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'2008'!$A$1:$O$68</definedName>
    <definedName name="_xlnm.Print_Area" localSheetId="12">'2009'!$A$1:$O$65</definedName>
    <definedName name="_xlnm.Print_Area" localSheetId="11">'2010'!$A$1:$O$66</definedName>
    <definedName name="_xlnm.Print_Area" localSheetId="10">'2011'!$A$1:$O$68</definedName>
    <definedName name="_xlnm.Print_Area" localSheetId="9">'2012'!$A$1:$O$67</definedName>
    <definedName name="_xlnm.Print_Area" localSheetId="8">'2013'!$A$1:$O$65</definedName>
    <definedName name="_xlnm.Print_Area" localSheetId="7">'2014'!$A$1:$O$68</definedName>
    <definedName name="_xlnm.Print_Area" localSheetId="6">'2015'!$A$1:$O$69</definedName>
    <definedName name="_xlnm.Print_Area" localSheetId="5">'2016'!$A$1:$O$67</definedName>
    <definedName name="_xlnm.Print_Area" localSheetId="4">'2017'!$A$1:$O$69</definedName>
    <definedName name="_xlnm.Print_Area" localSheetId="3">'2018'!$A$1:$O$68</definedName>
    <definedName name="_xlnm.Print_Area" localSheetId="2">'2019'!$A$1:$O$69</definedName>
    <definedName name="_xlnm.Print_Area" localSheetId="1">'2020'!$A$1:$O$67</definedName>
    <definedName name="_xlnm.Print_Area" localSheetId="0">'2021'!$A$1:$P$67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<sst xmlns="http://schemas.openxmlformats.org/spreadsheetml/2006/main" count="1112" uniqueCount="148">
  <si>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</si>
  <si>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</si>
  <si>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</si>
  <si>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</si>
  <si>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</si>
  <si>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</si>
  <si>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</si>
  <si>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</si>
  <si>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</si>
  <si>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</si>
  <si>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</si>
  <si>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</si>
  <si>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</si>
  <si>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</si>
  <si>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</si>
  <si>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</si>
  <si>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</si>
  <si>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</si>
  <si>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</si>
  <si>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</si>
  <si>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</si>
  <si>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</si>
  <si>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Federal Grant - General Government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</si>
  <si>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</si>
  <si>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</si>
  <si>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</si>
  <si>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</si>
  <si>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</si>
  <si>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</si>
  <si>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</si>
  <si>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</si>
  <si>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</si>
  <si>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</si>
  <si>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</si>
  <si>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</si>
  <si>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</si>
  <si>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</si>
  <si>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</si>
  <si>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</si>
  <si>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</si>
  <si>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</si>
  <si>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</si>
  <si>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</si>
  <si>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</si>
  <si>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</si>
  <si>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</si>
  <si>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</si>
  <si>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</si>
  <si>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</si>
  <si>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Tolls (Ferry, Road, Bridge, etc.)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</si>
  <si>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</si>
  <si>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</si>
  <si>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</si>
  <si>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</si>
  <si>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</si>
  <si>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</si>
  <si>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</si>
  <si>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</si>
  <si>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</si>
  <si>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</si>
  <si>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</si>
  <si>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</si>
  <si>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</si>
  <si>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</si>
  <si>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</si>
  <si>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</si>
  <si>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</si>
  <si>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</si>
  <si>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</si>
  <si>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</si>
  <si>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</si>
  <si>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</si>
  <si>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</si>
  <si>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</si>
  <si>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</si>
  <si>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Cocoa Beach Revenues Reported by Account Code and Fund Type</t>
  </si>
  <si>
    <t>Local Fiscal Year Ended September 30, 2010</t>
  </si>
  <si>
    <t>Fire Insurance Premium Tax for Firefighters' Pension</t>
  </si>
  <si>
    <t>Grants from Other Local Units - Transportation</t>
  </si>
  <si>
    <t>Transportation (User Fees) - Other Transportation Charges</t>
  </si>
  <si>
    <t>2010 Municipal Census Population:</t>
  </si>
  <si>
    <t>Local Fiscal Year Ended September 30, 2011</t>
  </si>
  <si>
    <t>Communications Services Taxes</t>
  </si>
  <si>
    <t>Federal Grant - Other Federal Grants</t>
  </si>
  <si>
    <t>State Grant - General Government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</si>
  <si>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</si>
  <si>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</si>
  <si>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</si>
  <si>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</si>
  <si>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Physical Environment - Other Physical Environment</t>
  </si>
  <si>
    <t>General Gov't (Not Court-Related) - Administrative Service Fees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</si>
  <si>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</si>
  <si>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</si>
  <si>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</si>
  <si>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</si>
  <si>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</si>
  <si>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</si>
  <si>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</si>
  <si>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</si>
  <si>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</si>
  <si>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</si>
  <si>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</si>
  <si>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Parking Facilities</t>
  </si>
  <si>
    <t>Transportation - Tolls (Ferry, Road, Bridge, etc.)</t>
  </si>
  <si>
    <t>Transportation - Other Transportation Charges</t>
  </si>
  <si>
    <t>Sales - Sale of Surplus Materials and Scrap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</si>
  <si>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</si>
  <si>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</si>
  <si>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</si>
  <si>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</si>
  <si>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</si>
  <si>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</si>
  <si>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</si>
  <si>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Shared Revenue from Other Local Units</t>
  </si>
  <si>
    <t>Proceeds - Debt Proceeds</t>
  </si>
  <si>
    <t>2014 Municipal Population:</t>
  </si>
  <si>
    <t>Local Fiscal Year Ended September 30, 2015</t>
  </si>
  <si>
    <t>Grants from Other Local Units - General Government</t>
  </si>
  <si>
    <t>Grants from Other Local Units - Physical Environment</t>
  </si>
  <si>
    <t>Culture / Recreation - Other Culture / Recreation Charges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</si>
  <si>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</si>
  <si>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</si>
  <si>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</si>
  <si>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</si>
  <si>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</si>
  <si>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</si>
  <si>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Other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</si>
  <si>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</si>
  <si>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</si>
  <si>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</si>
  <si>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</si>
  <si>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</si>
  <si>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</si>
  <si>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</si>
  <si>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</si>
  <si>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</si>
  <si>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</si>
  <si>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</si>
  <si>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</si>
  <si>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</si>
  <si>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</si>
  <si>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</si>
  <si>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</si>
  <si>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</si>
  <si>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Grants from Other Local Units - Other</t>
  </si>
  <si>
    <t>Culture / Recreation - Libraries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</si>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</sst>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136</v>
      </c>
      <c r="B5" s="26"/>
      <c r="C5" s="26"/>
      <c r="D5" s="27">
        <f>SUM(D6:D13)</f>
        <v>14558728</v>
      </c>
      <c r="E5" s="27">
        <f>SUM(E6:E13)</f>
        <v>765304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15324032</v>
      </c>
      <c r="P5" s="33">
        <f>(O5/P$65)</f>
        <v>1350.610964216464</v>
      </c>
      <c r="Q5" s="6"/>
    </row>
    <row r="6" spans="1:17" ht="15">
      <c r="A6" s="12"/>
      <c r="B6" s="25">
        <v>311</v>
      </c>
      <c r="C6" s="20" t="s">
        <v>3</v>
      </c>
      <c r="D6" s="46">
        <v>11916262</v>
      </c>
      <c r="E6" s="46">
        <v>765304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12681566</v>
      </c>
      <c r="P6" s="47">
        <f>(O6/P$65)</f>
        <v>1117.7124977965802</v>
      </c>
      <c r="Q6" s="9"/>
    </row>
    <row r="7" spans="1:17" ht="15">
      <c r="A7" s="12"/>
      <c r="B7" s="25">
        <v>312.41</v>
      </c>
      <c r="C7" s="20" t="s">
        <v>137</v>
      </c>
      <c r="D7" s="46">
        <v>343779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343779</v>
      </c>
      <c r="P7" s="47">
        <f>(O7/P$65)</f>
        <v>30.29957694341618</v>
      </c>
      <c r="Q7" s="9"/>
    </row>
    <row r="8" spans="1:17" ht="15">
      <c r="A8" s="12"/>
      <c r="B8" s="25">
        <v>312.51</v>
      </c>
      <c r="C8" s="20" t="s">
        <v>72</v>
      </c>
      <c r="D8" s="46">
        <v>119284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119284</v>
      </c>
      <c r="P8" s="47">
        <f>(O8/P$65)</f>
        <v>10.51330865503261</v>
      </c>
      <c r="Q8" s="9"/>
    </row>
    <row r="9" spans="1:17" ht="15">
      <c r="A9" s="12"/>
      <c r="B9" s="25">
        <v>312.52</v>
      </c>
      <c r="C9" s="20" t="s">
        <v>93</v>
      </c>
      <c r="D9" s="46">
        <v>108304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108304</v>
      </c>
      <c r="P9" s="47">
        <f>(O9/P$65)</f>
        <v>9.54556671954874</v>
      </c>
      <c r="Q9" s="9"/>
    </row>
    <row r="10" spans="1:17" ht="15">
      <c r="A10" s="12"/>
      <c r="B10" s="25">
        <v>314.1</v>
      </c>
      <c r="C10" s="20" t="s">
        <v>12</v>
      </c>
      <c r="D10" s="46">
        <v>1395157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1395157</v>
      </c>
      <c r="P10" s="47">
        <f>(O10/P$65)</f>
        <v>122.96465714789353</v>
      </c>
      <c r="Q10" s="9"/>
    </row>
    <row r="11" spans="1:17" ht="15">
      <c r="A11" s="12"/>
      <c r="B11" s="25">
        <v>314.4</v>
      </c>
      <c r="C11" s="20" t="s">
        <v>14</v>
      </c>
      <c r="D11" s="46">
        <v>58588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58588</v>
      </c>
      <c r="P11" s="47">
        <f>(O11/P$65)</f>
        <v>5.1637581526529175</v>
      </c>
      <c r="Q11" s="9"/>
    </row>
    <row r="12" spans="1:17" ht="15">
      <c r="A12" s="12"/>
      <c r="B12" s="25">
        <v>315.2</v>
      </c>
      <c r="C12" s="20" t="s">
        <v>138</v>
      </c>
      <c r="D12" s="46">
        <v>464230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464230</v>
      </c>
      <c r="P12" s="47">
        <f>(O12/P$65)</f>
        <v>40.915741230389564</v>
      </c>
      <c r="Q12" s="9"/>
    </row>
    <row r="13" spans="1:17" ht="15">
      <c r="A13" s="12"/>
      <c r="B13" s="25">
        <v>316</v>
      </c>
      <c r="C13" s="20" t="s">
        <v>95</v>
      </c>
      <c r="D13" s="46">
        <v>153124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153124</v>
      </c>
      <c r="P13" s="47">
        <f>(O13/P$65)</f>
        <v>13.495857570950115</v>
      </c>
      <c r="Q13" s="9"/>
    </row>
    <row r="14" spans="1:17" ht="15.75">
      <c r="A14" s="29" t="s">
        <v>16</v>
      </c>
      <c r="B14" s="30"/>
      <c r="C14" s="31"/>
      <c r="D14" s="32">
        <f>SUM(D15:D20)</f>
        <v>2020723</v>
      </c>
      <c r="E14" s="32">
        <f>SUM(E15:E20)</f>
        <v>0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0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2020723</v>
      </c>
      <c r="P14" s="45">
        <f>(O14/P$65)</f>
        <v>178.10003525471532</v>
      </c>
      <c r="Q14" s="10"/>
    </row>
    <row r="15" spans="1:17" ht="15">
      <c r="A15" s="12"/>
      <c r="B15" s="25">
        <v>322</v>
      </c>
      <c r="C15" s="20" t="s">
        <v>139</v>
      </c>
      <c r="D15" s="46">
        <v>710806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710806</v>
      </c>
      <c r="P15" s="47">
        <f>(O15/P$65)</f>
        <v>62.64815794112462</v>
      </c>
      <c r="Q15" s="9"/>
    </row>
    <row r="16" spans="1:17" ht="15">
      <c r="A16" s="12"/>
      <c r="B16" s="25">
        <v>323.1</v>
      </c>
      <c r="C16" s="20" t="s">
        <v>17</v>
      </c>
      <c r="D16" s="46">
        <v>1034053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1034053</v>
      </c>
      <c r="P16" s="47">
        <f>(O16/P$65)</f>
        <v>91.13811034725894</v>
      </c>
      <c r="Q16" s="9"/>
    </row>
    <row r="17" spans="1:17" ht="15">
      <c r="A17" s="12"/>
      <c r="B17" s="25">
        <v>323.4</v>
      </c>
      <c r="C17" s="20" t="s">
        <v>18</v>
      </c>
      <c r="D17" s="46">
        <v>62842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62842</v>
      </c>
      <c r="P17" s="47">
        <f>(O17/P$65)</f>
        <v>5.538692050061695</v>
      </c>
      <c r="Q17" s="9"/>
    </row>
    <row r="18" spans="1:17" ht="15">
      <c r="A18" s="12"/>
      <c r="B18" s="25">
        <v>323.7</v>
      </c>
      <c r="C18" s="20" t="s">
        <v>19</v>
      </c>
      <c r="D18" s="46">
        <v>208120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208120</v>
      </c>
      <c r="P18" s="47">
        <f>(O18/P$65)</f>
        <v>18.34302838004583</v>
      </c>
      <c r="Q18" s="9"/>
    </row>
    <row r="19" spans="1:17" ht="15">
      <c r="A19" s="12"/>
      <c r="B19" s="25">
        <v>323.9</v>
      </c>
      <c r="C19" s="20" t="s">
        <v>20</v>
      </c>
      <c r="D19" s="46">
        <v>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900</v>
      </c>
      <c r="P19" s="47">
        <f>(O19/P$65)</f>
        <v>0.07932310946589106</v>
      </c>
      <c r="Q19" s="9"/>
    </row>
    <row r="20" spans="1:17" ht="15">
      <c r="A20" s="12"/>
      <c r="B20" s="25">
        <v>329.1</v>
      </c>
      <c r="C20" s="20" t="s">
        <v>140</v>
      </c>
      <c r="D20" s="46">
        <v>4002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4002</v>
      </c>
      <c r="P20" s="47">
        <f>(O20/P$65)</f>
        <v>0.3527234267583289</v>
      </c>
      <c r="Q20" s="9"/>
    </row>
    <row r="21" spans="1:17" ht="15.75">
      <c r="A21" s="29" t="s">
        <v>141</v>
      </c>
      <c r="B21" s="30"/>
      <c r="C21" s="31"/>
      <c r="D21" s="32">
        <f>SUM(D22:D31)</f>
        <v>4916638</v>
      </c>
      <c r="E21" s="32">
        <f>SUM(E22:E31)</f>
        <v>0</v>
      </c>
      <c r="F21" s="32">
        <f>SUM(F22:F31)</f>
        <v>0</v>
      </c>
      <c r="G21" s="32">
        <f>SUM(G22:G31)</f>
        <v>0</v>
      </c>
      <c r="H21" s="32">
        <f>SUM(H22:H31)</f>
        <v>0</v>
      </c>
      <c r="I21" s="32">
        <f>SUM(I22:I31)</f>
        <v>473029</v>
      </c>
      <c r="J21" s="32">
        <f>SUM(J22:J31)</f>
        <v>0</v>
      </c>
      <c r="K21" s="32">
        <f>SUM(K22:K31)</f>
        <v>0</v>
      </c>
      <c r="L21" s="32">
        <f>SUM(L22:L31)</f>
        <v>0</v>
      </c>
      <c r="M21" s="32">
        <f>SUM(M22:M31)</f>
        <v>0</v>
      </c>
      <c r="N21" s="32">
        <f>SUM(N22:N31)</f>
        <v>0</v>
      </c>
      <c r="O21" s="44">
        <f>SUM(D21:N21)</f>
        <v>5389667</v>
      </c>
      <c r="P21" s="45">
        <f>(O21/P$65)</f>
        <v>475.02793936188965</v>
      </c>
      <c r="Q21" s="10"/>
    </row>
    <row r="22" spans="1:17" ht="15">
      <c r="A22" s="12"/>
      <c r="B22" s="25">
        <v>331.1</v>
      </c>
      <c r="C22" s="20" t="s">
        <v>22</v>
      </c>
      <c r="D22" s="46">
        <v>668879</v>
      </c>
      <c r="E22" s="46">
        <v>0</v>
      </c>
      <c r="F22" s="46">
        <v>0</v>
      </c>
      <c r="G22" s="46">
        <v>0</v>
      </c>
      <c r="H22" s="46">
        <v>0</v>
      </c>
      <c r="I22" s="46">
        <v>370322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1039201</v>
      </c>
      <c r="P22" s="47">
        <f>(O22/P$65)</f>
        <v>91.59183853340384</v>
      </c>
      <c r="Q22" s="9"/>
    </row>
    <row r="23" spans="1:17" ht="15">
      <c r="A23" s="12"/>
      <c r="B23" s="25">
        <v>331.2</v>
      </c>
      <c r="C23" s="20" t="s">
        <v>23</v>
      </c>
      <c r="D23" s="46">
        <v>5111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5111</v>
      </c>
      <c r="P23" s="47">
        <f>(O23/P$65)</f>
        <v>0.4504671249779658</v>
      </c>
      <c r="Q23" s="9"/>
    </row>
    <row r="24" spans="1:17" ht="15">
      <c r="A24" s="12"/>
      <c r="B24" s="25">
        <v>331.9</v>
      </c>
      <c r="C24" s="20" t="s">
        <v>83</v>
      </c>
      <c r="D24" s="46">
        <v>26945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1" ref="O24:O29">SUM(D24:N24)</f>
        <v>26945</v>
      </c>
      <c r="P24" s="47">
        <f>(O24/P$65)</f>
        <v>2.374845760620483</v>
      </c>
      <c r="Q24" s="9"/>
    </row>
    <row r="25" spans="1:17" ht="15">
      <c r="A25" s="12"/>
      <c r="B25" s="25">
        <v>334.1</v>
      </c>
      <c r="C25" s="20" t="s">
        <v>84</v>
      </c>
      <c r="D25" s="46">
        <v>3052142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3052142</v>
      </c>
      <c r="P25" s="47">
        <f>(O25/P$65)</f>
        <v>269.00599330160406</v>
      </c>
      <c r="Q25" s="9"/>
    </row>
    <row r="26" spans="1:17" ht="15">
      <c r="A26" s="12"/>
      <c r="B26" s="25">
        <v>335.14</v>
      </c>
      <c r="C26" s="20" t="s">
        <v>97</v>
      </c>
      <c r="D26" s="46">
        <v>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651</v>
      </c>
      <c r="P26" s="47">
        <f>(O26/P$65)</f>
        <v>0.05737704918032787</v>
      </c>
      <c r="Q26" s="9"/>
    </row>
    <row r="27" spans="1:17" ht="15">
      <c r="A27" s="12"/>
      <c r="B27" s="25">
        <v>335.15</v>
      </c>
      <c r="C27" s="20" t="s">
        <v>98</v>
      </c>
      <c r="D27" s="46">
        <v>43778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43778</v>
      </c>
      <c r="P27" s="47">
        <f>(O27/P$65)</f>
        <v>3.858452317997532</v>
      </c>
      <c r="Q27" s="9"/>
    </row>
    <row r="28" spans="1:17" ht="15">
      <c r="A28" s="12"/>
      <c r="B28" s="25">
        <v>335.18</v>
      </c>
      <c r="C28" s="20" t="s">
        <v>142</v>
      </c>
      <c r="D28" s="46">
        <v>340549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340549</v>
      </c>
      <c r="P28" s="47">
        <f>(O28/P$65)</f>
        <v>30.01489511722193</v>
      </c>
      <c r="Q28" s="9"/>
    </row>
    <row r="29" spans="1:17" ht="15">
      <c r="A29" s="12"/>
      <c r="B29" s="25">
        <v>335.19</v>
      </c>
      <c r="C29" s="20" t="s">
        <v>143</v>
      </c>
      <c r="D29" s="46">
        <v>766768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766768</v>
      </c>
      <c r="P29" s="47">
        <f>(O29/P$65)</f>
        <v>67.58046888771374</v>
      </c>
      <c r="Q29" s="9"/>
    </row>
    <row r="30" spans="1:17" ht="15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11815</v>
      </c>
      <c r="P30" s="47">
        <f>(O30/P$65)</f>
        <v>1.0413361537105588</v>
      </c>
      <c r="Q30" s="9"/>
    </row>
    <row r="31" spans="1:17" ht="15">
      <c r="A31" s="12"/>
      <c r="B31" s="25">
        <v>337.9</v>
      </c>
      <c r="C31" s="20" t="s">
        <v>144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102707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102707</v>
      </c>
      <c r="P31" s="47">
        <f>(O31/P$65)</f>
        <v>9.052265115459193</v>
      </c>
      <c r="Q31" s="9"/>
    </row>
    <row r="32" spans="1:17" ht="15.75">
      <c r="A32" s="29" t="s">
        <v>36</v>
      </c>
      <c r="B32" s="30"/>
      <c r="C32" s="31"/>
      <c r="D32" s="32">
        <f>SUM(D33:D48)</f>
        <v>8835137</v>
      </c>
      <c r="E32" s="32">
        <f>SUM(E33:E48)</f>
        <v>322042</v>
      </c>
      <c r="F32" s="32">
        <f>SUM(F33:F48)</f>
        <v>0</v>
      </c>
      <c r="G32" s="32">
        <f>SUM(G33:G48)</f>
        <v>0</v>
      </c>
      <c r="H32" s="32">
        <f>SUM(H33:H48)</f>
        <v>0</v>
      </c>
      <c r="I32" s="32">
        <f>SUM(I33:I48)</f>
        <v>8956600</v>
      </c>
      <c r="J32" s="32">
        <f>SUM(J33:J48)</f>
        <v>0</v>
      </c>
      <c r="K32" s="32">
        <f>SUM(K33:K48)</f>
        <v>0</v>
      </c>
      <c r="L32" s="32">
        <f>SUM(L33:L48)</f>
        <v>0</v>
      </c>
      <c r="M32" s="32">
        <f>SUM(M33:M48)</f>
        <v>0</v>
      </c>
      <c r="N32" s="32">
        <f>SUM(N33:N48)</f>
        <v>0</v>
      </c>
      <c r="O32" s="32">
        <f>SUM(D32:N32)</f>
        <v>18113779</v>
      </c>
      <c r="P32" s="45">
        <f>(O32/P$65)</f>
        <v>1596.4903049532875</v>
      </c>
      <c r="Q32" s="10"/>
    </row>
    <row r="33" spans="1:17" ht="15">
      <c r="A33" s="12"/>
      <c r="B33" s="25">
        <v>341.9</v>
      </c>
      <c r="C33" s="20" t="s">
        <v>101</v>
      </c>
      <c r="D33" s="46">
        <v>114953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48">SUM(D33:N33)</f>
        <v>114953</v>
      </c>
      <c r="P33" s="47">
        <f>(O33/P$65)</f>
        <v>10.131588224925084</v>
      </c>
      <c r="Q33" s="9"/>
    </row>
    <row r="34" spans="1:17" ht="15">
      <c r="A34" s="12"/>
      <c r="B34" s="25">
        <v>342.1</v>
      </c>
      <c r="C34" s="20" t="s">
        <v>40</v>
      </c>
      <c r="D34" s="46">
        <v>67368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67368</v>
      </c>
      <c r="P34" s="47">
        <f>(O34/P$65)</f>
        <v>5.937599153886833</v>
      </c>
      <c r="Q34" s="9"/>
    </row>
    <row r="35" spans="1:17" ht="15">
      <c r="A35" s="12"/>
      <c r="B35" s="25">
        <v>342.5</v>
      </c>
      <c r="C35" s="20" t="s">
        <v>41</v>
      </c>
      <c r="D35" s="46">
        <v>17014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17014</v>
      </c>
      <c r="P35" s="47">
        <f>(O35/P$65)</f>
        <v>1.4995593160585228</v>
      </c>
      <c r="Q35" s="9"/>
    </row>
    <row r="36" spans="1:17" ht="15">
      <c r="A36" s="12"/>
      <c r="B36" s="25">
        <v>342.9</v>
      </c>
      <c r="C36" s="20" t="s">
        <v>42</v>
      </c>
      <c r="D36" s="46">
        <v>37262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37262</v>
      </c>
      <c r="P36" s="47">
        <f>(O36/P$65)</f>
        <v>3.2841530054644807</v>
      </c>
      <c r="Q36" s="9"/>
    </row>
    <row r="37" spans="1:17" ht="15">
      <c r="A37" s="12"/>
      <c r="B37" s="25">
        <v>343.4</v>
      </c>
      <c r="C37" s="20" t="s">
        <v>43</v>
      </c>
      <c r="D37" s="46">
        <v>2177130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2177130</v>
      </c>
      <c r="P37" s="47">
        <f>(O37/P$65)</f>
        <v>191.88524590163934</v>
      </c>
      <c r="Q37" s="9"/>
    </row>
    <row r="38" spans="1:17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7907539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7907539</v>
      </c>
      <c r="P38" s="47">
        <f>(O38/P$65)</f>
        <v>696.945090780892</v>
      </c>
      <c r="Q38" s="9"/>
    </row>
    <row r="39" spans="1:17" ht="15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158560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158560</v>
      </c>
      <c r="P39" s="47">
        <f>(O39/P$65)</f>
        <v>13.974969152124096</v>
      </c>
      <c r="Q39" s="9"/>
    </row>
    <row r="40" spans="1:17" ht="15">
      <c r="A40" s="12"/>
      <c r="B40" s="25">
        <v>343.9</v>
      </c>
      <c r="C40" s="20" t="s">
        <v>47</v>
      </c>
      <c r="D40" s="46">
        <v>917963</v>
      </c>
      <c r="E40" s="46">
        <v>0</v>
      </c>
      <c r="F40" s="46">
        <v>0</v>
      </c>
      <c r="G40" s="46">
        <v>0</v>
      </c>
      <c r="H40" s="46">
        <v>0</v>
      </c>
      <c r="I40" s="46">
        <v>890501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1808464</v>
      </c>
      <c r="P40" s="47">
        <f>(O40/P$65)</f>
        <v>159.39220870791468</v>
      </c>
      <c r="Q40" s="9"/>
    </row>
    <row r="41" spans="1:17" ht="15">
      <c r="A41" s="12"/>
      <c r="B41" s="25">
        <v>344.5</v>
      </c>
      <c r="C41" s="20" t="s">
        <v>102</v>
      </c>
      <c r="D41" s="46">
        <v>2268503</v>
      </c>
      <c r="E41" s="46">
        <v>322042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2590545</v>
      </c>
      <c r="P41" s="47">
        <f>(O41/P$65)</f>
        <v>228.3223162347964</v>
      </c>
      <c r="Q41" s="9"/>
    </row>
    <row r="42" spans="1:17" ht="15">
      <c r="A42" s="12"/>
      <c r="B42" s="25">
        <v>344.6</v>
      </c>
      <c r="C42" s="20" t="s">
        <v>103</v>
      </c>
      <c r="D42" s="46">
        <v>578973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578973</v>
      </c>
      <c r="P42" s="47">
        <f>(O42/P$65)</f>
        <v>51.028820729772605</v>
      </c>
      <c r="Q42" s="9"/>
    </row>
    <row r="43" spans="1:17" ht="15">
      <c r="A43" s="12"/>
      <c r="B43" s="25">
        <v>344.9</v>
      </c>
      <c r="C43" s="20" t="s">
        <v>104</v>
      </c>
      <c r="D43" s="46">
        <v>178086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178086</v>
      </c>
      <c r="P43" s="47">
        <f>(O43/P$65)</f>
        <v>15.695928080380751</v>
      </c>
      <c r="Q43" s="9"/>
    </row>
    <row r="44" spans="1:17" ht="15">
      <c r="A44" s="12"/>
      <c r="B44" s="25">
        <v>347.1</v>
      </c>
      <c r="C44" s="20" t="s">
        <v>145</v>
      </c>
      <c r="D44" s="46">
        <v>1803558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1803558</v>
      </c>
      <c r="P44" s="47">
        <f>(O44/P$65)</f>
        <v>158.9598096245373</v>
      </c>
      <c r="Q44" s="9"/>
    </row>
    <row r="45" spans="1:17" ht="15">
      <c r="A45" s="12"/>
      <c r="B45" s="25">
        <v>347.2</v>
      </c>
      <c r="C45" s="20" t="s">
        <v>50</v>
      </c>
      <c r="D45" s="46">
        <v>216294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216294</v>
      </c>
      <c r="P45" s="47">
        <f>(O45/P$65)</f>
        <v>19.063458487572714</v>
      </c>
      <c r="Q45" s="9"/>
    </row>
    <row r="46" spans="1:17" ht="15">
      <c r="A46" s="12"/>
      <c r="B46" s="25">
        <v>347.5</v>
      </c>
      <c r="C46" s="20" t="s">
        <v>52</v>
      </c>
      <c r="D46" s="46">
        <v>20253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20253</v>
      </c>
      <c r="P46" s="47">
        <f>(O46/P$65)</f>
        <v>1.7850343733474352</v>
      </c>
      <c r="Q46" s="9"/>
    </row>
    <row r="47" spans="1:17" ht="15">
      <c r="A47" s="12"/>
      <c r="B47" s="25">
        <v>347.9</v>
      </c>
      <c r="C47" s="20" t="s">
        <v>119</v>
      </c>
      <c r="D47" s="46">
        <v>304981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304981</v>
      </c>
      <c r="P47" s="47">
        <f>(O47/P$65)</f>
        <v>26.880045831129912</v>
      </c>
      <c r="Q47" s="9"/>
    </row>
    <row r="48" spans="1:17" ht="15">
      <c r="A48" s="12"/>
      <c r="B48" s="25">
        <v>349</v>
      </c>
      <c r="C48" s="20" t="s">
        <v>146</v>
      </c>
      <c r="D48" s="46">
        <v>132799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132799</v>
      </c>
      <c r="P48" s="47">
        <f>(O48/P$65)</f>
        <v>11.704477348845408</v>
      </c>
      <c r="Q48" s="9"/>
    </row>
    <row r="49" spans="1:17" ht="15.75">
      <c r="A49" s="29" t="s">
        <v>37</v>
      </c>
      <c r="B49" s="30"/>
      <c r="C49" s="31"/>
      <c r="D49" s="32">
        <f>SUM(D50:D51)</f>
        <v>73583</v>
      </c>
      <c r="E49" s="32">
        <f>SUM(E50:E51)</f>
        <v>0</v>
      </c>
      <c r="F49" s="32">
        <f>SUM(F50:F51)</f>
        <v>0</v>
      </c>
      <c r="G49" s="32">
        <f>SUM(G50:G51)</f>
        <v>0</v>
      </c>
      <c r="H49" s="32">
        <f>SUM(H50:H51)</f>
        <v>16892</v>
      </c>
      <c r="I49" s="32">
        <f>SUM(I50:I51)</f>
        <v>0</v>
      </c>
      <c r="J49" s="32">
        <f>SUM(J50:J51)</f>
        <v>0</v>
      </c>
      <c r="K49" s="32">
        <f>SUM(K50:K51)</f>
        <v>0</v>
      </c>
      <c r="L49" s="32">
        <f>SUM(L50:L51)</f>
        <v>0</v>
      </c>
      <c r="M49" s="32">
        <f>SUM(M50:M51)</f>
        <v>0</v>
      </c>
      <c r="N49" s="32">
        <f>SUM(N50:N51)</f>
        <v>0</v>
      </c>
      <c r="O49" s="32">
        <f>SUM(D49:N49)</f>
        <v>90475</v>
      </c>
      <c r="P49" s="45">
        <f>(O49/P$65)</f>
        <v>7.974175921029437</v>
      </c>
      <c r="Q49" s="10"/>
    </row>
    <row r="50" spans="1:17" ht="15">
      <c r="A50" s="13"/>
      <c r="B50" s="39">
        <v>351.1</v>
      </c>
      <c r="C50" s="21" t="s">
        <v>55</v>
      </c>
      <c r="D50" s="46">
        <v>54622</v>
      </c>
      <c r="E50" s="46">
        <v>0</v>
      </c>
      <c r="F50" s="46">
        <v>0</v>
      </c>
      <c r="G50" s="46">
        <v>0</v>
      </c>
      <c r="H50" s="46">
        <v>16892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71514</v>
      </c>
      <c r="P50" s="47">
        <f>(O50/P$65)</f>
        <v>6.303014278159704</v>
      </c>
      <c r="Q50" s="9"/>
    </row>
    <row r="51" spans="1:17" ht="15">
      <c r="A51" s="13"/>
      <c r="B51" s="39">
        <v>354</v>
      </c>
      <c r="C51" s="21" t="s">
        <v>56</v>
      </c>
      <c r="D51" s="46">
        <v>18961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18961</v>
      </c>
      <c r="P51" s="47">
        <f>(O51/P$65)</f>
        <v>1.6711616428697338</v>
      </c>
      <c r="Q51" s="9"/>
    </row>
    <row r="52" spans="1:17" ht="15.75">
      <c r="A52" s="29" t="s">
        <v>4</v>
      </c>
      <c r="B52" s="30"/>
      <c r="C52" s="31"/>
      <c r="D52" s="32">
        <f>SUM(D53:D59)</f>
        <v>137508</v>
      </c>
      <c r="E52" s="32">
        <f>SUM(E53:E59)</f>
        <v>9424</v>
      </c>
      <c r="F52" s="32">
        <f>SUM(F53:F59)</f>
        <v>0</v>
      </c>
      <c r="G52" s="32">
        <f>SUM(G53:G59)</f>
        <v>5760</v>
      </c>
      <c r="H52" s="32">
        <f>SUM(H53:H59)</f>
        <v>0</v>
      </c>
      <c r="I52" s="32">
        <f>SUM(I53:I59)</f>
        <v>145899</v>
      </c>
      <c r="J52" s="32">
        <f>SUM(J53:J59)</f>
        <v>0</v>
      </c>
      <c r="K52" s="32">
        <f>SUM(K53:K59)</f>
        <v>15682528</v>
      </c>
      <c r="L52" s="32">
        <f>SUM(L53:L59)</f>
        <v>780532</v>
      </c>
      <c r="M52" s="32">
        <f>SUM(M53:M59)</f>
        <v>0</v>
      </c>
      <c r="N52" s="32">
        <f>SUM(N53:N59)</f>
        <v>0</v>
      </c>
      <c r="O52" s="32">
        <f>SUM(D52:N52)</f>
        <v>16761651</v>
      </c>
      <c r="P52" s="45">
        <f>(O52/P$65)</f>
        <v>1477.3180856689582</v>
      </c>
      <c r="Q52" s="10"/>
    </row>
    <row r="53" spans="1:17" ht="15">
      <c r="A53" s="12"/>
      <c r="B53" s="25">
        <v>361.1</v>
      </c>
      <c r="C53" s="20" t="s">
        <v>57</v>
      </c>
      <c r="D53" s="46">
        <v>15953</v>
      </c>
      <c r="E53" s="46">
        <v>145</v>
      </c>
      <c r="F53" s="46">
        <v>0</v>
      </c>
      <c r="G53" s="46">
        <v>5760</v>
      </c>
      <c r="H53" s="46">
        <v>0</v>
      </c>
      <c r="I53" s="46">
        <v>19631</v>
      </c>
      <c r="J53" s="46">
        <v>0</v>
      </c>
      <c r="K53" s="46">
        <v>2885521</v>
      </c>
      <c r="L53" s="46">
        <v>455532</v>
      </c>
      <c r="M53" s="46">
        <v>0</v>
      </c>
      <c r="N53" s="46">
        <v>0</v>
      </c>
      <c r="O53" s="46">
        <f>SUM(D53:N53)</f>
        <v>3382542</v>
      </c>
      <c r="P53" s="47">
        <f>(O53/P$65)</f>
        <v>298.1263881544157</v>
      </c>
      <c r="Q53" s="9"/>
    </row>
    <row r="54" spans="1:17" ht="15">
      <c r="A54" s="12"/>
      <c r="B54" s="25">
        <v>361.3</v>
      </c>
      <c r="C54" s="20" t="s">
        <v>58</v>
      </c>
      <c r="D54" s="46">
        <v>-535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10391404</v>
      </c>
      <c r="L54" s="46">
        <v>0</v>
      </c>
      <c r="M54" s="46">
        <v>0</v>
      </c>
      <c r="N54" s="46">
        <v>0</v>
      </c>
      <c r="O54" s="46">
        <f aca="true" t="shared" si="3" ref="O54:O59">SUM(D54:N54)</f>
        <v>10390869</v>
      </c>
      <c r="P54" s="47">
        <f>(O54/P$65)</f>
        <v>915.8178212585933</v>
      </c>
      <c r="Q54" s="9"/>
    </row>
    <row r="55" spans="1:17" ht="15">
      <c r="A55" s="12"/>
      <c r="B55" s="25">
        <v>362</v>
      </c>
      <c r="C55" s="20" t="s">
        <v>59</v>
      </c>
      <c r="D55" s="46">
        <v>3999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3999</v>
      </c>
      <c r="P55" s="47">
        <f>(O55/P$65)</f>
        <v>0.3524590163934426</v>
      </c>
      <c r="Q55" s="9"/>
    </row>
    <row r="56" spans="1:17" ht="15">
      <c r="A56" s="12"/>
      <c r="B56" s="25">
        <v>365</v>
      </c>
      <c r="C56" s="20" t="s">
        <v>105</v>
      </c>
      <c r="D56" s="46">
        <v>22570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22570</v>
      </c>
      <c r="P56" s="47">
        <f>(O56/P$65)</f>
        <v>1.989247311827957</v>
      </c>
      <c r="Q56" s="9"/>
    </row>
    <row r="57" spans="1:17" ht="15">
      <c r="A57" s="12"/>
      <c r="B57" s="25">
        <v>366</v>
      </c>
      <c r="C57" s="20" t="s">
        <v>85</v>
      </c>
      <c r="D57" s="46">
        <v>11365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11365</v>
      </c>
      <c r="P57" s="47">
        <f>(O57/P$65)</f>
        <v>1.0016745989776132</v>
      </c>
      <c r="Q57" s="9"/>
    </row>
    <row r="58" spans="1:17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2405603</v>
      </c>
      <c r="L58" s="46">
        <v>325000</v>
      </c>
      <c r="M58" s="46">
        <v>0</v>
      </c>
      <c r="N58" s="46">
        <v>0</v>
      </c>
      <c r="O58" s="46">
        <f t="shared" si="3"/>
        <v>2730603</v>
      </c>
      <c r="P58" s="47">
        <f>(O58/P$65)</f>
        <v>240.66657852987836</v>
      </c>
      <c r="Q58" s="9"/>
    </row>
    <row r="59" spans="1:17" ht="15">
      <c r="A59" s="12"/>
      <c r="B59" s="25">
        <v>369.9</v>
      </c>
      <c r="C59" s="20" t="s">
        <v>62</v>
      </c>
      <c r="D59" s="46">
        <v>84156</v>
      </c>
      <c r="E59" s="46">
        <v>9279</v>
      </c>
      <c r="F59" s="46">
        <v>0</v>
      </c>
      <c r="G59" s="46">
        <v>0</v>
      </c>
      <c r="H59" s="46">
        <v>0</v>
      </c>
      <c r="I59" s="46">
        <v>126268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219703</v>
      </c>
      <c r="P59" s="47">
        <f>(O59/P$65)</f>
        <v>19.36391679887185</v>
      </c>
      <c r="Q59" s="9"/>
    </row>
    <row r="60" spans="1:17" ht="15.75">
      <c r="A60" s="29" t="s">
        <v>38</v>
      </c>
      <c r="B60" s="30"/>
      <c r="C60" s="31"/>
      <c r="D60" s="32">
        <f>SUM(D61:D62)</f>
        <v>2068715</v>
      </c>
      <c r="E60" s="32">
        <f>SUM(E61:E62)</f>
        <v>0</v>
      </c>
      <c r="F60" s="32">
        <f>SUM(F61:F62)</f>
        <v>0</v>
      </c>
      <c r="G60" s="32">
        <f>SUM(G61:G62)</f>
        <v>500000</v>
      </c>
      <c r="H60" s="32">
        <f>SUM(H61:H62)</f>
        <v>0</v>
      </c>
      <c r="I60" s="32">
        <f>SUM(I61:I62)</f>
        <v>40000</v>
      </c>
      <c r="J60" s="32">
        <f>SUM(J61:J62)</f>
        <v>0</v>
      </c>
      <c r="K60" s="32">
        <f>SUM(K61:K62)</f>
        <v>0</v>
      </c>
      <c r="L60" s="32">
        <f>SUM(L61:L62)</f>
        <v>0</v>
      </c>
      <c r="M60" s="32">
        <f>SUM(M61:M62)</f>
        <v>0</v>
      </c>
      <c r="N60" s="32">
        <f>SUM(N61:N62)</f>
        <v>0</v>
      </c>
      <c r="O60" s="32">
        <f>SUM(D60:N60)</f>
        <v>2608715</v>
      </c>
      <c r="P60" s="45">
        <f>(O60/P$65)</f>
        <v>229.92376167812444</v>
      </c>
      <c r="Q60" s="9"/>
    </row>
    <row r="61" spans="1:17" ht="15">
      <c r="A61" s="12"/>
      <c r="B61" s="25">
        <v>381</v>
      </c>
      <c r="C61" s="20" t="s">
        <v>63</v>
      </c>
      <c r="D61" s="46">
        <v>868715</v>
      </c>
      <c r="E61" s="46">
        <v>0</v>
      </c>
      <c r="F61" s="46">
        <v>0</v>
      </c>
      <c r="G61" s="46">
        <v>500000</v>
      </c>
      <c r="H61" s="46">
        <v>0</v>
      </c>
      <c r="I61" s="46">
        <v>40000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1408715</v>
      </c>
      <c r="P61" s="47">
        <f>(O61/P$65)</f>
        <v>124.15961572360303</v>
      </c>
      <c r="Q61" s="9"/>
    </row>
    <row r="62" spans="1:17" ht="15.75" thickBot="1">
      <c r="A62" s="12"/>
      <c r="B62" s="25">
        <v>384</v>
      </c>
      <c r="C62" s="20" t="s">
        <v>114</v>
      </c>
      <c r="D62" s="46">
        <v>1200000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1200000</v>
      </c>
      <c r="P62" s="47">
        <f>(O62/P$65)</f>
        <v>105.76414595452141</v>
      </c>
      <c r="Q62" s="9"/>
    </row>
    <row r="63" spans="1:120" ht="16.5" thickBot="1">
      <c r="A63" s="14" t="s">
        <v>53</v>
      </c>
      <c r="B63" s="23"/>
      <c r="C63" s="22"/>
      <c r="D63" s="15">
        <f>SUM(D5,D14,D21,D32,D49,D52,D60)</f>
        <v>32611032</v>
      </c>
      <c r="E63" s="15">
        <f>SUM(E5,E14,E21,E32,E49,E52,E60)</f>
        <v>1096770</v>
      </c>
      <c r="F63" s="15">
        <f>SUM(F5,F14,F21,F32,F49,F52,F60)</f>
        <v>0</v>
      </c>
      <c r="G63" s="15">
        <f>SUM(G5,G14,G21,G32,G49,G52,G60)</f>
        <v>505760</v>
      </c>
      <c r="H63" s="15">
        <f>SUM(H5,H14,H21,H32,H49,H52,H60)</f>
        <v>16892</v>
      </c>
      <c r="I63" s="15">
        <f>SUM(I5,I14,I21,I32,I49,I52,I60)</f>
        <v>9615528</v>
      </c>
      <c r="J63" s="15">
        <f>SUM(J5,J14,J21,J32,J49,J52,J60)</f>
        <v>0</v>
      </c>
      <c r="K63" s="15">
        <f>SUM(K5,K14,K21,K32,K49,K52,K60)</f>
        <v>15682528</v>
      </c>
      <c r="L63" s="15">
        <f>SUM(L5,L14,L21,L32,L49,L52,L60)</f>
        <v>780532</v>
      </c>
      <c r="M63" s="15">
        <f>SUM(M5,M14,M21,M32,M49,M52,M60)</f>
        <v>0</v>
      </c>
      <c r="N63" s="15">
        <f>SUM(N5,N14,N21,N32,N49,N52,N60)</f>
        <v>0</v>
      </c>
      <c r="O63" s="15">
        <f>SUM(D63:N63)</f>
        <v>60309042</v>
      </c>
      <c r="P63" s="38">
        <f>(O63/P$65)</f>
        <v>5315.445267054469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6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147</v>
      </c>
      <c r="N65" s="48"/>
      <c r="O65" s="48"/>
      <c r="P65" s="43">
        <v>11346</v>
      </c>
    </row>
    <row r="66" spans="1:16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sheetProtection/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9081303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9081303</v>
      </c>
      <c r="O5" s="33">
        <f aca="true" t="shared" si="1" ref="O5:O36">(N5/O$65)</f>
        <v>807.9451067615659</v>
      </c>
      <c r="P5" s="6"/>
    </row>
    <row r="6" spans="1:16" ht="15">
      <c r="A6" s="12"/>
      <c r="B6" s="25">
        <v>311</v>
      </c>
      <c r="C6" s="20" t="s">
        <v>3</v>
      </c>
      <c r="D6" s="46">
        <v>6348123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6348123</v>
      </c>
      <c r="O6" s="47">
        <f t="shared" si="1"/>
        <v>564.7796263345195</v>
      </c>
      <c r="P6" s="9"/>
    </row>
    <row r="7" spans="1:16" ht="15">
      <c r="A7" s="12"/>
      <c r="B7" s="25">
        <v>312.41</v>
      </c>
      <c r="C7" s="20" t="s">
        <v>11</v>
      </c>
      <c r="D7" s="46">
        <v>458735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458735</v>
      </c>
      <c r="O7" s="47">
        <f t="shared" si="1"/>
        <v>40.812722419928825</v>
      </c>
      <c r="P7" s="9"/>
    </row>
    <row r="8" spans="1:16" ht="15">
      <c r="A8" s="12"/>
      <c r="B8" s="25">
        <v>312.51</v>
      </c>
      <c r="C8" s="20" t="s">
        <v>77</v>
      </c>
      <c r="D8" s="46">
        <v>133717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133717</v>
      </c>
      <c r="O8" s="47">
        <f t="shared" si="1"/>
        <v>11.89653024911032</v>
      </c>
      <c r="P8" s="9"/>
    </row>
    <row r="9" spans="1:16" ht="15">
      <c r="A9" s="12"/>
      <c r="B9" s="25">
        <v>312.52</v>
      </c>
      <c r="C9" s="20" t="s">
        <v>73</v>
      </c>
      <c r="D9" s="46">
        <v>91774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91774</v>
      </c>
      <c r="O9" s="47">
        <f t="shared" si="1"/>
        <v>8.164946619217082</v>
      </c>
      <c r="P9" s="9"/>
    </row>
    <row r="10" spans="1:16" ht="15">
      <c r="A10" s="12"/>
      <c r="B10" s="25">
        <v>314.1</v>
      </c>
      <c r="C10" s="20" t="s">
        <v>12</v>
      </c>
      <c r="D10" s="46">
        <v>1123824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1123824</v>
      </c>
      <c r="O10" s="47">
        <f t="shared" si="1"/>
        <v>99.98434163701067</v>
      </c>
      <c r="P10" s="9"/>
    </row>
    <row r="11" spans="1:16" ht="15">
      <c r="A11" s="12"/>
      <c r="B11" s="25">
        <v>314.4</v>
      </c>
      <c r="C11" s="20" t="s">
        <v>14</v>
      </c>
      <c r="D11" s="46">
        <v>46628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46628</v>
      </c>
      <c r="O11" s="47">
        <f t="shared" si="1"/>
        <v>4.148398576512456</v>
      </c>
      <c r="P11" s="9"/>
    </row>
    <row r="12" spans="1:16" ht="15">
      <c r="A12" s="12"/>
      <c r="B12" s="25">
        <v>315</v>
      </c>
      <c r="C12" s="20" t="s">
        <v>82</v>
      </c>
      <c r="D12" s="46">
        <v>720897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720897</v>
      </c>
      <c r="O12" s="47">
        <f t="shared" si="1"/>
        <v>64.136743772242</v>
      </c>
      <c r="P12" s="9"/>
    </row>
    <row r="13" spans="1:16" ht="15">
      <c r="A13" s="12"/>
      <c r="B13" s="25">
        <v>316</v>
      </c>
      <c r="C13" s="20" t="s">
        <v>15</v>
      </c>
      <c r="D13" s="46">
        <v>157605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157605</v>
      </c>
      <c r="O13" s="47">
        <f t="shared" si="1"/>
        <v>14.021797153024911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1617617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1617617</v>
      </c>
      <c r="O14" s="45">
        <f t="shared" si="1"/>
        <v>143.91610320284698</v>
      </c>
      <c r="P14" s="10"/>
    </row>
    <row r="15" spans="1:16" ht="15">
      <c r="A15" s="12"/>
      <c r="B15" s="25">
        <v>322</v>
      </c>
      <c r="C15" s="20" t="s">
        <v>0</v>
      </c>
      <c r="D15" s="46">
        <v>255615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255615</v>
      </c>
      <c r="O15" s="47">
        <f t="shared" si="1"/>
        <v>22.741548042704625</v>
      </c>
      <c r="P15" s="9"/>
    </row>
    <row r="16" spans="1:16" ht="15">
      <c r="A16" s="12"/>
      <c r="B16" s="25">
        <v>323.1</v>
      </c>
      <c r="C16" s="20" t="s">
        <v>17</v>
      </c>
      <c r="D16" s="46">
        <v>1116122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1116122</v>
      </c>
      <c r="O16" s="47">
        <f t="shared" si="1"/>
        <v>99.2991103202847</v>
      </c>
      <c r="P16" s="9"/>
    </row>
    <row r="17" spans="1:16" ht="15">
      <c r="A17" s="12"/>
      <c r="B17" s="25">
        <v>323.4</v>
      </c>
      <c r="C17" s="20" t="s">
        <v>18</v>
      </c>
      <c r="D17" s="46">
        <v>64060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64060</v>
      </c>
      <c r="O17" s="47">
        <f t="shared" si="1"/>
        <v>5.699288256227758</v>
      </c>
      <c r="P17" s="9"/>
    </row>
    <row r="18" spans="1:16" ht="15">
      <c r="A18" s="12"/>
      <c r="B18" s="25">
        <v>323.7</v>
      </c>
      <c r="C18" s="20" t="s">
        <v>19</v>
      </c>
      <c r="D18" s="46">
        <v>165610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165610</v>
      </c>
      <c r="O18" s="47">
        <f t="shared" si="1"/>
        <v>14.733985765124554</v>
      </c>
      <c r="P18" s="9"/>
    </row>
    <row r="19" spans="1:16" ht="15">
      <c r="A19" s="12"/>
      <c r="B19" s="25">
        <v>323.9</v>
      </c>
      <c r="C19" s="20" t="s">
        <v>20</v>
      </c>
      <c r="D19" s="46">
        <v>12995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12995</v>
      </c>
      <c r="O19" s="47">
        <f t="shared" si="1"/>
        <v>1.1561387900355873</v>
      </c>
      <c r="P19" s="9"/>
    </row>
    <row r="20" spans="1:16" ht="15">
      <c r="A20" s="12"/>
      <c r="B20" s="25">
        <v>329</v>
      </c>
      <c r="C20" s="20" t="s">
        <v>21</v>
      </c>
      <c r="D20" s="46">
        <v>3215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3215</v>
      </c>
      <c r="O20" s="47">
        <f t="shared" si="1"/>
        <v>0.2860320284697509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SUM(D22:D30)</f>
        <v>1192734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1192734</v>
      </c>
      <c r="O21" s="45">
        <f t="shared" si="1"/>
        <v>106.11512455516014</v>
      </c>
      <c r="P21" s="10"/>
    </row>
    <row r="22" spans="1:16" ht="15">
      <c r="A22" s="12"/>
      <c r="B22" s="25">
        <v>331.2</v>
      </c>
      <c r="C22" s="20" t="s">
        <v>23</v>
      </c>
      <c r="D22" s="46">
        <v>151660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151660</v>
      </c>
      <c r="O22" s="47">
        <f t="shared" si="1"/>
        <v>13.49288256227758</v>
      </c>
      <c r="P22" s="9"/>
    </row>
    <row r="23" spans="1:16" ht="15">
      <c r="A23" s="12"/>
      <c r="B23" s="25">
        <v>334.39</v>
      </c>
      <c r="C23" s="20" t="s">
        <v>89</v>
      </c>
      <c r="D23" s="46">
        <v>70622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70622</v>
      </c>
      <c r="O23" s="47">
        <f t="shared" si="1"/>
        <v>6.283096085409253</v>
      </c>
      <c r="P23" s="9"/>
    </row>
    <row r="24" spans="1:16" ht="15">
      <c r="A24" s="12"/>
      <c r="B24" s="25">
        <v>335.12</v>
      </c>
      <c r="C24" s="20" t="s">
        <v>25</v>
      </c>
      <c r="D24" s="46">
        <v>322354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322354</v>
      </c>
      <c r="O24" s="47">
        <f t="shared" si="1"/>
        <v>28.679181494661922</v>
      </c>
      <c r="P24" s="9"/>
    </row>
    <row r="25" spans="1:16" ht="15">
      <c r="A25" s="12"/>
      <c r="B25" s="25">
        <v>335.14</v>
      </c>
      <c r="C25" s="20" t="s">
        <v>26</v>
      </c>
      <c r="D25" s="46">
        <v>1273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1273</v>
      </c>
      <c r="O25" s="47">
        <f t="shared" si="1"/>
        <v>0.11325622775800712</v>
      </c>
      <c r="P25" s="9"/>
    </row>
    <row r="26" spans="1:16" ht="15">
      <c r="A26" s="12"/>
      <c r="B26" s="25">
        <v>335.15</v>
      </c>
      <c r="C26" s="20" t="s">
        <v>27</v>
      </c>
      <c r="D26" s="46">
        <v>34431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34431</v>
      </c>
      <c r="O26" s="47">
        <f t="shared" si="1"/>
        <v>3.063256227758007</v>
      </c>
      <c r="P26" s="9"/>
    </row>
    <row r="27" spans="1:16" ht="15">
      <c r="A27" s="12"/>
      <c r="B27" s="25">
        <v>335.18</v>
      </c>
      <c r="C27" s="20" t="s">
        <v>28</v>
      </c>
      <c r="D27" s="46">
        <v>520125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520125</v>
      </c>
      <c r="O27" s="47">
        <f t="shared" si="1"/>
        <v>46.27446619217082</v>
      </c>
      <c r="P27" s="9"/>
    </row>
    <row r="28" spans="1:16" ht="15">
      <c r="A28" s="12"/>
      <c r="B28" s="25">
        <v>335.21</v>
      </c>
      <c r="C28" s="20" t="s">
        <v>29</v>
      </c>
      <c r="D28" s="46">
        <v>73364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73364</v>
      </c>
      <c r="O28" s="47">
        <f t="shared" si="1"/>
        <v>6.527046263345196</v>
      </c>
      <c r="P28" s="9"/>
    </row>
    <row r="29" spans="1:16" ht="15">
      <c r="A29" s="12"/>
      <c r="B29" s="25">
        <v>335.49</v>
      </c>
      <c r="C29" s="20" t="s">
        <v>30</v>
      </c>
      <c r="D29" s="46">
        <v>11190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11190</v>
      </c>
      <c r="O29" s="47">
        <f t="shared" si="1"/>
        <v>0.9955516014234875</v>
      </c>
      <c r="P29" s="9"/>
    </row>
    <row r="30" spans="1:16" ht="15">
      <c r="A30" s="12"/>
      <c r="B30" s="25">
        <v>337.2</v>
      </c>
      <c r="C30" s="20" t="s">
        <v>31</v>
      </c>
      <c r="D30" s="46">
        <v>7715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7715</v>
      </c>
      <c r="O30" s="47">
        <f t="shared" si="1"/>
        <v>0.6863879003558719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SUM(D32:D48)</f>
        <v>3630150</v>
      </c>
      <c r="E31" s="32">
        <f t="shared" si="7"/>
        <v>723650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9025415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13379215</v>
      </c>
      <c r="O31" s="45">
        <f t="shared" si="1"/>
        <v>1190.321619217082</v>
      </c>
      <c r="P31" s="10"/>
    </row>
    <row r="32" spans="1:16" ht="15">
      <c r="A32" s="12"/>
      <c r="B32" s="25">
        <v>341.3</v>
      </c>
      <c r="C32" s="20" t="s">
        <v>90</v>
      </c>
      <c r="D32" s="46">
        <v>41487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8">SUM(D32:M32)</f>
        <v>41487</v>
      </c>
      <c r="O32" s="47">
        <f t="shared" si="1"/>
        <v>3.691014234875445</v>
      </c>
      <c r="P32" s="9"/>
    </row>
    <row r="33" spans="1:16" ht="15">
      <c r="A33" s="12"/>
      <c r="B33" s="25">
        <v>341.9</v>
      </c>
      <c r="C33" s="20" t="s">
        <v>39</v>
      </c>
      <c r="D33" s="46">
        <v>44074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44074</v>
      </c>
      <c r="O33" s="47">
        <f t="shared" si="1"/>
        <v>3.921174377224199</v>
      </c>
      <c r="P33" s="9"/>
    </row>
    <row r="34" spans="1:16" ht="15">
      <c r="A34" s="12"/>
      <c r="B34" s="25">
        <v>342.1</v>
      </c>
      <c r="C34" s="20" t="s">
        <v>40</v>
      </c>
      <c r="D34" s="46">
        <v>1828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1828</v>
      </c>
      <c r="O34" s="47">
        <f t="shared" si="1"/>
        <v>0.16263345195729537</v>
      </c>
      <c r="P34" s="9"/>
    </row>
    <row r="35" spans="1:16" ht="15">
      <c r="A35" s="12"/>
      <c r="B35" s="25">
        <v>342.5</v>
      </c>
      <c r="C35" s="20" t="s">
        <v>41</v>
      </c>
      <c r="D35" s="46">
        <v>21445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21445</v>
      </c>
      <c r="O35" s="47">
        <f t="shared" si="1"/>
        <v>1.907918149466192</v>
      </c>
      <c r="P35" s="9"/>
    </row>
    <row r="36" spans="1:16" ht="15">
      <c r="A36" s="12"/>
      <c r="B36" s="25">
        <v>342.9</v>
      </c>
      <c r="C36" s="20" t="s">
        <v>42</v>
      </c>
      <c r="D36" s="46">
        <v>38125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38125</v>
      </c>
      <c r="O36" s="47">
        <f t="shared" si="1"/>
        <v>3.3919039145907472</v>
      </c>
      <c r="P36" s="9"/>
    </row>
    <row r="37" spans="1:16" ht="15">
      <c r="A37" s="12"/>
      <c r="B37" s="25">
        <v>343.4</v>
      </c>
      <c r="C37" s="20" t="s">
        <v>43</v>
      </c>
      <c r="D37" s="46">
        <v>1602944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1602944</v>
      </c>
      <c r="O37" s="47">
        <f aca="true" t="shared" si="9" ref="O37:O63">(N37/O$65)</f>
        <v>142.61067615658362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6058715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6058715</v>
      </c>
      <c r="O38" s="47">
        <f t="shared" si="9"/>
        <v>539.0315836298932</v>
      </c>
      <c r="P38" s="9"/>
    </row>
    <row r="39" spans="1:16" ht="15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73391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73391</v>
      </c>
      <c r="O39" s="47">
        <f t="shared" si="9"/>
        <v>6.529448398576513</v>
      </c>
      <c r="P39" s="9"/>
    </row>
    <row r="40" spans="1:16" ht="15">
      <c r="A40" s="12"/>
      <c r="B40" s="25">
        <v>343.7</v>
      </c>
      <c r="C40" s="20" t="s">
        <v>46</v>
      </c>
      <c r="D40" s="46">
        <v>2714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2714</v>
      </c>
      <c r="O40" s="47">
        <f t="shared" si="9"/>
        <v>0.24145907473309608</v>
      </c>
      <c r="P40" s="9"/>
    </row>
    <row r="41" spans="1:16" ht="15">
      <c r="A41" s="12"/>
      <c r="B41" s="25">
        <v>343.9</v>
      </c>
      <c r="C41" s="20" t="s">
        <v>47</v>
      </c>
      <c r="D41" s="46">
        <v>998575</v>
      </c>
      <c r="E41" s="46">
        <v>0</v>
      </c>
      <c r="F41" s="46">
        <v>0</v>
      </c>
      <c r="G41" s="46">
        <v>0</v>
      </c>
      <c r="H41" s="46">
        <v>0</v>
      </c>
      <c r="I41" s="46">
        <v>667912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1666487</v>
      </c>
      <c r="O41" s="47">
        <f t="shared" si="9"/>
        <v>148.26396797153023</v>
      </c>
      <c r="P41" s="9"/>
    </row>
    <row r="42" spans="1:16" ht="15">
      <c r="A42" s="12"/>
      <c r="B42" s="25">
        <v>344.5</v>
      </c>
      <c r="C42" s="20" t="s">
        <v>48</v>
      </c>
      <c r="D42" s="46">
        <v>517476</v>
      </c>
      <c r="E42" s="46">
        <v>50717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568193</v>
      </c>
      <c r="O42" s="47">
        <f t="shared" si="9"/>
        <v>50.55097864768683</v>
      </c>
      <c r="P42" s="9"/>
    </row>
    <row r="43" spans="1:16" ht="15">
      <c r="A43" s="12"/>
      <c r="B43" s="25">
        <v>344.6</v>
      </c>
      <c r="C43" s="20" t="s">
        <v>49</v>
      </c>
      <c r="D43" s="46">
        <v>0</v>
      </c>
      <c r="E43" s="46">
        <v>672933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672933</v>
      </c>
      <c r="O43" s="47">
        <f t="shared" si="9"/>
        <v>59.86948398576512</v>
      </c>
      <c r="P43" s="9"/>
    </row>
    <row r="44" spans="1:16" ht="15">
      <c r="A44" s="12"/>
      <c r="B44" s="25">
        <v>344.9</v>
      </c>
      <c r="C44" s="20" t="s">
        <v>79</v>
      </c>
      <c r="D44" s="46">
        <v>100711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100711</v>
      </c>
      <c r="O44" s="47">
        <f t="shared" si="9"/>
        <v>8.960053380782918</v>
      </c>
      <c r="P44" s="9"/>
    </row>
    <row r="45" spans="1:16" ht="15">
      <c r="A45" s="12"/>
      <c r="B45" s="25">
        <v>347.2</v>
      </c>
      <c r="C45" s="20" t="s">
        <v>50</v>
      </c>
      <c r="D45" s="46">
        <v>184159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184159</v>
      </c>
      <c r="O45" s="47">
        <f t="shared" si="9"/>
        <v>16.384252669039146</v>
      </c>
      <c r="P45" s="9"/>
    </row>
    <row r="46" spans="1:16" ht="15">
      <c r="A46" s="12"/>
      <c r="B46" s="25">
        <v>347.4</v>
      </c>
      <c r="C46" s="20" t="s">
        <v>51</v>
      </c>
      <c r="D46" s="46">
        <v>6149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6149</v>
      </c>
      <c r="O46" s="47">
        <f t="shared" si="9"/>
        <v>0.5470640569395018</v>
      </c>
      <c r="P46" s="9"/>
    </row>
    <row r="47" spans="1:16" ht="15">
      <c r="A47" s="12"/>
      <c r="B47" s="25">
        <v>347.5</v>
      </c>
      <c r="C47" s="20" t="s">
        <v>52</v>
      </c>
      <c r="D47" s="46">
        <v>34991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34991</v>
      </c>
      <c r="O47" s="47">
        <f t="shared" si="9"/>
        <v>3.1130782918149467</v>
      </c>
      <c r="P47" s="9"/>
    </row>
    <row r="48" spans="1:16" ht="15">
      <c r="A48" s="12"/>
      <c r="B48" s="25">
        <v>349</v>
      </c>
      <c r="C48" s="20" t="s">
        <v>1</v>
      </c>
      <c r="D48" s="46">
        <v>35472</v>
      </c>
      <c r="E48" s="46">
        <v>0</v>
      </c>
      <c r="F48" s="46">
        <v>0</v>
      </c>
      <c r="G48" s="46">
        <v>0</v>
      </c>
      <c r="H48" s="46">
        <v>0</v>
      </c>
      <c r="I48" s="46">
        <v>2225397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2260869</v>
      </c>
      <c r="O48" s="47">
        <f t="shared" si="9"/>
        <v>201.14492882562277</v>
      </c>
      <c r="P48" s="9"/>
    </row>
    <row r="49" spans="1:16" ht="15.75">
      <c r="A49" s="29" t="s">
        <v>37</v>
      </c>
      <c r="B49" s="30"/>
      <c r="C49" s="31"/>
      <c r="D49" s="32">
        <f aca="true" t="shared" si="10" ref="D49:M49">SUM(D50:D51)</f>
        <v>667878</v>
      </c>
      <c r="E49" s="32">
        <f t="shared" si="10"/>
        <v>2765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670643</v>
      </c>
      <c r="O49" s="45">
        <f t="shared" si="9"/>
        <v>59.665747330960855</v>
      </c>
      <c r="P49" s="10"/>
    </row>
    <row r="50" spans="1:16" ht="15">
      <c r="A50" s="13"/>
      <c r="B50" s="39">
        <v>351.1</v>
      </c>
      <c r="C50" s="21" t="s">
        <v>55</v>
      </c>
      <c r="D50" s="46">
        <v>43579</v>
      </c>
      <c r="E50" s="46">
        <v>2765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46344</v>
      </c>
      <c r="O50" s="47">
        <f t="shared" si="9"/>
        <v>4.123131672597864</v>
      </c>
      <c r="P50" s="9"/>
    </row>
    <row r="51" spans="1:16" ht="15">
      <c r="A51" s="13"/>
      <c r="B51" s="39">
        <v>354</v>
      </c>
      <c r="C51" s="21" t="s">
        <v>56</v>
      </c>
      <c r="D51" s="46">
        <v>624299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624299</v>
      </c>
      <c r="O51" s="47">
        <f t="shared" si="9"/>
        <v>55.54261565836299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190083</v>
      </c>
      <c r="E52" s="32">
        <f t="shared" si="11"/>
        <v>2642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8581649</v>
      </c>
      <c r="L52" s="32">
        <f t="shared" si="11"/>
        <v>360567</v>
      </c>
      <c r="M52" s="32">
        <f t="shared" si="11"/>
        <v>0</v>
      </c>
      <c r="N52" s="32">
        <f>SUM(D52:M52)</f>
        <v>9134941</v>
      </c>
      <c r="O52" s="45">
        <f t="shared" si="9"/>
        <v>812.7171708185053</v>
      </c>
      <c r="P52" s="10"/>
    </row>
    <row r="53" spans="1:16" ht="15">
      <c r="A53" s="12"/>
      <c r="B53" s="25">
        <v>361.1</v>
      </c>
      <c r="C53" s="20" t="s">
        <v>57</v>
      </c>
      <c r="D53" s="46">
        <v>108435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1227927</v>
      </c>
      <c r="L53" s="46">
        <v>69287</v>
      </c>
      <c r="M53" s="46">
        <v>0</v>
      </c>
      <c r="N53" s="46">
        <f>SUM(D53:M53)</f>
        <v>1405649</v>
      </c>
      <c r="O53" s="47">
        <f t="shared" si="9"/>
        <v>125.05774021352313</v>
      </c>
      <c r="P53" s="9"/>
    </row>
    <row r="54" spans="1:16" ht="15">
      <c r="A54" s="12"/>
      <c r="B54" s="25">
        <v>361.3</v>
      </c>
      <c r="C54" s="20" t="s">
        <v>58</v>
      </c>
      <c r="D54" s="46">
        <v>-13925</v>
      </c>
      <c r="E54" s="46">
        <v>2411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4511859</v>
      </c>
      <c r="L54" s="46">
        <v>0</v>
      </c>
      <c r="M54" s="46">
        <v>0</v>
      </c>
      <c r="N54" s="46">
        <f aca="true" t="shared" si="12" ref="N54:N59">SUM(D54:M54)</f>
        <v>4500345</v>
      </c>
      <c r="O54" s="47">
        <f t="shared" si="9"/>
        <v>400.3865658362989</v>
      </c>
      <c r="P54" s="9"/>
    </row>
    <row r="55" spans="1:16" ht="15">
      <c r="A55" s="12"/>
      <c r="B55" s="25">
        <v>362</v>
      </c>
      <c r="C55" s="20" t="s">
        <v>59</v>
      </c>
      <c r="D55" s="46">
        <v>351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351</v>
      </c>
      <c r="O55" s="47">
        <f t="shared" si="9"/>
        <v>0.031227758007117436</v>
      </c>
      <c r="P55" s="9"/>
    </row>
    <row r="56" spans="1:16" ht="15">
      <c r="A56" s="12"/>
      <c r="B56" s="25">
        <v>365</v>
      </c>
      <c r="C56" s="20" t="s">
        <v>60</v>
      </c>
      <c r="D56" s="46">
        <v>9537</v>
      </c>
      <c r="E56" s="46">
        <v>131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9668</v>
      </c>
      <c r="O56" s="47">
        <f t="shared" si="9"/>
        <v>0.8601423487544484</v>
      </c>
      <c r="P56" s="9"/>
    </row>
    <row r="57" spans="1:16" ht="15">
      <c r="A57" s="12"/>
      <c r="B57" s="25">
        <v>366</v>
      </c>
      <c r="C57" s="20" t="s">
        <v>85</v>
      </c>
      <c r="D57" s="46">
        <v>13073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13073</v>
      </c>
      <c r="O57" s="47">
        <f t="shared" si="9"/>
        <v>1.1630782918149467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2626865</v>
      </c>
      <c r="L58" s="46">
        <v>0</v>
      </c>
      <c r="M58" s="46">
        <v>0</v>
      </c>
      <c r="N58" s="46">
        <f t="shared" si="12"/>
        <v>2626865</v>
      </c>
      <c r="O58" s="47">
        <f t="shared" si="9"/>
        <v>233.70685053380782</v>
      </c>
      <c r="P58" s="9"/>
    </row>
    <row r="59" spans="1:16" ht="15">
      <c r="A59" s="12"/>
      <c r="B59" s="25">
        <v>369.9</v>
      </c>
      <c r="C59" s="20" t="s">
        <v>62</v>
      </c>
      <c r="D59" s="46">
        <v>72612</v>
      </c>
      <c r="E59" s="46">
        <v>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214998</v>
      </c>
      <c r="L59" s="46">
        <v>291280</v>
      </c>
      <c r="M59" s="46">
        <v>0</v>
      </c>
      <c r="N59" s="46">
        <f t="shared" si="12"/>
        <v>578990</v>
      </c>
      <c r="O59" s="47">
        <f t="shared" si="9"/>
        <v>51.511565836298935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SUM(D61:D62)</f>
        <v>962374</v>
      </c>
      <c r="E60" s="32">
        <f t="shared" si="13"/>
        <v>127700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219507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1309581</v>
      </c>
      <c r="O60" s="45">
        <f t="shared" si="9"/>
        <v>116.51076512455516</v>
      </c>
      <c r="P60" s="9"/>
    </row>
    <row r="61" spans="1:16" ht="15">
      <c r="A61" s="12"/>
      <c r="B61" s="25">
        <v>381</v>
      </c>
      <c r="C61" s="20" t="s">
        <v>63</v>
      </c>
      <c r="D61" s="46">
        <v>962374</v>
      </c>
      <c r="E61" s="46">
        <v>127700</v>
      </c>
      <c r="F61" s="46">
        <v>0</v>
      </c>
      <c r="G61" s="46">
        <v>0</v>
      </c>
      <c r="H61" s="46">
        <v>0</v>
      </c>
      <c r="I61" s="46">
        <v>152946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1243020</v>
      </c>
      <c r="O61" s="47">
        <f t="shared" si="9"/>
        <v>110.58896797153025</v>
      </c>
      <c r="P61" s="9"/>
    </row>
    <row r="62" spans="1:16" ht="15.75" thickBot="1">
      <c r="A62" s="12"/>
      <c r="B62" s="25">
        <v>389.9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66561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66561</v>
      </c>
      <c r="O62" s="47">
        <f t="shared" si="9"/>
        <v>5.921797153024911</v>
      </c>
      <c r="P62" s="9"/>
    </row>
    <row r="63" spans="1:119" ht="16.5" thickBot="1">
      <c r="A63" s="14" t="s">
        <v>53</v>
      </c>
      <c r="B63" s="23"/>
      <c r="C63" s="22"/>
      <c r="D63" s="15">
        <f aca="true" t="shared" si="14" ref="D63:M63">SUM(D5,D14,D21,D31,D49,D52,D60)</f>
        <v>17342139</v>
      </c>
      <c r="E63" s="15">
        <f t="shared" si="14"/>
        <v>856757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9244922</v>
      </c>
      <c r="J63" s="15">
        <f t="shared" si="14"/>
        <v>0</v>
      </c>
      <c r="K63" s="15">
        <f t="shared" si="14"/>
        <v>8581649</v>
      </c>
      <c r="L63" s="15">
        <f t="shared" si="14"/>
        <v>360567</v>
      </c>
      <c r="M63" s="15">
        <f t="shared" si="14"/>
        <v>0</v>
      </c>
      <c r="N63" s="15">
        <f>SUM(D63:M63)</f>
        <v>36386034</v>
      </c>
      <c r="O63" s="38">
        <f t="shared" si="9"/>
        <v>3237.191637010676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91</v>
      </c>
      <c r="M65" s="48"/>
      <c r="N65" s="48"/>
      <c r="O65" s="43">
        <v>11240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9001506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9001506</v>
      </c>
      <c r="O5" s="33">
        <f aca="true" t="shared" si="1" ref="O5:O36">(N5/O$66)</f>
        <v>801.3447876791596</v>
      </c>
      <c r="P5" s="6"/>
    </row>
    <row r="6" spans="1:16" ht="15">
      <c r="A6" s="12"/>
      <c r="B6" s="25">
        <v>311</v>
      </c>
      <c r="C6" s="20" t="s">
        <v>3</v>
      </c>
      <c r="D6" s="46">
        <v>6327375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6327375</v>
      </c>
      <c r="O6" s="47">
        <f t="shared" si="1"/>
        <v>563.2845188284518</v>
      </c>
      <c r="P6" s="9"/>
    </row>
    <row r="7" spans="1:16" ht="15">
      <c r="A7" s="12"/>
      <c r="B7" s="25">
        <v>312.41</v>
      </c>
      <c r="C7" s="20" t="s">
        <v>11</v>
      </c>
      <c r="D7" s="46">
        <v>366540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366540</v>
      </c>
      <c r="O7" s="47">
        <f t="shared" si="1"/>
        <v>32.630641858808865</v>
      </c>
      <c r="P7" s="9"/>
    </row>
    <row r="8" spans="1:16" ht="15">
      <c r="A8" s="12"/>
      <c r="B8" s="25">
        <v>312.51</v>
      </c>
      <c r="C8" s="20" t="s">
        <v>77</v>
      </c>
      <c r="D8" s="46">
        <v>131040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131040</v>
      </c>
      <c r="O8" s="47">
        <f t="shared" si="1"/>
        <v>11.665628060179827</v>
      </c>
      <c r="P8" s="9"/>
    </row>
    <row r="9" spans="1:16" ht="15">
      <c r="A9" s="12"/>
      <c r="B9" s="25">
        <v>312.52</v>
      </c>
      <c r="C9" s="20" t="s">
        <v>73</v>
      </c>
      <c r="D9" s="46">
        <v>88671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88671</v>
      </c>
      <c r="O9" s="47">
        <f t="shared" si="1"/>
        <v>7.893795068102911</v>
      </c>
      <c r="P9" s="9"/>
    </row>
    <row r="10" spans="1:16" ht="15">
      <c r="A10" s="12"/>
      <c r="B10" s="25">
        <v>314.1</v>
      </c>
      <c r="C10" s="20" t="s">
        <v>12</v>
      </c>
      <c r="D10" s="46">
        <v>1144195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1144195</v>
      </c>
      <c r="O10" s="47">
        <f t="shared" si="1"/>
        <v>101.86014421792932</v>
      </c>
      <c r="P10" s="9"/>
    </row>
    <row r="11" spans="1:16" ht="15">
      <c r="A11" s="12"/>
      <c r="B11" s="25">
        <v>314.4</v>
      </c>
      <c r="C11" s="20" t="s">
        <v>14</v>
      </c>
      <c r="D11" s="46">
        <v>49260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49260</v>
      </c>
      <c r="O11" s="47">
        <f t="shared" si="1"/>
        <v>4.385293332146355</v>
      </c>
      <c r="P11" s="9"/>
    </row>
    <row r="12" spans="1:16" ht="15">
      <c r="A12" s="12"/>
      <c r="B12" s="25">
        <v>315</v>
      </c>
      <c r="C12" s="20" t="s">
        <v>82</v>
      </c>
      <c r="D12" s="46">
        <v>733353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733353</v>
      </c>
      <c r="O12" s="47">
        <f t="shared" si="1"/>
        <v>65.28558710940978</v>
      </c>
      <c r="P12" s="9"/>
    </row>
    <row r="13" spans="1:16" ht="15">
      <c r="A13" s="12"/>
      <c r="B13" s="25">
        <v>316</v>
      </c>
      <c r="C13" s="20" t="s">
        <v>15</v>
      </c>
      <c r="D13" s="46">
        <v>161072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161072</v>
      </c>
      <c r="O13" s="47">
        <f t="shared" si="1"/>
        <v>14.339179204130687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1583228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1583228</v>
      </c>
      <c r="O14" s="45">
        <f t="shared" si="1"/>
        <v>140.94436036677646</v>
      </c>
      <c r="P14" s="10"/>
    </row>
    <row r="15" spans="1:16" ht="15">
      <c r="A15" s="12"/>
      <c r="B15" s="25">
        <v>322</v>
      </c>
      <c r="C15" s="20" t="s">
        <v>0</v>
      </c>
      <c r="D15" s="46">
        <v>221010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221010</v>
      </c>
      <c r="O15" s="47">
        <f t="shared" si="1"/>
        <v>19.67506454197454</v>
      </c>
      <c r="P15" s="9"/>
    </row>
    <row r="16" spans="1:16" ht="15">
      <c r="A16" s="12"/>
      <c r="B16" s="25">
        <v>323.1</v>
      </c>
      <c r="C16" s="20" t="s">
        <v>17</v>
      </c>
      <c r="D16" s="46">
        <v>1034146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1034146</v>
      </c>
      <c r="O16" s="47">
        <f t="shared" si="1"/>
        <v>92.06320662334194</v>
      </c>
      <c r="P16" s="9"/>
    </row>
    <row r="17" spans="1:16" ht="15">
      <c r="A17" s="12"/>
      <c r="B17" s="25">
        <v>323.4</v>
      </c>
      <c r="C17" s="20" t="s">
        <v>18</v>
      </c>
      <c r="D17" s="46">
        <v>70649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70649</v>
      </c>
      <c r="O17" s="47">
        <f t="shared" si="1"/>
        <v>6.2894151161755545</v>
      </c>
      <c r="P17" s="9"/>
    </row>
    <row r="18" spans="1:16" ht="15">
      <c r="A18" s="12"/>
      <c r="B18" s="25">
        <v>323.7</v>
      </c>
      <c r="C18" s="20" t="s">
        <v>19</v>
      </c>
      <c r="D18" s="46">
        <v>221602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221602</v>
      </c>
      <c r="O18" s="47">
        <f t="shared" si="1"/>
        <v>19.727766402563873</v>
      </c>
      <c r="P18" s="9"/>
    </row>
    <row r="19" spans="1:16" ht="15">
      <c r="A19" s="12"/>
      <c r="B19" s="25">
        <v>323.9</v>
      </c>
      <c r="C19" s="20" t="s">
        <v>20</v>
      </c>
      <c r="D19" s="46">
        <v>31583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31583</v>
      </c>
      <c r="O19" s="47">
        <f t="shared" si="1"/>
        <v>2.8116264577583903</v>
      </c>
      <c r="P19" s="9"/>
    </row>
    <row r="20" spans="1:16" ht="15">
      <c r="A20" s="12"/>
      <c r="B20" s="25">
        <v>329</v>
      </c>
      <c r="C20" s="20" t="s">
        <v>21</v>
      </c>
      <c r="D20" s="46">
        <v>4238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4238</v>
      </c>
      <c r="O20" s="47">
        <f t="shared" si="1"/>
        <v>0.37728122496216504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SUM(D22:D32)</f>
        <v>1719712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474393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2194105</v>
      </c>
      <c r="O21" s="45">
        <f t="shared" si="1"/>
        <v>195.3267159262886</v>
      </c>
      <c r="P21" s="10"/>
    </row>
    <row r="22" spans="1:16" ht="15">
      <c r="A22" s="12"/>
      <c r="B22" s="25">
        <v>331.1</v>
      </c>
      <c r="C22" s="20" t="s">
        <v>22</v>
      </c>
      <c r="D22" s="46">
        <v>427357</v>
      </c>
      <c r="E22" s="46">
        <v>0</v>
      </c>
      <c r="F22" s="46">
        <v>0</v>
      </c>
      <c r="G22" s="46">
        <v>0</v>
      </c>
      <c r="H22" s="46">
        <v>0</v>
      </c>
      <c r="I22" s="46">
        <v>474393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901750</v>
      </c>
      <c r="O22" s="47">
        <f t="shared" si="1"/>
        <v>80.27686281492032</v>
      </c>
      <c r="P22" s="9"/>
    </row>
    <row r="23" spans="1:16" ht="15">
      <c r="A23" s="12"/>
      <c r="B23" s="25">
        <v>331.2</v>
      </c>
      <c r="C23" s="20" t="s">
        <v>23</v>
      </c>
      <c r="D23" s="46">
        <v>23476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23476</v>
      </c>
      <c r="O23" s="47">
        <f t="shared" si="1"/>
        <v>2.089913647289237</v>
      </c>
      <c r="P23" s="9"/>
    </row>
    <row r="24" spans="1:16" ht="15">
      <c r="A24" s="12"/>
      <c r="B24" s="25">
        <v>331.9</v>
      </c>
      <c r="C24" s="20" t="s">
        <v>83</v>
      </c>
      <c r="D24" s="46">
        <v>9717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9717</v>
      </c>
      <c r="O24" s="47">
        <f t="shared" si="1"/>
        <v>0.8650405056529867</v>
      </c>
      <c r="P24" s="9"/>
    </row>
    <row r="25" spans="1:16" ht="15">
      <c r="A25" s="12"/>
      <c r="B25" s="25">
        <v>334.1</v>
      </c>
      <c r="C25" s="20" t="s">
        <v>84</v>
      </c>
      <c r="D25" s="46">
        <v>265360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265360</v>
      </c>
      <c r="O25" s="47">
        <f t="shared" si="1"/>
        <v>23.62325291551678</v>
      </c>
      <c r="P25" s="9"/>
    </row>
    <row r="26" spans="1:16" ht="15">
      <c r="A26" s="12"/>
      <c r="B26" s="25">
        <v>335.12</v>
      </c>
      <c r="C26" s="20" t="s">
        <v>25</v>
      </c>
      <c r="D26" s="46">
        <v>322697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322697</v>
      </c>
      <c r="O26" s="47">
        <f t="shared" si="1"/>
        <v>28.72758835573756</v>
      </c>
      <c r="P26" s="9"/>
    </row>
    <row r="27" spans="1:16" ht="15">
      <c r="A27" s="12"/>
      <c r="B27" s="25">
        <v>335.14</v>
      </c>
      <c r="C27" s="20" t="s">
        <v>26</v>
      </c>
      <c r="D27" s="46">
        <v>1406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1406</v>
      </c>
      <c r="O27" s="47">
        <f t="shared" si="1"/>
        <v>0.1251669188996706</v>
      </c>
      <c r="P27" s="9"/>
    </row>
    <row r="28" spans="1:16" ht="15">
      <c r="A28" s="12"/>
      <c r="B28" s="25">
        <v>335.15</v>
      </c>
      <c r="C28" s="20" t="s">
        <v>27</v>
      </c>
      <c r="D28" s="46">
        <v>35114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35114</v>
      </c>
      <c r="O28" s="47">
        <f t="shared" si="1"/>
        <v>3.1259681296180895</v>
      </c>
      <c r="P28" s="9"/>
    </row>
    <row r="29" spans="1:16" ht="15">
      <c r="A29" s="12"/>
      <c r="B29" s="25">
        <v>335.18</v>
      </c>
      <c r="C29" s="20" t="s">
        <v>28</v>
      </c>
      <c r="D29" s="46">
        <v>555188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555188</v>
      </c>
      <c r="O29" s="47">
        <f t="shared" si="1"/>
        <v>49.4247307041752</v>
      </c>
      <c r="P29" s="9"/>
    </row>
    <row r="30" spans="1:16" ht="15">
      <c r="A30" s="12"/>
      <c r="B30" s="25">
        <v>335.21</v>
      </c>
      <c r="C30" s="20" t="s">
        <v>29</v>
      </c>
      <c r="D30" s="46">
        <v>69722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69722</v>
      </c>
      <c r="O30" s="47">
        <f t="shared" si="1"/>
        <v>6.206890412178403</v>
      </c>
      <c r="P30" s="9"/>
    </row>
    <row r="31" spans="1:16" ht="15">
      <c r="A31" s="12"/>
      <c r="B31" s="25">
        <v>335.49</v>
      </c>
      <c r="C31" s="20" t="s">
        <v>30</v>
      </c>
      <c r="D31" s="46">
        <v>9606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9606</v>
      </c>
      <c r="O31" s="47">
        <f t="shared" si="1"/>
        <v>0.8551589067924864</v>
      </c>
      <c r="P31" s="9"/>
    </row>
    <row r="32" spans="1:16" ht="15">
      <c r="A32" s="12"/>
      <c r="B32" s="25">
        <v>337.4</v>
      </c>
      <c r="C32" s="20" t="s">
        <v>78</v>
      </c>
      <c r="D32" s="46">
        <v>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69</v>
      </c>
      <c r="O32" s="47">
        <f t="shared" si="1"/>
        <v>0.006142615507878572</v>
      </c>
      <c r="P32" s="9"/>
    </row>
    <row r="33" spans="1:16" ht="15.75">
      <c r="A33" s="29" t="s">
        <v>36</v>
      </c>
      <c r="B33" s="30"/>
      <c r="C33" s="31"/>
      <c r="D33" s="32">
        <f aca="true" t="shared" si="7" ref="D33:M33">SUM(D34:D48)</f>
        <v>3828180</v>
      </c>
      <c r="E33" s="32">
        <f t="shared" si="7"/>
        <v>728873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8381143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12938196</v>
      </c>
      <c r="O33" s="45">
        <f t="shared" si="1"/>
        <v>1151.80236802279</v>
      </c>
      <c r="P33" s="10"/>
    </row>
    <row r="34" spans="1:16" ht="15">
      <c r="A34" s="12"/>
      <c r="B34" s="25">
        <v>341.9</v>
      </c>
      <c r="C34" s="20" t="s">
        <v>39</v>
      </c>
      <c r="D34" s="46">
        <v>43718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8">SUM(D34:M34)</f>
        <v>43718</v>
      </c>
      <c r="O34" s="47">
        <f t="shared" si="1"/>
        <v>3.8919255764266003</v>
      </c>
      <c r="P34" s="9"/>
    </row>
    <row r="35" spans="1:16" ht="15">
      <c r="A35" s="12"/>
      <c r="B35" s="25">
        <v>342.1</v>
      </c>
      <c r="C35" s="20" t="s">
        <v>40</v>
      </c>
      <c r="D35" s="46">
        <v>2777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2777</v>
      </c>
      <c r="O35" s="47">
        <f t="shared" si="1"/>
        <v>0.24721801833882312</v>
      </c>
      <c r="P35" s="9"/>
    </row>
    <row r="36" spans="1:16" ht="15">
      <c r="A36" s="12"/>
      <c r="B36" s="25">
        <v>342.5</v>
      </c>
      <c r="C36" s="20" t="s">
        <v>41</v>
      </c>
      <c r="D36" s="46">
        <v>12210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12210</v>
      </c>
      <c r="O36" s="47">
        <f t="shared" si="1"/>
        <v>1.0869758746550342</v>
      </c>
      <c r="P36" s="9"/>
    </row>
    <row r="37" spans="1:16" ht="15">
      <c r="A37" s="12"/>
      <c r="B37" s="25">
        <v>342.9</v>
      </c>
      <c r="C37" s="20" t="s">
        <v>42</v>
      </c>
      <c r="D37" s="46">
        <v>45528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45528</v>
      </c>
      <c r="O37" s="47">
        <f aca="true" t="shared" si="9" ref="O37:O64">(N37/O$66)</f>
        <v>4.053057954241965</v>
      </c>
      <c r="P37" s="9"/>
    </row>
    <row r="38" spans="1:16" ht="15">
      <c r="A38" s="12"/>
      <c r="B38" s="25">
        <v>343.4</v>
      </c>
      <c r="C38" s="20" t="s">
        <v>43</v>
      </c>
      <c r="D38" s="46">
        <v>1540168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1540168</v>
      </c>
      <c r="O38" s="47">
        <f t="shared" si="9"/>
        <v>137.1110121962076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5544368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5544368</v>
      </c>
      <c r="O39" s="47">
        <f t="shared" si="9"/>
        <v>493.57856316211166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160628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160628</v>
      </c>
      <c r="O40" s="47">
        <f t="shared" si="9"/>
        <v>14.299652808688686</v>
      </c>
      <c r="P40" s="9"/>
    </row>
    <row r="41" spans="1:16" ht="15">
      <c r="A41" s="12"/>
      <c r="B41" s="25">
        <v>343.7</v>
      </c>
      <c r="C41" s="20" t="s">
        <v>46</v>
      </c>
      <c r="D41" s="46">
        <v>38545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38545</v>
      </c>
      <c r="O41" s="47">
        <f t="shared" si="9"/>
        <v>3.431407460162023</v>
      </c>
      <c r="P41" s="9"/>
    </row>
    <row r="42" spans="1:16" ht="15">
      <c r="A42" s="12"/>
      <c r="B42" s="25">
        <v>343.9</v>
      </c>
      <c r="C42" s="20" t="s">
        <v>47</v>
      </c>
      <c r="D42" s="46">
        <v>1170154</v>
      </c>
      <c r="E42" s="46">
        <v>0</v>
      </c>
      <c r="F42" s="46">
        <v>0</v>
      </c>
      <c r="G42" s="46">
        <v>0</v>
      </c>
      <c r="H42" s="46">
        <v>0</v>
      </c>
      <c r="I42" s="46">
        <v>573019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1743173</v>
      </c>
      <c r="O42" s="47">
        <f t="shared" si="9"/>
        <v>155.18321018427847</v>
      </c>
      <c r="P42" s="9"/>
    </row>
    <row r="43" spans="1:16" ht="15">
      <c r="A43" s="12"/>
      <c r="B43" s="25">
        <v>344.5</v>
      </c>
      <c r="C43" s="20" t="s">
        <v>48</v>
      </c>
      <c r="D43" s="46">
        <v>525557</v>
      </c>
      <c r="E43" s="46">
        <v>30453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556010</v>
      </c>
      <c r="O43" s="47">
        <f t="shared" si="9"/>
        <v>49.49790794979079</v>
      </c>
      <c r="P43" s="9"/>
    </row>
    <row r="44" spans="1:16" ht="15">
      <c r="A44" s="12"/>
      <c r="B44" s="25">
        <v>344.6</v>
      </c>
      <c r="C44" s="20" t="s">
        <v>49</v>
      </c>
      <c r="D44" s="46">
        <v>0</v>
      </c>
      <c r="E44" s="46">
        <v>698420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698420</v>
      </c>
      <c r="O44" s="47">
        <f t="shared" si="9"/>
        <v>62.17573221757322</v>
      </c>
      <c r="P44" s="9"/>
    </row>
    <row r="45" spans="1:16" ht="15">
      <c r="A45" s="12"/>
      <c r="B45" s="25">
        <v>344.9</v>
      </c>
      <c r="C45" s="20" t="s">
        <v>79</v>
      </c>
      <c r="D45" s="46">
        <v>104753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104753</v>
      </c>
      <c r="O45" s="47">
        <f t="shared" si="9"/>
        <v>9.325469598504407</v>
      </c>
      <c r="P45" s="9"/>
    </row>
    <row r="46" spans="1:16" ht="15">
      <c r="A46" s="12"/>
      <c r="B46" s="25">
        <v>347.2</v>
      </c>
      <c r="C46" s="20" t="s">
        <v>50</v>
      </c>
      <c r="D46" s="46">
        <v>243829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243829</v>
      </c>
      <c r="O46" s="47">
        <f t="shared" si="9"/>
        <v>21.706489806819192</v>
      </c>
      <c r="P46" s="9"/>
    </row>
    <row r="47" spans="1:16" ht="15">
      <c r="A47" s="12"/>
      <c r="B47" s="25">
        <v>347.4</v>
      </c>
      <c r="C47" s="20" t="s">
        <v>51</v>
      </c>
      <c r="D47" s="46">
        <v>6234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6234</v>
      </c>
      <c r="O47" s="47">
        <f t="shared" si="9"/>
        <v>0.5549719576248553</v>
      </c>
      <c r="P47" s="9"/>
    </row>
    <row r="48" spans="1:16" ht="15">
      <c r="A48" s="12"/>
      <c r="B48" s="25">
        <v>349</v>
      </c>
      <c r="C48" s="20" t="s">
        <v>1</v>
      </c>
      <c r="D48" s="46">
        <v>94707</v>
      </c>
      <c r="E48" s="46">
        <v>0</v>
      </c>
      <c r="F48" s="46">
        <v>0</v>
      </c>
      <c r="G48" s="46">
        <v>0</v>
      </c>
      <c r="H48" s="46">
        <v>0</v>
      </c>
      <c r="I48" s="46">
        <v>2103128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2197835</v>
      </c>
      <c r="O48" s="47">
        <f t="shared" si="9"/>
        <v>195.65877325736668</v>
      </c>
      <c r="P48" s="9"/>
    </row>
    <row r="49" spans="1:16" ht="15.75">
      <c r="A49" s="29" t="s">
        <v>37</v>
      </c>
      <c r="B49" s="30"/>
      <c r="C49" s="31"/>
      <c r="D49" s="32">
        <f aca="true" t="shared" si="10" ref="D49:M49">SUM(D50:D51)</f>
        <v>989368</v>
      </c>
      <c r="E49" s="32">
        <f t="shared" si="10"/>
        <v>3797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993165</v>
      </c>
      <c r="O49" s="45">
        <f t="shared" si="9"/>
        <v>88.41493812872785</v>
      </c>
      <c r="P49" s="10"/>
    </row>
    <row r="50" spans="1:16" ht="15">
      <c r="A50" s="13"/>
      <c r="B50" s="39">
        <v>351.1</v>
      </c>
      <c r="C50" s="21" t="s">
        <v>55</v>
      </c>
      <c r="D50" s="46">
        <v>42059</v>
      </c>
      <c r="E50" s="46">
        <v>3797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45856</v>
      </c>
      <c r="O50" s="47">
        <f t="shared" si="9"/>
        <v>4.082257633757679</v>
      </c>
      <c r="P50" s="9"/>
    </row>
    <row r="51" spans="1:16" ht="15">
      <c r="A51" s="13"/>
      <c r="B51" s="39">
        <v>354</v>
      </c>
      <c r="C51" s="21" t="s">
        <v>56</v>
      </c>
      <c r="D51" s="46">
        <v>947309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947309</v>
      </c>
      <c r="O51" s="47">
        <f t="shared" si="9"/>
        <v>84.33268049497018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266683</v>
      </c>
      <c r="E52" s="32">
        <f t="shared" si="11"/>
        <v>7954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1979952</v>
      </c>
      <c r="L52" s="32">
        <f t="shared" si="11"/>
        <v>499686</v>
      </c>
      <c r="M52" s="32">
        <f t="shared" si="11"/>
        <v>0</v>
      </c>
      <c r="N52" s="32">
        <f>SUM(D52:M52)</f>
        <v>2754275</v>
      </c>
      <c r="O52" s="45">
        <f t="shared" si="9"/>
        <v>245.19496127481528</v>
      </c>
      <c r="P52" s="10"/>
    </row>
    <row r="53" spans="1:16" ht="15">
      <c r="A53" s="12"/>
      <c r="B53" s="25">
        <v>361.1</v>
      </c>
      <c r="C53" s="20" t="s">
        <v>57</v>
      </c>
      <c r="D53" s="46">
        <v>57497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346473</v>
      </c>
      <c r="L53" s="46">
        <v>-3737</v>
      </c>
      <c r="M53" s="46">
        <v>0</v>
      </c>
      <c r="N53" s="46">
        <f>SUM(D53:M53)</f>
        <v>400233</v>
      </c>
      <c r="O53" s="47">
        <f t="shared" si="9"/>
        <v>35.630107718329924</v>
      </c>
      <c r="P53" s="9"/>
    </row>
    <row r="54" spans="1:16" ht="15">
      <c r="A54" s="12"/>
      <c r="B54" s="25">
        <v>361.3</v>
      </c>
      <c r="C54" s="20" t="s">
        <v>58</v>
      </c>
      <c r="D54" s="46">
        <v>61674</v>
      </c>
      <c r="E54" s="46">
        <v>4144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-905358</v>
      </c>
      <c r="L54" s="46">
        <v>0</v>
      </c>
      <c r="M54" s="46">
        <v>0</v>
      </c>
      <c r="N54" s="46">
        <f aca="true" t="shared" si="12" ref="N54:N59">SUM(D54:M54)</f>
        <v>-839540</v>
      </c>
      <c r="O54" s="47">
        <f t="shared" si="9"/>
        <v>-74.73871628238227</v>
      </c>
      <c r="P54" s="9"/>
    </row>
    <row r="55" spans="1:16" ht="15">
      <c r="A55" s="12"/>
      <c r="B55" s="25">
        <v>362</v>
      </c>
      <c r="C55" s="20" t="s">
        <v>59</v>
      </c>
      <c r="D55" s="46">
        <v>327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327</v>
      </c>
      <c r="O55" s="47">
        <f t="shared" si="9"/>
        <v>0.029110656102554974</v>
      </c>
      <c r="P55" s="9"/>
    </row>
    <row r="56" spans="1:16" ht="15">
      <c r="A56" s="12"/>
      <c r="B56" s="25">
        <v>365</v>
      </c>
      <c r="C56" s="20" t="s">
        <v>60</v>
      </c>
      <c r="D56" s="46">
        <v>3610</v>
      </c>
      <c r="E56" s="46">
        <v>3065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6675</v>
      </c>
      <c r="O56" s="47">
        <f t="shared" si="9"/>
        <v>0.5942312828273836</v>
      </c>
      <c r="P56" s="9"/>
    </row>
    <row r="57" spans="1:16" ht="15">
      <c r="A57" s="12"/>
      <c r="B57" s="25">
        <v>366</v>
      </c>
      <c r="C57" s="20" t="s">
        <v>85</v>
      </c>
      <c r="D57" s="46">
        <v>15851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15851</v>
      </c>
      <c r="O57" s="47">
        <f t="shared" si="9"/>
        <v>1.411110121962076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2538837</v>
      </c>
      <c r="L58" s="46">
        <v>0</v>
      </c>
      <c r="M58" s="46">
        <v>0</v>
      </c>
      <c r="N58" s="46">
        <f t="shared" si="12"/>
        <v>2538837</v>
      </c>
      <c r="O58" s="47">
        <f t="shared" si="9"/>
        <v>226.01593519095522</v>
      </c>
      <c r="P58" s="9"/>
    </row>
    <row r="59" spans="1:16" ht="15">
      <c r="A59" s="12"/>
      <c r="B59" s="25">
        <v>369.9</v>
      </c>
      <c r="C59" s="20" t="s">
        <v>62</v>
      </c>
      <c r="D59" s="46">
        <v>127724</v>
      </c>
      <c r="E59" s="46">
        <v>745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503423</v>
      </c>
      <c r="M59" s="46">
        <v>0</v>
      </c>
      <c r="N59" s="46">
        <f t="shared" si="12"/>
        <v>631892</v>
      </c>
      <c r="O59" s="47">
        <f t="shared" si="9"/>
        <v>56.25318258702038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SUM(D61:D63)</f>
        <v>835798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97260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933058</v>
      </c>
      <c r="O60" s="45">
        <f t="shared" si="9"/>
        <v>83.06400783406036</v>
      </c>
      <c r="P60" s="9"/>
    </row>
    <row r="61" spans="1:16" ht="15">
      <c r="A61" s="12"/>
      <c r="B61" s="25">
        <v>381</v>
      </c>
      <c r="C61" s="20" t="s">
        <v>63</v>
      </c>
      <c r="D61" s="46">
        <v>835798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835798</v>
      </c>
      <c r="O61" s="47">
        <f t="shared" si="9"/>
        <v>74.4055906703463</v>
      </c>
      <c r="P61" s="9"/>
    </row>
    <row r="62" spans="1:16" ht="15">
      <c r="A62" s="12"/>
      <c r="B62" s="25">
        <v>382</v>
      </c>
      <c r="C62" s="20" t="s">
        <v>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17946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17946</v>
      </c>
      <c r="O62" s="47">
        <f t="shared" si="9"/>
        <v>1.5976141725273747</v>
      </c>
      <c r="P62" s="9"/>
    </row>
    <row r="63" spans="1:16" ht="15.75" thickBot="1">
      <c r="A63" s="12"/>
      <c r="B63" s="25">
        <v>389.9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79314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79314</v>
      </c>
      <c r="O63" s="47">
        <f t="shared" si="9"/>
        <v>7.060802991186682</v>
      </c>
      <c r="P63" s="9"/>
    </row>
    <row r="64" spans="1:119" ht="16.5" thickBot="1">
      <c r="A64" s="14" t="s">
        <v>53</v>
      </c>
      <c r="B64" s="23"/>
      <c r="C64" s="22"/>
      <c r="D64" s="15">
        <f aca="true" t="shared" si="14" ref="D64:M64">SUM(D5,D14,D21,D33,D49,D52,D60)</f>
        <v>18224475</v>
      </c>
      <c r="E64" s="15">
        <f t="shared" si="14"/>
        <v>740624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8952796</v>
      </c>
      <c r="J64" s="15">
        <f t="shared" si="14"/>
        <v>0</v>
      </c>
      <c r="K64" s="15">
        <f t="shared" si="14"/>
        <v>1979952</v>
      </c>
      <c r="L64" s="15">
        <f t="shared" si="14"/>
        <v>499686</v>
      </c>
      <c r="M64" s="15">
        <f t="shared" si="14"/>
        <v>0</v>
      </c>
      <c r="N64" s="15">
        <f>SUM(D64:M64)</f>
        <v>30397533</v>
      </c>
      <c r="O64" s="38">
        <f t="shared" si="9"/>
        <v>2706.092139232618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86</v>
      </c>
      <c r="M66" s="48"/>
      <c r="N66" s="48"/>
      <c r="O66" s="43">
        <v>11233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9271502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9271502</v>
      </c>
      <c r="O5" s="33">
        <f aca="true" t="shared" si="1" ref="O5:O36">(N5/O$64)</f>
        <v>825.5277357314576</v>
      </c>
      <c r="P5" s="6"/>
    </row>
    <row r="6" spans="1:16" ht="15">
      <c r="A6" s="12"/>
      <c r="B6" s="25">
        <v>311</v>
      </c>
      <c r="C6" s="20" t="s">
        <v>3</v>
      </c>
      <c r="D6" s="46">
        <v>6536885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6536885</v>
      </c>
      <c r="O6" s="47">
        <f t="shared" si="1"/>
        <v>582.0394443949782</v>
      </c>
      <c r="P6" s="9"/>
    </row>
    <row r="7" spans="1:16" ht="15">
      <c r="A7" s="12"/>
      <c r="B7" s="25">
        <v>312.41</v>
      </c>
      <c r="C7" s="20" t="s">
        <v>11</v>
      </c>
      <c r="D7" s="46">
        <v>360065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360065</v>
      </c>
      <c r="O7" s="47">
        <f t="shared" si="1"/>
        <v>32.05992342623097</v>
      </c>
      <c r="P7" s="9"/>
    </row>
    <row r="8" spans="1:16" ht="15">
      <c r="A8" s="12"/>
      <c r="B8" s="25">
        <v>312.51</v>
      </c>
      <c r="C8" s="20" t="s">
        <v>77</v>
      </c>
      <c r="D8" s="46">
        <v>132496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132496</v>
      </c>
      <c r="O8" s="47">
        <f t="shared" si="1"/>
        <v>11.79734662986377</v>
      </c>
      <c r="P8" s="9"/>
    </row>
    <row r="9" spans="1:16" ht="15">
      <c r="A9" s="12"/>
      <c r="B9" s="25">
        <v>312.52</v>
      </c>
      <c r="C9" s="20" t="s">
        <v>73</v>
      </c>
      <c r="D9" s="46">
        <v>93765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93765</v>
      </c>
      <c r="O9" s="47">
        <f t="shared" si="1"/>
        <v>8.348766806161517</v>
      </c>
      <c r="P9" s="9"/>
    </row>
    <row r="10" spans="1:16" ht="15">
      <c r="A10" s="12"/>
      <c r="B10" s="25">
        <v>314.1</v>
      </c>
      <c r="C10" s="20" t="s">
        <v>12</v>
      </c>
      <c r="D10" s="46">
        <v>1167941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1167941</v>
      </c>
      <c r="O10" s="47">
        <f t="shared" si="1"/>
        <v>103.99260974089573</v>
      </c>
      <c r="P10" s="9"/>
    </row>
    <row r="11" spans="1:16" ht="15">
      <c r="A11" s="12"/>
      <c r="B11" s="25">
        <v>314.2</v>
      </c>
      <c r="C11" s="20" t="s">
        <v>13</v>
      </c>
      <c r="D11" s="46">
        <v>763533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763533</v>
      </c>
      <c r="O11" s="47">
        <f t="shared" si="1"/>
        <v>67.98441812839462</v>
      </c>
      <c r="P11" s="9"/>
    </row>
    <row r="12" spans="1:16" ht="15">
      <c r="A12" s="12"/>
      <c r="B12" s="25">
        <v>314.4</v>
      </c>
      <c r="C12" s="20" t="s">
        <v>14</v>
      </c>
      <c r="D12" s="46">
        <v>45807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45807</v>
      </c>
      <c r="O12" s="47">
        <f t="shared" si="1"/>
        <v>4.078621672157421</v>
      </c>
      <c r="P12" s="9"/>
    </row>
    <row r="13" spans="1:16" ht="15">
      <c r="A13" s="12"/>
      <c r="B13" s="25">
        <v>316</v>
      </c>
      <c r="C13" s="20" t="s">
        <v>15</v>
      </c>
      <c r="D13" s="46">
        <v>171010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171010</v>
      </c>
      <c r="O13" s="47">
        <f t="shared" si="1"/>
        <v>15.226604932775354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1606990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1606990</v>
      </c>
      <c r="O14" s="45">
        <f t="shared" si="1"/>
        <v>143.08521057786484</v>
      </c>
      <c r="P14" s="10"/>
    </row>
    <row r="15" spans="1:16" ht="15">
      <c r="A15" s="12"/>
      <c r="B15" s="25">
        <v>322</v>
      </c>
      <c r="C15" s="20" t="s">
        <v>0</v>
      </c>
      <c r="D15" s="46">
        <v>177742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177742</v>
      </c>
      <c r="O15" s="47">
        <f t="shared" si="1"/>
        <v>15.826017273617666</v>
      </c>
      <c r="P15" s="9"/>
    </row>
    <row r="16" spans="1:16" ht="15">
      <c r="A16" s="12"/>
      <c r="B16" s="25">
        <v>323.1</v>
      </c>
      <c r="C16" s="20" t="s">
        <v>17</v>
      </c>
      <c r="D16" s="46">
        <v>1091702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1091702</v>
      </c>
      <c r="O16" s="47">
        <f t="shared" si="1"/>
        <v>97.20434511619624</v>
      </c>
      <c r="P16" s="9"/>
    </row>
    <row r="17" spans="1:16" ht="15">
      <c r="A17" s="12"/>
      <c r="B17" s="25">
        <v>323.4</v>
      </c>
      <c r="C17" s="20" t="s">
        <v>18</v>
      </c>
      <c r="D17" s="46">
        <v>80671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80671</v>
      </c>
      <c r="O17" s="47">
        <f t="shared" si="1"/>
        <v>7.182886653013979</v>
      </c>
      <c r="P17" s="9"/>
    </row>
    <row r="18" spans="1:16" ht="15">
      <c r="A18" s="12"/>
      <c r="B18" s="25">
        <v>323.7</v>
      </c>
      <c r="C18" s="20" t="s">
        <v>19</v>
      </c>
      <c r="D18" s="46">
        <v>222075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222075</v>
      </c>
      <c r="O18" s="47">
        <f t="shared" si="1"/>
        <v>19.773395067224644</v>
      </c>
      <c r="P18" s="9"/>
    </row>
    <row r="19" spans="1:16" ht="15">
      <c r="A19" s="12"/>
      <c r="B19" s="25">
        <v>323.9</v>
      </c>
      <c r="C19" s="20" t="s">
        <v>20</v>
      </c>
      <c r="D19" s="46">
        <v>29683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29683</v>
      </c>
      <c r="O19" s="47">
        <f t="shared" si="1"/>
        <v>2.642952542071053</v>
      </c>
      <c r="P19" s="9"/>
    </row>
    <row r="20" spans="1:16" ht="15">
      <c r="A20" s="12"/>
      <c r="B20" s="25">
        <v>329</v>
      </c>
      <c r="C20" s="20" t="s">
        <v>21</v>
      </c>
      <c r="D20" s="46">
        <v>5117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5117</v>
      </c>
      <c r="O20" s="47">
        <f t="shared" si="1"/>
        <v>0.45561392574125187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SUM(D22:D30)</f>
        <v>1321401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498536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1819937</v>
      </c>
      <c r="O21" s="45">
        <f t="shared" si="1"/>
        <v>162.04585522215297</v>
      </c>
      <c r="P21" s="10"/>
    </row>
    <row r="22" spans="1:16" ht="15">
      <c r="A22" s="12"/>
      <c r="B22" s="25">
        <v>331.1</v>
      </c>
      <c r="C22" s="20" t="s">
        <v>22</v>
      </c>
      <c r="D22" s="46">
        <v>262282</v>
      </c>
      <c r="E22" s="46">
        <v>0</v>
      </c>
      <c r="F22" s="46">
        <v>0</v>
      </c>
      <c r="G22" s="46">
        <v>0</v>
      </c>
      <c r="H22" s="46">
        <v>0</v>
      </c>
      <c r="I22" s="46">
        <v>498536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760818</v>
      </c>
      <c r="O22" s="47">
        <f t="shared" si="1"/>
        <v>67.74267652034547</v>
      </c>
      <c r="P22" s="9"/>
    </row>
    <row r="23" spans="1:16" ht="15">
      <c r="A23" s="12"/>
      <c r="B23" s="25">
        <v>331.2</v>
      </c>
      <c r="C23" s="20" t="s">
        <v>23</v>
      </c>
      <c r="D23" s="46">
        <v>60925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60925</v>
      </c>
      <c r="O23" s="47">
        <f t="shared" si="1"/>
        <v>5.424717300329445</v>
      </c>
      <c r="P23" s="9"/>
    </row>
    <row r="24" spans="1:16" ht="15">
      <c r="A24" s="12"/>
      <c r="B24" s="25">
        <v>335.12</v>
      </c>
      <c r="C24" s="20" t="s">
        <v>25</v>
      </c>
      <c r="D24" s="46">
        <v>321453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321453</v>
      </c>
      <c r="O24" s="47">
        <f t="shared" si="1"/>
        <v>28.621939275220374</v>
      </c>
      <c r="P24" s="9"/>
    </row>
    <row r="25" spans="1:16" ht="15">
      <c r="A25" s="12"/>
      <c r="B25" s="25">
        <v>335.14</v>
      </c>
      <c r="C25" s="20" t="s">
        <v>26</v>
      </c>
      <c r="D25" s="46">
        <v>1521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1521</v>
      </c>
      <c r="O25" s="47">
        <f t="shared" si="1"/>
        <v>0.13542872406731368</v>
      </c>
      <c r="P25" s="9"/>
    </row>
    <row r="26" spans="1:16" ht="15">
      <c r="A26" s="12"/>
      <c r="B26" s="25">
        <v>335.15</v>
      </c>
      <c r="C26" s="20" t="s">
        <v>27</v>
      </c>
      <c r="D26" s="46">
        <v>29338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29338</v>
      </c>
      <c r="O26" s="47">
        <f t="shared" si="1"/>
        <v>2.61223399519188</v>
      </c>
      <c r="P26" s="9"/>
    </row>
    <row r="27" spans="1:16" ht="15">
      <c r="A27" s="12"/>
      <c r="B27" s="25">
        <v>335.18</v>
      </c>
      <c r="C27" s="20" t="s">
        <v>28</v>
      </c>
      <c r="D27" s="46">
        <v>553963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553963</v>
      </c>
      <c r="O27" s="47">
        <f t="shared" si="1"/>
        <v>49.324459086457125</v>
      </c>
      <c r="P27" s="9"/>
    </row>
    <row r="28" spans="1:16" ht="15">
      <c r="A28" s="12"/>
      <c r="B28" s="25">
        <v>335.21</v>
      </c>
      <c r="C28" s="20" t="s">
        <v>29</v>
      </c>
      <c r="D28" s="46">
        <v>75880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75880</v>
      </c>
      <c r="O28" s="47">
        <f t="shared" si="1"/>
        <v>6.756299528091889</v>
      </c>
      <c r="P28" s="9"/>
    </row>
    <row r="29" spans="1:16" ht="15">
      <c r="A29" s="12"/>
      <c r="B29" s="25">
        <v>335.49</v>
      </c>
      <c r="C29" s="20" t="s">
        <v>30</v>
      </c>
      <c r="D29" s="46">
        <v>10707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10707</v>
      </c>
      <c r="O29" s="47">
        <f t="shared" si="1"/>
        <v>0.9533434244501825</v>
      </c>
      <c r="P29" s="9"/>
    </row>
    <row r="30" spans="1:16" ht="15">
      <c r="A30" s="12"/>
      <c r="B30" s="25">
        <v>337.4</v>
      </c>
      <c r="C30" s="20" t="s">
        <v>78</v>
      </c>
      <c r="D30" s="46">
        <v>5332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5332</v>
      </c>
      <c r="O30" s="47">
        <f t="shared" si="1"/>
        <v>0.4747573679992877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SUM(D32:D47)</f>
        <v>3949072</v>
      </c>
      <c r="E31" s="32">
        <f t="shared" si="7"/>
        <v>590777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7996769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12536618</v>
      </c>
      <c r="O31" s="45">
        <f t="shared" si="1"/>
        <v>1116.251268809545</v>
      </c>
      <c r="P31" s="10"/>
    </row>
    <row r="32" spans="1:16" ht="15">
      <c r="A32" s="12"/>
      <c r="B32" s="25">
        <v>341.9</v>
      </c>
      <c r="C32" s="20" t="s">
        <v>39</v>
      </c>
      <c r="D32" s="46">
        <v>37912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7">SUM(D32:M32)</f>
        <v>37912</v>
      </c>
      <c r="O32" s="47">
        <f t="shared" si="1"/>
        <v>3.375656664589084</v>
      </c>
      <c r="P32" s="9"/>
    </row>
    <row r="33" spans="1:16" ht="15">
      <c r="A33" s="12"/>
      <c r="B33" s="25">
        <v>342.1</v>
      </c>
      <c r="C33" s="20" t="s">
        <v>40</v>
      </c>
      <c r="D33" s="46">
        <v>3187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3187</v>
      </c>
      <c r="O33" s="47">
        <f t="shared" si="1"/>
        <v>0.28376814175051196</v>
      </c>
      <c r="P33" s="9"/>
    </row>
    <row r="34" spans="1:16" ht="15">
      <c r="A34" s="12"/>
      <c r="B34" s="25">
        <v>342.5</v>
      </c>
      <c r="C34" s="20" t="s">
        <v>41</v>
      </c>
      <c r="D34" s="46">
        <v>15402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15402</v>
      </c>
      <c r="O34" s="47">
        <f t="shared" si="1"/>
        <v>1.3713827798058944</v>
      </c>
      <c r="P34" s="9"/>
    </row>
    <row r="35" spans="1:16" ht="15">
      <c r="A35" s="12"/>
      <c r="B35" s="25">
        <v>342.9</v>
      </c>
      <c r="C35" s="20" t="s">
        <v>42</v>
      </c>
      <c r="D35" s="46">
        <v>52268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52268</v>
      </c>
      <c r="O35" s="47">
        <f t="shared" si="1"/>
        <v>4.653904371827976</v>
      </c>
      <c r="P35" s="9"/>
    </row>
    <row r="36" spans="1:16" ht="15">
      <c r="A36" s="12"/>
      <c r="B36" s="25">
        <v>343.4</v>
      </c>
      <c r="C36" s="20" t="s">
        <v>43</v>
      </c>
      <c r="D36" s="46">
        <v>1520558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1520558</v>
      </c>
      <c r="O36" s="47">
        <f t="shared" si="1"/>
        <v>135.3893687116018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5169109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5169109</v>
      </c>
      <c r="O37" s="47">
        <f aca="true" t="shared" si="9" ref="O37:O62">(N37/O$64)</f>
        <v>460.25367286973557</v>
      </c>
      <c r="P37" s="9"/>
    </row>
    <row r="38" spans="1:16" ht="15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221906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221906</v>
      </c>
      <c r="O38" s="47">
        <f t="shared" si="9"/>
        <v>19.758347431217167</v>
      </c>
      <c r="P38" s="9"/>
    </row>
    <row r="39" spans="1:16" ht="15">
      <c r="A39" s="12"/>
      <c r="B39" s="25">
        <v>343.7</v>
      </c>
      <c r="C39" s="20" t="s">
        <v>46</v>
      </c>
      <c r="D39" s="46">
        <v>24056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24056</v>
      </c>
      <c r="O39" s="47">
        <f t="shared" si="9"/>
        <v>2.141928590508414</v>
      </c>
      <c r="P39" s="9"/>
    </row>
    <row r="40" spans="1:16" ht="15">
      <c r="A40" s="12"/>
      <c r="B40" s="25">
        <v>343.9</v>
      </c>
      <c r="C40" s="20" t="s">
        <v>47</v>
      </c>
      <c r="D40" s="46">
        <v>1353833</v>
      </c>
      <c r="E40" s="46">
        <v>0</v>
      </c>
      <c r="F40" s="46">
        <v>0</v>
      </c>
      <c r="G40" s="46">
        <v>0</v>
      </c>
      <c r="H40" s="46">
        <v>0</v>
      </c>
      <c r="I40" s="46">
        <v>628693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1982526</v>
      </c>
      <c r="O40" s="47">
        <f t="shared" si="9"/>
        <v>176.52266049327753</v>
      </c>
      <c r="P40" s="9"/>
    </row>
    <row r="41" spans="1:16" ht="15">
      <c r="A41" s="12"/>
      <c r="B41" s="25">
        <v>344.5</v>
      </c>
      <c r="C41" s="20" t="s">
        <v>48</v>
      </c>
      <c r="D41" s="46">
        <v>506575</v>
      </c>
      <c r="E41" s="46">
        <v>23543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530118</v>
      </c>
      <c r="O41" s="47">
        <f t="shared" si="9"/>
        <v>47.20131778114148</v>
      </c>
      <c r="P41" s="9"/>
    </row>
    <row r="42" spans="1:16" ht="15">
      <c r="A42" s="12"/>
      <c r="B42" s="25">
        <v>344.6</v>
      </c>
      <c r="C42" s="20" t="s">
        <v>49</v>
      </c>
      <c r="D42" s="46">
        <v>84522</v>
      </c>
      <c r="E42" s="46">
        <v>567234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651756</v>
      </c>
      <c r="O42" s="47">
        <f t="shared" si="9"/>
        <v>58.031876057341286</v>
      </c>
      <c r="P42" s="9"/>
    </row>
    <row r="43" spans="1:16" ht="15">
      <c r="A43" s="12"/>
      <c r="B43" s="25">
        <v>344.9</v>
      </c>
      <c r="C43" s="20" t="s">
        <v>79</v>
      </c>
      <c r="D43" s="46">
        <v>14162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14162</v>
      </c>
      <c r="O43" s="47">
        <f t="shared" si="9"/>
        <v>1.260974089573502</v>
      </c>
      <c r="P43" s="9"/>
    </row>
    <row r="44" spans="1:16" ht="15">
      <c r="A44" s="12"/>
      <c r="B44" s="25">
        <v>347.2</v>
      </c>
      <c r="C44" s="20" t="s">
        <v>50</v>
      </c>
      <c r="D44" s="46">
        <v>209928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209928</v>
      </c>
      <c r="O44" s="47">
        <f t="shared" si="9"/>
        <v>18.691835099278784</v>
      </c>
      <c r="P44" s="9"/>
    </row>
    <row r="45" spans="1:16" ht="15">
      <c r="A45" s="12"/>
      <c r="B45" s="25">
        <v>347.4</v>
      </c>
      <c r="C45" s="20" t="s">
        <v>51</v>
      </c>
      <c r="D45" s="46">
        <v>6921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6921</v>
      </c>
      <c r="O45" s="47">
        <f t="shared" si="9"/>
        <v>0.6162407621761197</v>
      </c>
      <c r="P45" s="9"/>
    </row>
    <row r="46" spans="1:16" ht="15">
      <c r="A46" s="12"/>
      <c r="B46" s="25">
        <v>347.5</v>
      </c>
      <c r="C46" s="20" t="s">
        <v>52</v>
      </c>
      <c r="D46" s="46">
        <v>48658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48658</v>
      </c>
      <c r="O46" s="47">
        <f t="shared" si="9"/>
        <v>4.332472620425608</v>
      </c>
      <c r="P46" s="9"/>
    </row>
    <row r="47" spans="1:16" ht="15">
      <c r="A47" s="12"/>
      <c r="B47" s="25">
        <v>349</v>
      </c>
      <c r="C47" s="20" t="s">
        <v>1</v>
      </c>
      <c r="D47" s="46">
        <v>71090</v>
      </c>
      <c r="E47" s="46">
        <v>0</v>
      </c>
      <c r="F47" s="46">
        <v>0</v>
      </c>
      <c r="G47" s="46">
        <v>0</v>
      </c>
      <c r="H47" s="46">
        <v>0</v>
      </c>
      <c r="I47" s="46">
        <v>1977061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2048151</v>
      </c>
      <c r="O47" s="47">
        <f t="shared" si="9"/>
        <v>182.36586234529426</v>
      </c>
      <c r="P47" s="9"/>
    </row>
    <row r="48" spans="1:16" ht="15.75">
      <c r="A48" s="29" t="s">
        <v>37</v>
      </c>
      <c r="B48" s="30"/>
      <c r="C48" s="31"/>
      <c r="D48" s="32">
        <f aca="true" t="shared" si="10" ref="D48:M48">SUM(D49:D50)</f>
        <v>249382</v>
      </c>
      <c r="E48" s="32">
        <f t="shared" si="10"/>
        <v>11241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2">SUM(D48:M48)</f>
        <v>260623</v>
      </c>
      <c r="O48" s="45">
        <f t="shared" si="9"/>
        <v>23.20568070519099</v>
      </c>
      <c r="P48" s="10"/>
    </row>
    <row r="49" spans="1:16" ht="15">
      <c r="A49" s="13"/>
      <c r="B49" s="39">
        <v>351.1</v>
      </c>
      <c r="C49" s="21" t="s">
        <v>55</v>
      </c>
      <c r="D49" s="46">
        <v>48445</v>
      </c>
      <c r="E49" s="46">
        <v>11241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59686</v>
      </c>
      <c r="O49" s="47">
        <f t="shared" si="9"/>
        <v>5.314397649363369</v>
      </c>
      <c r="P49" s="9"/>
    </row>
    <row r="50" spans="1:16" ht="15">
      <c r="A50" s="13"/>
      <c r="B50" s="39">
        <v>354</v>
      </c>
      <c r="C50" s="21" t="s">
        <v>56</v>
      </c>
      <c r="D50" s="46">
        <v>200937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200937</v>
      </c>
      <c r="O50" s="47">
        <f t="shared" si="9"/>
        <v>17.89128305582762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SUM(D52:D57)</f>
        <v>142243</v>
      </c>
      <c r="E51" s="32">
        <f t="shared" si="12"/>
        <v>12586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4678039</v>
      </c>
      <c r="L51" s="32">
        <f t="shared" si="12"/>
        <v>53421</v>
      </c>
      <c r="M51" s="32">
        <f t="shared" si="12"/>
        <v>0</v>
      </c>
      <c r="N51" s="32">
        <f t="shared" si="11"/>
        <v>4886289</v>
      </c>
      <c r="O51" s="45">
        <f t="shared" si="9"/>
        <v>435.0715875701184</v>
      </c>
      <c r="P51" s="10"/>
    </row>
    <row r="52" spans="1:16" ht="15">
      <c r="A52" s="12"/>
      <c r="B52" s="25">
        <v>361.1</v>
      </c>
      <c r="C52" s="20" t="s">
        <v>57</v>
      </c>
      <c r="D52" s="46">
        <v>130112</v>
      </c>
      <c r="E52" s="46">
        <v>129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412316</v>
      </c>
      <c r="L52" s="46">
        <v>16114</v>
      </c>
      <c r="M52" s="46">
        <v>0</v>
      </c>
      <c r="N52" s="46">
        <f t="shared" si="11"/>
        <v>558671</v>
      </c>
      <c r="O52" s="47">
        <f t="shared" si="9"/>
        <v>49.743655952274956</v>
      </c>
      <c r="P52" s="9"/>
    </row>
    <row r="53" spans="1:16" ht="15">
      <c r="A53" s="12"/>
      <c r="B53" s="25">
        <v>361.3</v>
      </c>
      <c r="C53" s="20" t="s">
        <v>58</v>
      </c>
      <c r="D53" s="46">
        <v>-18665</v>
      </c>
      <c r="E53" s="46">
        <v>6934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2010200</v>
      </c>
      <c r="L53" s="46">
        <v>0</v>
      </c>
      <c r="M53" s="46">
        <v>0</v>
      </c>
      <c r="N53" s="46">
        <f t="shared" si="11"/>
        <v>1998469</v>
      </c>
      <c r="O53" s="47">
        <f t="shared" si="9"/>
        <v>177.94221351616062</v>
      </c>
      <c r="P53" s="9"/>
    </row>
    <row r="54" spans="1:16" ht="15">
      <c r="A54" s="12"/>
      <c r="B54" s="25">
        <v>362</v>
      </c>
      <c r="C54" s="20" t="s">
        <v>59</v>
      </c>
      <c r="D54" s="46">
        <v>313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313</v>
      </c>
      <c r="O54" s="47">
        <f t="shared" si="9"/>
        <v>0.02786929035704746</v>
      </c>
      <c r="P54" s="9"/>
    </row>
    <row r="55" spans="1:16" ht="15">
      <c r="A55" s="12"/>
      <c r="B55" s="25">
        <v>365</v>
      </c>
      <c r="C55" s="20" t="s">
        <v>60</v>
      </c>
      <c r="D55" s="46">
        <v>250</v>
      </c>
      <c r="E55" s="46">
        <v>4500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4750</v>
      </c>
      <c r="O55" s="47">
        <f t="shared" si="9"/>
        <v>0.42293651500311635</v>
      </c>
      <c r="P55" s="9"/>
    </row>
    <row r="56" spans="1:16" ht="15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2255523</v>
      </c>
      <c r="L56" s="46">
        <v>0</v>
      </c>
      <c r="M56" s="46">
        <v>0</v>
      </c>
      <c r="N56" s="46">
        <f t="shared" si="11"/>
        <v>2255523</v>
      </c>
      <c r="O56" s="47">
        <f t="shared" si="9"/>
        <v>200.83011307986823</v>
      </c>
      <c r="P56" s="9"/>
    </row>
    <row r="57" spans="1:16" ht="15">
      <c r="A57" s="12"/>
      <c r="B57" s="25">
        <v>369.9</v>
      </c>
      <c r="C57" s="20" t="s">
        <v>62</v>
      </c>
      <c r="D57" s="46">
        <v>30233</v>
      </c>
      <c r="E57" s="46">
        <v>1023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37307</v>
      </c>
      <c r="M57" s="46">
        <v>0</v>
      </c>
      <c r="N57" s="46">
        <f t="shared" si="11"/>
        <v>68563</v>
      </c>
      <c r="O57" s="47">
        <f t="shared" si="9"/>
        <v>6.104799216454456</v>
      </c>
      <c r="P57" s="9"/>
    </row>
    <row r="58" spans="1:16" ht="15.75">
      <c r="A58" s="29" t="s">
        <v>38</v>
      </c>
      <c r="B58" s="30"/>
      <c r="C58" s="31"/>
      <c r="D58" s="32">
        <f aca="true" t="shared" si="13" ref="D58:M58">SUM(D59:D61)</f>
        <v>781655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128493</v>
      </c>
      <c r="J58" s="32">
        <f t="shared" si="13"/>
        <v>0</v>
      </c>
      <c r="K58" s="32">
        <f t="shared" si="13"/>
        <v>0</v>
      </c>
      <c r="L58" s="32">
        <f t="shared" si="13"/>
        <v>100000</v>
      </c>
      <c r="M58" s="32">
        <f t="shared" si="13"/>
        <v>0</v>
      </c>
      <c r="N58" s="32">
        <f t="shared" si="11"/>
        <v>1010148</v>
      </c>
      <c r="O58" s="45">
        <f t="shared" si="9"/>
        <v>89.94283679102485</v>
      </c>
      <c r="P58" s="9"/>
    </row>
    <row r="59" spans="1:16" ht="15">
      <c r="A59" s="12"/>
      <c r="B59" s="25">
        <v>381</v>
      </c>
      <c r="C59" s="20" t="s">
        <v>63</v>
      </c>
      <c r="D59" s="46">
        <v>781655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100000</v>
      </c>
      <c r="M59" s="46">
        <v>0</v>
      </c>
      <c r="N59" s="46">
        <f t="shared" si="11"/>
        <v>881655</v>
      </c>
      <c r="O59" s="47">
        <f t="shared" si="9"/>
        <v>78.50191434422581</v>
      </c>
      <c r="P59" s="9"/>
    </row>
    <row r="60" spans="1:16" ht="15">
      <c r="A60" s="12"/>
      <c r="B60" s="25">
        <v>382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17946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17946</v>
      </c>
      <c r="O60" s="47">
        <f t="shared" si="9"/>
        <v>1.5978986733149318</v>
      </c>
      <c r="P60" s="9"/>
    </row>
    <row r="61" spans="1:16" ht="15.75" thickBot="1">
      <c r="A61" s="12"/>
      <c r="B61" s="25">
        <v>389.9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110547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110547</v>
      </c>
      <c r="O61" s="47">
        <f t="shared" si="9"/>
        <v>9.843023773484106</v>
      </c>
      <c r="P61" s="9"/>
    </row>
    <row r="62" spans="1:119" ht="16.5" thickBot="1">
      <c r="A62" s="14" t="s">
        <v>53</v>
      </c>
      <c r="B62" s="23"/>
      <c r="C62" s="22"/>
      <c r="D62" s="15">
        <f aca="true" t="shared" si="14" ref="D62:M62">SUM(D5,D14,D21,D31,D48,D51,D58)</f>
        <v>17322245</v>
      </c>
      <c r="E62" s="15">
        <f t="shared" si="14"/>
        <v>614604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8623798</v>
      </c>
      <c r="J62" s="15">
        <f t="shared" si="14"/>
        <v>0</v>
      </c>
      <c r="K62" s="15">
        <f t="shared" si="14"/>
        <v>4678039</v>
      </c>
      <c r="L62" s="15">
        <f t="shared" si="14"/>
        <v>153421</v>
      </c>
      <c r="M62" s="15">
        <f t="shared" si="14"/>
        <v>0</v>
      </c>
      <c r="N62" s="15">
        <f t="shared" si="11"/>
        <v>31392107</v>
      </c>
      <c r="O62" s="38">
        <f t="shared" si="9"/>
        <v>2795.1301754073547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80</v>
      </c>
      <c r="M64" s="48"/>
      <c r="N64" s="48"/>
      <c r="O64" s="43">
        <v>11231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A66:O66"/>
    <mergeCell ref="L64:N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9645350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9645350</v>
      </c>
      <c r="O5" s="33">
        <f aca="true" t="shared" si="1" ref="O5:O36">(N5/O$63)</f>
        <v>763.6252078220252</v>
      </c>
      <c r="P5" s="6"/>
    </row>
    <row r="6" spans="1:16" ht="15">
      <c r="A6" s="12"/>
      <c r="B6" s="25">
        <v>311</v>
      </c>
      <c r="C6" s="20" t="s">
        <v>3</v>
      </c>
      <c r="D6" s="46">
        <v>6982452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6982452</v>
      </c>
      <c r="O6" s="47">
        <f t="shared" si="1"/>
        <v>552.8027867943947</v>
      </c>
      <c r="P6" s="9"/>
    </row>
    <row r="7" spans="1:16" ht="15">
      <c r="A7" s="12"/>
      <c r="B7" s="25">
        <v>312.41</v>
      </c>
      <c r="C7" s="20" t="s">
        <v>11</v>
      </c>
      <c r="D7" s="46">
        <v>396620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396620</v>
      </c>
      <c r="O7" s="47">
        <f t="shared" si="1"/>
        <v>31.400522523949014</v>
      </c>
      <c r="P7" s="9"/>
    </row>
    <row r="8" spans="1:16" ht="15">
      <c r="A8" s="12"/>
      <c r="B8" s="25">
        <v>312.51</v>
      </c>
      <c r="C8" s="20" t="s">
        <v>72</v>
      </c>
      <c r="D8" s="46">
        <v>95734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95734</v>
      </c>
      <c r="O8" s="47">
        <f t="shared" si="1"/>
        <v>7.57928905074816</v>
      </c>
      <c r="P8" s="9"/>
    </row>
    <row r="9" spans="1:16" ht="15">
      <c r="A9" s="12"/>
      <c r="B9" s="25">
        <v>312.52</v>
      </c>
      <c r="C9" s="20" t="s">
        <v>73</v>
      </c>
      <c r="D9" s="46">
        <v>96994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96994</v>
      </c>
      <c r="O9" s="47">
        <f t="shared" si="1"/>
        <v>7.6790436228327135</v>
      </c>
      <c r="P9" s="9"/>
    </row>
    <row r="10" spans="1:16" ht="15">
      <c r="A10" s="12"/>
      <c r="B10" s="25">
        <v>314.1</v>
      </c>
      <c r="C10" s="20" t="s">
        <v>12</v>
      </c>
      <c r="D10" s="46">
        <v>1072109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1072109</v>
      </c>
      <c r="O10" s="47">
        <f t="shared" si="1"/>
        <v>84.87918612936426</v>
      </c>
      <c r="P10" s="9"/>
    </row>
    <row r="11" spans="1:16" ht="15">
      <c r="A11" s="12"/>
      <c r="B11" s="25">
        <v>314.2</v>
      </c>
      <c r="C11" s="20" t="s">
        <v>13</v>
      </c>
      <c r="D11" s="46">
        <v>800524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800524</v>
      </c>
      <c r="O11" s="47">
        <f t="shared" si="1"/>
        <v>63.377721478901115</v>
      </c>
      <c r="P11" s="9"/>
    </row>
    <row r="12" spans="1:16" ht="15">
      <c r="A12" s="12"/>
      <c r="B12" s="25">
        <v>314.4</v>
      </c>
      <c r="C12" s="20" t="s">
        <v>14</v>
      </c>
      <c r="D12" s="46">
        <v>42810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42810</v>
      </c>
      <c r="O12" s="47">
        <f t="shared" si="1"/>
        <v>3.3892803420156756</v>
      </c>
      <c r="P12" s="9"/>
    </row>
    <row r="13" spans="1:16" ht="15">
      <c r="A13" s="12"/>
      <c r="B13" s="25">
        <v>316</v>
      </c>
      <c r="C13" s="20" t="s">
        <v>15</v>
      </c>
      <c r="D13" s="46">
        <v>158107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158107</v>
      </c>
      <c r="O13" s="47">
        <f t="shared" si="1"/>
        <v>12.517377879819492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1752253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1752253</v>
      </c>
      <c r="O14" s="45">
        <f t="shared" si="1"/>
        <v>138.7263874594252</v>
      </c>
      <c r="P14" s="10"/>
    </row>
    <row r="15" spans="1:16" ht="15">
      <c r="A15" s="12"/>
      <c r="B15" s="25">
        <v>322</v>
      </c>
      <c r="C15" s="20" t="s">
        <v>0</v>
      </c>
      <c r="D15" s="46">
        <v>198894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198894</v>
      </c>
      <c r="O15" s="47">
        <f t="shared" si="1"/>
        <v>15.746496714432745</v>
      </c>
      <c r="P15" s="9"/>
    </row>
    <row r="16" spans="1:16" ht="15">
      <c r="A16" s="12"/>
      <c r="B16" s="25">
        <v>323.1</v>
      </c>
      <c r="C16" s="20" t="s">
        <v>17</v>
      </c>
      <c r="D16" s="46">
        <v>1190232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1190232</v>
      </c>
      <c r="O16" s="47">
        <f t="shared" si="1"/>
        <v>94.23101892170058</v>
      </c>
      <c r="P16" s="9"/>
    </row>
    <row r="17" spans="1:16" ht="15">
      <c r="A17" s="12"/>
      <c r="B17" s="25">
        <v>323.4</v>
      </c>
      <c r="C17" s="20" t="s">
        <v>18</v>
      </c>
      <c r="D17" s="46">
        <v>81272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81272</v>
      </c>
      <c r="O17" s="47">
        <f t="shared" si="1"/>
        <v>6.434328240044335</v>
      </c>
      <c r="P17" s="9"/>
    </row>
    <row r="18" spans="1:16" ht="15">
      <c r="A18" s="12"/>
      <c r="B18" s="25">
        <v>323.7</v>
      </c>
      <c r="C18" s="20" t="s">
        <v>19</v>
      </c>
      <c r="D18" s="46">
        <v>248383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248383</v>
      </c>
      <c r="O18" s="47">
        <f t="shared" si="1"/>
        <v>19.66455545879186</v>
      </c>
      <c r="P18" s="9"/>
    </row>
    <row r="19" spans="1:16" ht="15">
      <c r="A19" s="12"/>
      <c r="B19" s="25">
        <v>323.9</v>
      </c>
      <c r="C19" s="20" t="s">
        <v>20</v>
      </c>
      <c r="D19" s="46">
        <v>30652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30652</v>
      </c>
      <c r="O19" s="47">
        <f t="shared" si="1"/>
        <v>2.426727891695036</v>
      </c>
      <c r="P19" s="9"/>
    </row>
    <row r="20" spans="1:16" ht="15">
      <c r="A20" s="12"/>
      <c r="B20" s="25">
        <v>329</v>
      </c>
      <c r="C20" s="20" t="s">
        <v>21</v>
      </c>
      <c r="D20" s="46">
        <v>2820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2820</v>
      </c>
      <c r="O20" s="47">
        <f t="shared" si="1"/>
        <v>0.2232602327606682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SUM(D22:D30)</f>
        <v>1318164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1323164</v>
      </c>
      <c r="O21" s="45">
        <f t="shared" si="1"/>
        <v>104.75528461721163</v>
      </c>
      <c r="P21" s="10"/>
    </row>
    <row r="22" spans="1:16" ht="15">
      <c r="A22" s="12"/>
      <c r="B22" s="25">
        <v>331.1</v>
      </c>
      <c r="C22" s="20" t="s">
        <v>22</v>
      </c>
      <c r="D22" s="46">
        <v>278332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278332</v>
      </c>
      <c r="O22" s="47">
        <f t="shared" si="1"/>
        <v>22.03562663288734</v>
      </c>
      <c r="P22" s="9"/>
    </row>
    <row r="23" spans="1:16" ht="15">
      <c r="A23" s="12"/>
      <c r="B23" s="25">
        <v>331.2</v>
      </c>
      <c r="C23" s="20" t="s">
        <v>23</v>
      </c>
      <c r="D23" s="46">
        <v>2021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2021</v>
      </c>
      <c r="O23" s="47">
        <f t="shared" si="1"/>
        <v>0.1600031668118122</v>
      </c>
      <c r="P23" s="9"/>
    </row>
    <row r="24" spans="1:16" ht="15">
      <c r="A24" s="12"/>
      <c r="B24" s="25">
        <v>335.12</v>
      </c>
      <c r="C24" s="20" t="s">
        <v>25</v>
      </c>
      <c r="D24" s="46">
        <v>320248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320248</v>
      </c>
      <c r="O24" s="47">
        <f t="shared" si="1"/>
        <v>25.354128730900165</v>
      </c>
      <c r="P24" s="9"/>
    </row>
    <row r="25" spans="1:16" ht="15">
      <c r="A25" s="12"/>
      <c r="B25" s="25">
        <v>335.14</v>
      </c>
      <c r="C25" s="20" t="s">
        <v>26</v>
      </c>
      <c r="D25" s="46">
        <v>1516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1516</v>
      </c>
      <c r="O25" s="47">
        <f t="shared" si="1"/>
        <v>0.12002216768268546</v>
      </c>
      <c r="P25" s="9"/>
    </row>
    <row r="26" spans="1:16" ht="15">
      <c r="A26" s="12"/>
      <c r="B26" s="25">
        <v>335.15</v>
      </c>
      <c r="C26" s="20" t="s">
        <v>27</v>
      </c>
      <c r="D26" s="46">
        <v>30572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30572</v>
      </c>
      <c r="O26" s="47">
        <f t="shared" si="1"/>
        <v>2.42039426807062</v>
      </c>
      <c r="P26" s="9"/>
    </row>
    <row r="27" spans="1:16" ht="15">
      <c r="A27" s="12"/>
      <c r="B27" s="25">
        <v>335.18</v>
      </c>
      <c r="C27" s="20" t="s">
        <v>28</v>
      </c>
      <c r="D27" s="46">
        <v>567456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567456</v>
      </c>
      <c r="O27" s="47">
        <f t="shared" si="1"/>
        <v>44.925659092708415</v>
      </c>
      <c r="P27" s="9"/>
    </row>
    <row r="28" spans="1:16" ht="15">
      <c r="A28" s="12"/>
      <c r="B28" s="25">
        <v>335.21</v>
      </c>
      <c r="C28" s="20" t="s">
        <v>29</v>
      </c>
      <c r="D28" s="46">
        <v>106660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106660</v>
      </c>
      <c r="O28" s="47">
        <f t="shared" si="1"/>
        <v>8.44430369725279</v>
      </c>
      <c r="P28" s="9"/>
    </row>
    <row r="29" spans="1:16" ht="15">
      <c r="A29" s="12"/>
      <c r="B29" s="25">
        <v>335.49</v>
      </c>
      <c r="C29" s="20" t="s">
        <v>30</v>
      </c>
      <c r="D29" s="46">
        <v>11359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11359</v>
      </c>
      <c r="O29" s="47">
        <f t="shared" si="1"/>
        <v>0.8992953843717837</v>
      </c>
      <c r="P29" s="9"/>
    </row>
    <row r="30" spans="1:16" ht="15">
      <c r="A30" s="12"/>
      <c r="B30" s="25">
        <v>337.2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5000</v>
      </c>
      <c r="O30" s="47">
        <f t="shared" si="1"/>
        <v>0.39585147652600744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SUM(D32:D46)</f>
        <v>4113221</v>
      </c>
      <c r="E31" s="32">
        <f t="shared" si="7"/>
        <v>601496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7596811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12311528</v>
      </c>
      <c r="O31" s="45">
        <f t="shared" si="1"/>
        <v>974.7073074182566</v>
      </c>
      <c r="P31" s="10"/>
    </row>
    <row r="32" spans="1:16" ht="15">
      <c r="A32" s="12"/>
      <c r="B32" s="25">
        <v>341.9</v>
      </c>
      <c r="C32" s="20" t="s">
        <v>39</v>
      </c>
      <c r="D32" s="46">
        <v>47383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5">SUM(D32:M32)</f>
        <v>47383</v>
      </c>
      <c r="O32" s="47">
        <f t="shared" si="1"/>
        <v>3.751326102446362</v>
      </c>
      <c r="P32" s="9"/>
    </row>
    <row r="33" spans="1:16" ht="15">
      <c r="A33" s="12"/>
      <c r="B33" s="25">
        <v>342.1</v>
      </c>
      <c r="C33" s="20" t="s">
        <v>40</v>
      </c>
      <c r="D33" s="46">
        <v>3128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3128</v>
      </c>
      <c r="O33" s="47">
        <f t="shared" si="1"/>
        <v>0.24764468371467024</v>
      </c>
      <c r="P33" s="9"/>
    </row>
    <row r="34" spans="1:16" ht="15">
      <c r="A34" s="12"/>
      <c r="B34" s="25">
        <v>342.5</v>
      </c>
      <c r="C34" s="20" t="s">
        <v>41</v>
      </c>
      <c r="D34" s="46">
        <v>13664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13664</v>
      </c>
      <c r="O34" s="47">
        <f t="shared" si="1"/>
        <v>1.0817829150502731</v>
      </c>
      <c r="P34" s="9"/>
    </row>
    <row r="35" spans="1:16" ht="15">
      <c r="A35" s="12"/>
      <c r="B35" s="25">
        <v>342.9</v>
      </c>
      <c r="C35" s="20" t="s">
        <v>42</v>
      </c>
      <c r="D35" s="46">
        <v>51356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51356</v>
      </c>
      <c r="O35" s="47">
        <f t="shared" si="1"/>
        <v>4.065869685693928</v>
      </c>
      <c r="P35" s="9"/>
    </row>
    <row r="36" spans="1:16" ht="15">
      <c r="A36" s="12"/>
      <c r="B36" s="25">
        <v>343.4</v>
      </c>
      <c r="C36" s="20" t="s">
        <v>43</v>
      </c>
      <c r="D36" s="46">
        <v>1550133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1550133</v>
      </c>
      <c r="O36" s="47">
        <f t="shared" si="1"/>
        <v>122.7244873723379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5009239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5009239</v>
      </c>
      <c r="O37" s="47">
        <f aca="true" t="shared" si="9" ref="O37:O61">(N37/O$63)</f>
        <v>396.5829308843322</v>
      </c>
      <c r="P37" s="9"/>
    </row>
    <row r="38" spans="1:16" ht="15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172425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172425</v>
      </c>
      <c r="O38" s="47">
        <f t="shared" si="9"/>
        <v>13.650938167999367</v>
      </c>
      <c r="P38" s="9"/>
    </row>
    <row r="39" spans="1:16" ht="15">
      <c r="A39" s="12"/>
      <c r="B39" s="25">
        <v>343.7</v>
      </c>
      <c r="C39" s="20" t="s">
        <v>46</v>
      </c>
      <c r="D39" s="46">
        <v>25817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25817</v>
      </c>
      <c r="O39" s="47">
        <f t="shared" si="9"/>
        <v>2.043939513894387</v>
      </c>
      <c r="P39" s="9"/>
    </row>
    <row r="40" spans="1:16" ht="15">
      <c r="A40" s="12"/>
      <c r="B40" s="25">
        <v>343.9</v>
      </c>
      <c r="C40" s="20" t="s">
        <v>47</v>
      </c>
      <c r="D40" s="46">
        <v>1460533</v>
      </c>
      <c r="E40" s="46">
        <v>0</v>
      </c>
      <c r="F40" s="46">
        <v>0</v>
      </c>
      <c r="G40" s="46">
        <v>0</v>
      </c>
      <c r="H40" s="46">
        <v>0</v>
      </c>
      <c r="I40" s="46">
        <v>665795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2126328</v>
      </c>
      <c r="O40" s="47">
        <f t="shared" si="9"/>
        <v>168.34201567571847</v>
      </c>
      <c r="P40" s="9"/>
    </row>
    <row r="41" spans="1:16" ht="15">
      <c r="A41" s="12"/>
      <c r="B41" s="25">
        <v>344.5</v>
      </c>
      <c r="C41" s="20" t="s">
        <v>48</v>
      </c>
      <c r="D41" s="46">
        <v>559263</v>
      </c>
      <c r="E41" s="46">
        <v>23075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582338</v>
      </c>
      <c r="O41" s="47">
        <f t="shared" si="9"/>
        <v>46.103871427440424</v>
      </c>
      <c r="P41" s="9"/>
    </row>
    <row r="42" spans="1:16" ht="15">
      <c r="A42" s="12"/>
      <c r="B42" s="25">
        <v>344.6</v>
      </c>
      <c r="C42" s="20" t="s">
        <v>49</v>
      </c>
      <c r="D42" s="46">
        <v>96120</v>
      </c>
      <c r="E42" s="46">
        <v>578421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674541</v>
      </c>
      <c r="O42" s="47">
        <f t="shared" si="9"/>
        <v>53.40361016546592</v>
      </c>
      <c r="P42" s="9"/>
    </row>
    <row r="43" spans="1:16" ht="15">
      <c r="A43" s="12"/>
      <c r="B43" s="25">
        <v>347.2</v>
      </c>
      <c r="C43" s="20" t="s">
        <v>50</v>
      </c>
      <c r="D43" s="46">
        <v>207693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207693</v>
      </c>
      <c r="O43" s="47">
        <f t="shared" si="9"/>
        <v>16.443116142823214</v>
      </c>
      <c r="P43" s="9"/>
    </row>
    <row r="44" spans="1:16" ht="15">
      <c r="A44" s="12"/>
      <c r="B44" s="25">
        <v>347.4</v>
      </c>
      <c r="C44" s="20" t="s">
        <v>51</v>
      </c>
      <c r="D44" s="46">
        <v>7369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7369</v>
      </c>
      <c r="O44" s="47">
        <f t="shared" si="9"/>
        <v>0.5834059061040298</v>
      </c>
      <c r="P44" s="9"/>
    </row>
    <row r="45" spans="1:16" ht="15">
      <c r="A45" s="12"/>
      <c r="B45" s="25">
        <v>347.5</v>
      </c>
      <c r="C45" s="20" t="s">
        <v>52</v>
      </c>
      <c r="D45" s="46">
        <v>30210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30210</v>
      </c>
      <c r="O45" s="47">
        <f t="shared" si="9"/>
        <v>2.391734621170137</v>
      </c>
      <c r="P45" s="9"/>
    </row>
    <row r="46" spans="1:16" ht="15">
      <c r="A46" s="12"/>
      <c r="B46" s="25">
        <v>349</v>
      </c>
      <c r="C46" s="20" t="s">
        <v>1</v>
      </c>
      <c r="D46" s="46">
        <v>60552</v>
      </c>
      <c r="E46" s="46">
        <v>0</v>
      </c>
      <c r="F46" s="46">
        <v>0</v>
      </c>
      <c r="G46" s="46">
        <v>0</v>
      </c>
      <c r="H46" s="46">
        <v>0</v>
      </c>
      <c r="I46" s="46">
        <v>1749352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61">SUM(D46:M46)</f>
        <v>1809904</v>
      </c>
      <c r="O46" s="47">
        <f t="shared" si="9"/>
        <v>143.2906341540654</v>
      </c>
      <c r="P46" s="9"/>
    </row>
    <row r="47" spans="1:16" ht="15.75">
      <c r="A47" s="29" t="s">
        <v>37</v>
      </c>
      <c r="B47" s="30"/>
      <c r="C47" s="31"/>
      <c r="D47" s="32">
        <f aca="true" t="shared" si="11" ref="D47:M47">SUM(D48:D49)</f>
        <v>149892</v>
      </c>
      <c r="E47" s="32">
        <f t="shared" si="11"/>
        <v>14685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164577</v>
      </c>
      <c r="O47" s="45">
        <f t="shared" si="9"/>
        <v>13.029609690444145</v>
      </c>
      <c r="P47" s="10"/>
    </row>
    <row r="48" spans="1:16" ht="15">
      <c r="A48" s="13"/>
      <c r="B48" s="39">
        <v>351.1</v>
      </c>
      <c r="C48" s="21" t="s">
        <v>55</v>
      </c>
      <c r="D48" s="46">
        <v>66793</v>
      </c>
      <c r="E48" s="46">
        <v>14685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81478</v>
      </c>
      <c r="O48" s="47">
        <f t="shared" si="9"/>
        <v>6.450637320877207</v>
      </c>
      <c r="P48" s="9"/>
    </row>
    <row r="49" spans="1:16" ht="15">
      <c r="A49" s="13"/>
      <c r="B49" s="39">
        <v>354</v>
      </c>
      <c r="C49" s="21" t="s">
        <v>56</v>
      </c>
      <c r="D49" s="46">
        <v>83099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83099</v>
      </c>
      <c r="O49" s="47">
        <f t="shared" si="9"/>
        <v>6.578972369566938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SUM(D51:D56)</f>
        <v>154737</v>
      </c>
      <c r="E50" s="32">
        <f t="shared" si="12"/>
        <v>14393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2969734</v>
      </c>
      <c r="L50" s="32">
        <f t="shared" si="12"/>
        <v>125832</v>
      </c>
      <c r="M50" s="32">
        <f t="shared" si="12"/>
        <v>0</v>
      </c>
      <c r="N50" s="32">
        <f t="shared" si="10"/>
        <v>3264696</v>
      </c>
      <c r="O50" s="45">
        <f t="shared" si="9"/>
        <v>258.46694640171006</v>
      </c>
      <c r="P50" s="10"/>
    </row>
    <row r="51" spans="1:16" ht="15">
      <c r="A51" s="12"/>
      <c r="B51" s="25">
        <v>361.1</v>
      </c>
      <c r="C51" s="20" t="s">
        <v>57</v>
      </c>
      <c r="D51" s="46">
        <v>137321</v>
      </c>
      <c r="E51" s="46">
        <v>6467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617643</v>
      </c>
      <c r="L51" s="46">
        <v>1409</v>
      </c>
      <c r="M51" s="46">
        <v>0</v>
      </c>
      <c r="N51" s="46">
        <f t="shared" si="10"/>
        <v>762840</v>
      </c>
      <c r="O51" s="47">
        <f t="shared" si="9"/>
        <v>60.3942680706199</v>
      </c>
      <c r="P51" s="9"/>
    </row>
    <row r="52" spans="1:16" ht="15">
      <c r="A52" s="12"/>
      <c r="B52" s="25">
        <v>361.3</v>
      </c>
      <c r="C52" s="20" t="s">
        <v>58</v>
      </c>
      <c r="D52" s="46">
        <v>-13518</v>
      </c>
      <c r="E52" s="46">
        <v>4916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168254</v>
      </c>
      <c r="L52" s="46">
        <v>0</v>
      </c>
      <c r="M52" s="46">
        <v>0</v>
      </c>
      <c r="N52" s="46">
        <f t="shared" si="10"/>
        <v>159652</v>
      </c>
      <c r="O52" s="47">
        <f t="shared" si="9"/>
        <v>12.639695986066029</v>
      </c>
      <c r="P52" s="9"/>
    </row>
    <row r="53" spans="1:16" ht="15">
      <c r="A53" s="12"/>
      <c r="B53" s="25">
        <v>362</v>
      </c>
      <c r="C53" s="20" t="s">
        <v>59</v>
      </c>
      <c r="D53" s="46">
        <v>345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345</v>
      </c>
      <c r="O53" s="47">
        <f t="shared" si="9"/>
        <v>0.027313751880294515</v>
      </c>
      <c r="P53" s="9"/>
    </row>
    <row r="54" spans="1:16" ht="15">
      <c r="A54" s="12"/>
      <c r="B54" s="25">
        <v>365</v>
      </c>
      <c r="C54" s="20" t="s">
        <v>60</v>
      </c>
      <c r="D54" s="46">
        <v>356</v>
      </c>
      <c r="E54" s="46">
        <v>2925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3281</v>
      </c>
      <c r="O54" s="47">
        <f t="shared" si="9"/>
        <v>0.2597577388963661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2183837</v>
      </c>
      <c r="L55" s="46">
        <v>0</v>
      </c>
      <c r="M55" s="46">
        <v>0</v>
      </c>
      <c r="N55" s="46">
        <f t="shared" si="10"/>
        <v>2183837</v>
      </c>
      <c r="O55" s="47">
        <f t="shared" si="9"/>
        <v>172.8950201884253</v>
      </c>
      <c r="P55" s="9"/>
    </row>
    <row r="56" spans="1:16" ht="15">
      <c r="A56" s="12"/>
      <c r="B56" s="25">
        <v>369.9</v>
      </c>
      <c r="C56" s="20" t="s">
        <v>62</v>
      </c>
      <c r="D56" s="46">
        <v>30233</v>
      </c>
      <c r="E56" s="46">
        <v>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124423</v>
      </c>
      <c r="M56" s="46">
        <v>0</v>
      </c>
      <c r="N56" s="46">
        <f t="shared" si="10"/>
        <v>154741</v>
      </c>
      <c r="O56" s="47">
        <f t="shared" si="9"/>
        <v>12.250890665822183</v>
      </c>
      <c r="P56" s="9"/>
    </row>
    <row r="57" spans="1:16" ht="15.75">
      <c r="A57" s="29" t="s">
        <v>38</v>
      </c>
      <c r="B57" s="30"/>
      <c r="C57" s="31"/>
      <c r="D57" s="32">
        <f aca="true" t="shared" si="13" ref="D57:M57">SUM(D58:D60)</f>
        <v>782246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374636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0"/>
        <v>1156882</v>
      </c>
      <c r="O57" s="45">
        <f t="shared" si="9"/>
        <v>91.59068957327212</v>
      </c>
      <c r="P57" s="9"/>
    </row>
    <row r="58" spans="1:16" ht="15">
      <c r="A58" s="12"/>
      <c r="B58" s="25">
        <v>381</v>
      </c>
      <c r="C58" s="20" t="s">
        <v>63</v>
      </c>
      <c r="D58" s="46">
        <v>782246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782246</v>
      </c>
      <c r="O58" s="47">
        <f t="shared" si="9"/>
        <v>61.93064682131264</v>
      </c>
      <c r="P58" s="9"/>
    </row>
    <row r="59" spans="1:16" ht="15">
      <c r="A59" s="12"/>
      <c r="B59" s="25">
        <v>382</v>
      </c>
      <c r="C59" s="20" t="s">
        <v>74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237446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237446</v>
      </c>
      <c r="O59" s="47">
        <f t="shared" si="9"/>
        <v>18.798669939038874</v>
      </c>
      <c r="P59" s="9"/>
    </row>
    <row r="60" spans="1:16" ht="15.75" thickBot="1">
      <c r="A60" s="12"/>
      <c r="B60" s="25">
        <v>389.9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137190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137190</v>
      </c>
      <c r="O60" s="47">
        <f t="shared" si="9"/>
        <v>10.861372812920592</v>
      </c>
      <c r="P60" s="9"/>
    </row>
    <row r="61" spans="1:119" ht="16.5" thickBot="1">
      <c r="A61" s="14" t="s">
        <v>53</v>
      </c>
      <c r="B61" s="23"/>
      <c r="C61" s="22"/>
      <c r="D61" s="15">
        <f aca="true" t="shared" si="14" ref="D61:M61">SUM(D5,D14,D21,D31,D47,D50,D57)</f>
        <v>17915863</v>
      </c>
      <c r="E61" s="15">
        <f t="shared" si="14"/>
        <v>630574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7976447</v>
      </c>
      <c r="J61" s="15">
        <f t="shared" si="14"/>
        <v>0</v>
      </c>
      <c r="K61" s="15">
        <f t="shared" si="14"/>
        <v>2969734</v>
      </c>
      <c r="L61" s="15">
        <f t="shared" si="14"/>
        <v>125832</v>
      </c>
      <c r="M61" s="15">
        <f t="shared" si="14"/>
        <v>0</v>
      </c>
      <c r="N61" s="15">
        <f t="shared" si="10"/>
        <v>29618450</v>
      </c>
      <c r="O61" s="38">
        <f t="shared" si="9"/>
        <v>2344.901432982345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71</v>
      </c>
      <c r="M63" s="48"/>
      <c r="N63" s="48"/>
      <c r="O63" s="43">
        <v>12631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9690513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9690513</v>
      </c>
      <c r="O5" s="33">
        <f aca="true" t="shared" si="1" ref="O5:O36">(N5/O$66)</f>
        <v>757.071328125</v>
      </c>
      <c r="P5" s="6"/>
    </row>
    <row r="6" spans="1:16" ht="15">
      <c r="A6" s="12"/>
      <c r="B6" s="25">
        <v>311</v>
      </c>
      <c r="C6" s="20" t="s">
        <v>3</v>
      </c>
      <c r="D6" s="46">
        <v>7005132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7005132</v>
      </c>
      <c r="O6" s="47">
        <f t="shared" si="1"/>
        <v>547.2759375</v>
      </c>
      <c r="P6" s="9"/>
    </row>
    <row r="7" spans="1:16" ht="15">
      <c r="A7" s="12"/>
      <c r="B7" s="25">
        <v>312.41</v>
      </c>
      <c r="C7" s="20" t="s">
        <v>11</v>
      </c>
      <c r="D7" s="46">
        <v>413309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413309</v>
      </c>
      <c r="O7" s="47">
        <f t="shared" si="1"/>
        <v>32.289765625</v>
      </c>
      <c r="P7" s="9"/>
    </row>
    <row r="8" spans="1:16" ht="15">
      <c r="A8" s="12"/>
      <c r="B8" s="25">
        <v>312.51</v>
      </c>
      <c r="C8" s="20" t="s">
        <v>72</v>
      </c>
      <c r="D8" s="46">
        <v>195846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195846</v>
      </c>
      <c r="O8" s="47">
        <f t="shared" si="1"/>
        <v>15.30046875</v>
      </c>
      <c r="P8" s="9"/>
    </row>
    <row r="9" spans="1:16" ht="15">
      <c r="A9" s="12"/>
      <c r="B9" s="25">
        <v>312.52</v>
      </c>
      <c r="C9" s="20" t="s">
        <v>73</v>
      </c>
      <c r="D9" s="46">
        <v>98452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98452</v>
      </c>
      <c r="O9" s="47">
        <f t="shared" si="1"/>
        <v>7.6915625</v>
      </c>
      <c r="P9" s="9"/>
    </row>
    <row r="10" spans="1:16" ht="15">
      <c r="A10" s="12"/>
      <c r="B10" s="25">
        <v>314.1</v>
      </c>
      <c r="C10" s="20" t="s">
        <v>12</v>
      </c>
      <c r="D10" s="46">
        <v>1026985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1026985</v>
      </c>
      <c r="O10" s="47">
        <f t="shared" si="1"/>
        <v>80.233203125</v>
      </c>
      <c r="P10" s="9"/>
    </row>
    <row r="11" spans="1:16" ht="15">
      <c r="A11" s="12"/>
      <c r="B11" s="25">
        <v>314.2</v>
      </c>
      <c r="C11" s="20" t="s">
        <v>13</v>
      </c>
      <c r="D11" s="46">
        <v>741459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741459</v>
      </c>
      <c r="O11" s="47">
        <f t="shared" si="1"/>
        <v>57.926484375</v>
      </c>
      <c r="P11" s="9"/>
    </row>
    <row r="12" spans="1:16" ht="15">
      <c r="A12" s="12"/>
      <c r="B12" s="25">
        <v>314.4</v>
      </c>
      <c r="C12" s="20" t="s">
        <v>14</v>
      </c>
      <c r="D12" s="46">
        <v>42562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42562</v>
      </c>
      <c r="O12" s="47">
        <f t="shared" si="1"/>
        <v>3.32515625</v>
      </c>
      <c r="P12" s="9"/>
    </row>
    <row r="13" spans="1:16" ht="15">
      <c r="A13" s="12"/>
      <c r="B13" s="25">
        <v>316</v>
      </c>
      <c r="C13" s="20" t="s">
        <v>15</v>
      </c>
      <c r="D13" s="46">
        <v>166768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166768</v>
      </c>
      <c r="O13" s="47">
        <f t="shared" si="1"/>
        <v>13.02875</v>
      </c>
      <c r="P13" s="9"/>
    </row>
    <row r="14" spans="1:16" ht="15.75">
      <c r="A14" s="29" t="s">
        <v>109</v>
      </c>
      <c r="B14" s="30"/>
      <c r="C14" s="31"/>
      <c r="D14" s="32">
        <f aca="true" t="shared" si="3" ref="D14:M14">SUM(D15:D20)</f>
        <v>1645520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1645520</v>
      </c>
      <c r="O14" s="45">
        <f t="shared" si="1"/>
        <v>128.55625</v>
      </c>
      <c r="P14" s="10"/>
    </row>
    <row r="15" spans="1:16" ht="15">
      <c r="A15" s="12"/>
      <c r="B15" s="25">
        <v>322</v>
      </c>
      <c r="C15" s="20" t="s">
        <v>0</v>
      </c>
      <c r="D15" s="46">
        <v>180164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180164</v>
      </c>
      <c r="O15" s="47">
        <f t="shared" si="1"/>
        <v>14.0753125</v>
      </c>
      <c r="P15" s="9"/>
    </row>
    <row r="16" spans="1:16" ht="15">
      <c r="A16" s="12"/>
      <c r="B16" s="25">
        <v>323.1</v>
      </c>
      <c r="C16" s="20" t="s">
        <v>17</v>
      </c>
      <c r="D16" s="46">
        <v>1156673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1156673</v>
      </c>
      <c r="O16" s="47">
        <f t="shared" si="1"/>
        <v>90.365078125</v>
      </c>
      <c r="P16" s="9"/>
    </row>
    <row r="17" spans="1:16" ht="15">
      <c r="A17" s="12"/>
      <c r="B17" s="25">
        <v>323.4</v>
      </c>
      <c r="C17" s="20" t="s">
        <v>18</v>
      </c>
      <c r="D17" s="46">
        <v>86053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86053</v>
      </c>
      <c r="O17" s="47">
        <f t="shared" si="1"/>
        <v>6.722890625</v>
      </c>
      <c r="P17" s="9"/>
    </row>
    <row r="18" spans="1:16" ht="15">
      <c r="A18" s="12"/>
      <c r="B18" s="25">
        <v>323.7</v>
      </c>
      <c r="C18" s="20" t="s">
        <v>19</v>
      </c>
      <c r="D18" s="46">
        <v>188080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188080</v>
      </c>
      <c r="O18" s="47">
        <f t="shared" si="1"/>
        <v>14.69375</v>
      </c>
      <c r="P18" s="9"/>
    </row>
    <row r="19" spans="1:16" ht="15">
      <c r="A19" s="12"/>
      <c r="B19" s="25">
        <v>323.9</v>
      </c>
      <c r="C19" s="20" t="s">
        <v>20</v>
      </c>
      <c r="D19" s="46">
        <v>29313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29313</v>
      </c>
      <c r="O19" s="47">
        <f t="shared" si="1"/>
        <v>2.290078125</v>
      </c>
      <c r="P19" s="9"/>
    </row>
    <row r="20" spans="1:16" ht="15">
      <c r="A20" s="12"/>
      <c r="B20" s="25">
        <v>329</v>
      </c>
      <c r="C20" s="20" t="s">
        <v>110</v>
      </c>
      <c r="D20" s="46">
        <v>5237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5237</v>
      </c>
      <c r="O20" s="47">
        <f t="shared" si="1"/>
        <v>0.409140625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1127111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326900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1454011</v>
      </c>
      <c r="O21" s="45">
        <f t="shared" si="1"/>
        <v>113.594609375</v>
      </c>
      <c r="P21" s="10"/>
    </row>
    <row r="22" spans="1:16" ht="15">
      <c r="A22" s="12"/>
      <c r="B22" s="25">
        <v>331.1</v>
      </c>
      <c r="C22" s="20" t="s">
        <v>22</v>
      </c>
      <c r="D22" s="46">
        <v>3581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3581</v>
      </c>
      <c r="O22" s="47">
        <f t="shared" si="1"/>
        <v>0.279765625</v>
      </c>
      <c r="P22" s="9"/>
    </row>
    <row r="23" spans="1:16" ht="15">
      <c r="A23" s="12"/>
      <c r="B23" s="25">
        <v>331.2</v>
      </c>
      <c r="C23" s="20" t="s">
        <v>23</v>
      </c>
      <c r="D23" s="46">
        <v>12400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12400</v>
      </c>
      <c r="O23" s="47">
        <f t="shared" si="1"/>
        <v>0.96875</v>
      </c>
      <c r="P23" s="9"/>
    </row>
    <row r="24" spans="1:16" ht="15">
      <c r="A24" s="12"/>
      <c r="B24" s="25">
        <v>335.12</v>
      </c>
      <c r="C24" s="20" t="s">
        <v>25</v>
      </c>
      <c r="D24" s="46">
        <v>327539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327539</v>
      </c>
      <c r="O24" s="47">
        <f t="shared" si="1"/>
        <v>25.588984375</v>
      </c>
      <c r="P24" s="9"/>
    </row>
    <row r="25" spans="1:16" ht="15">
      <c r="A25" s="12"/>
      <c r="B25" s="25">
        <v>335.14</v>
      </c>
      <c r="C25" s="20" t="s">
        <v>26</v>
      </c>
      <c r="D25" s="46">
        <v>1334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1334</v>
      </c>
      <c r="O25" s="47">
        <f t="shared" si="1"/>
        <v>0.10421875</v>
      </c>
      <c r="P25" s="9"/>
    </row>
    <row r="26" spans="1:16" ht="15">
      <c r="A26" s="12"/>
      <c r="B26" s="25">
        <v>335.15</v>
      </c>
      <c r="C26" s="20" t="s">
        <v>27</v>
      </c>
      <c r="D26" s="46">
        <v>29864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29864</v>
      </c>
      <c r="O26" s="47">
        <f t="shared" si="1"/>
        <v>2.333125</v>
      </c>
      <c r="P26" s="9"/>
    </row>
    <row r="27" spans="1:16" ht="15">
      <c r="A27" s="12"/>
      <c r="B27" s="25">
        <v>335.18</v>
      </c>
      <c r="C27" s="20" t="s">
        <v>28</v>
      </c>
      <c r="D27" s="46">
        <v>619201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619201</v>
      </c>
      <c r="O27" s="47">
        <f t="shared" si="1"/>
        <v>48.375078125</v>
      </c>
      <c r="P27" s="9"/>
    </row>
    <row r="28" spans="1:16" ht="15">
      <c r="A28" s="12"/>
      <c r="B28" s="25">
        <v>335.21</v>
      </c>
      <c r="C28" s="20" t="s">
        <v>29</v>
      </c>
      <c r="D28" s="46">
        <v>105747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105747</v>
      </c>
      <c r="O28" s="47">
        <f t="shared" si="1"/>
        <v>8.261484375</v>
      </c>
      <c r="P28" s="9"/>
    </row>
    <row r="29" spans="1:16" ht="15">
      <c r="A29" s="12"/>
      <c r="B29" s="25">
        <v>335.49</v>
      </c>
      <c r="C29" s="20" t="s">
        <v>30</v>
      </c>
      <c r="D29" s="46">
        <v>12623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12623</v>
      </c>
      <c r="O29" s="47">
        <f t="shared" si="1"/>
        <v>0.986171875</v>
      </c>
      <c r="P29" s="9"/>
    </row>
    <row r="30" spans="1:16" ht="15">
      <c r="A30" s="12"/>
      <c r="B30" s="25">
        <v>337.2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326900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326900</v>
      </c>
      <c r="O30" s="47">
        <f t="shared" si="1"/>
        <v>25.5390625</v>
      </c>
      <c r="P30" s="9"/>
    </row>
    <row r="31" spans="1:16" ht="15">
      <c r="A31" s="12"/>
      <c r="B31" s="25">
        <v>337.4</v>
      </c>
      <c r="C31" s="20" t="s">
        <v>78</v>
      </c>
      <c r="D31" s="46">
        <v>14822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14822</v>
      </c>
      <c r="O31" s="47">
        <f t="shared" si="1"/>
        <v>1.15796875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SUM(D33:D48)</f>
        <v>3412788</v>
      </c>
      <c r="E32" s="32">
        <f t="shared" si="7"/>
        <v>554646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8409407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12376841</v>
      </c>
      <c r="O32" s="45">
        <f t="shared" si="1"/>
        <v>966.940703125</v>
      </c>
      <c r="P32" s="10"/>
    </row>
    <row r="33" spans="1:16" ht="15">
      <c r="A33" s="12"/>
      <c r="B33" s="25">
        <v>341.3</v>
      </c>
      <c r="C33" s="20" t="s">
        <v>90</v>
      </c>
      <c r="D33" s="46">
        <v>852384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50">SUM(D33:M33)</f>
        <v>852384</v>
      </c>
      <c r="O33" s="47">
        <f t="shared" si="1"/>
        <v>66.5925</v>
      </c>
      <c r="P33" s="9"/>
    </row>
    <row r="34" spans="1:16" ht="15">
      <c r="A34" s="12"/>
      <c r="B34" s="25">
        <v>341.9</v>
      </c>
      <c r="C34" s="20" t="s">
        <v>39</v>
      </c>
      <c r="D34" s="46">
        <v>26199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26199</v>
      </c>
      <c r="O34" s="47">
        <f t="shared" si="1"/>
        <v>2.046796875</v>
      </c>
      <c r="P34" s="9"/>
    </row>
    <row r="35" spans="1:16" ht="15">
      <c r="A35" s="12"/>
      <c r="B35" s="25">
        <v>342.1</v>
      </c>
      <c r="C35" s="20" t="s">
        <v>40</v>
      </c>
      <c r="D35" s="46">
        <v>3138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3138</v>
      </c>
      <c r="O35" s="47">
        <f t="shared" si="1"/>
        <v>0.24515625</v>
      </c>
      <c r="P35" s="9"/>
    </row>
    <row r="36" spans="1:16" ht="15">
      <c r="A36" s="12"/>
      <c r="B36" s="25">
        <v>342.5</v>
      </c>
      <c r="C36" s="20" t="s">
        <v>41</v>
      </c>
      <c r="D36" s="46">
        <v>8115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8115</v>
      </c>
      <c r="O36" s="47">
        <f t="shared" si="1"/>
        <v>0.633984375</v>
      </c>
      <c r="P36" s="9"/>
    </row>
    <row r="37" spans="1:16" ht="15">
      <c r="A37" s="12"/>
      <c r="B37" s="25">
        <v>342.9</v>
      </c>
      <c r="C37" s="20" t="s">
        <v>42</v>
      </c>
      <c r="D37" s="46">
        <v>57437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57437</v>
      </c>
      <c r="O37" s="47">
        <f aca="true" t="shared" si="9" ref="O37:O64">(N37/O$66)</f>
        <v>4.487265625</v>
      </c>
      <c r="P37" s="9"/>
    </row>
    <row r="38" spans="1:16" ht="15">
      <c r="A38" s="12"/>
      <c r="B38" s="25">
        <v>343.4</v>
      </c>
      <c r="C38" s="20" t="s">
        <v>43</v>
      </c>
      <c r="D38" s="46">
        <v>1539518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1539518</v>
      </c>
      <c r="O38" s="47">
        <f t="shared" si="9"/>
        <v>120.27484375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5042600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5042600</v>
      </c>
      <c r="O39" s="47">
        <f t="shared" si="9"/>
        <v>393.953125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328608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328608</v>
      </c>
      <c r="O40" s="47">
        <f t="shared" si="9"/>
        <v>25.6725</v>
      </c>
      <c r="P40" s="9"/>
    </row>
    <row r="41" spans="1:16" ht="15">
      <c r="A41" s="12"/>
      <c r="B41" s="25">
        <v>343.7</v>
      </c>
      <c r="C41" s="20" t="s">
        <v>46</v>
      </c>
      <c r="D41" s="46">
        <v>47228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47228</v>
      </c>
      <c r="O41" s="47">
        <f t="shared" si="9"/>
        <v>3.6896875</v>
      </c>
      <c r="P41" s="9"/>
    </row>
    <row r="42" spans="1:16" ht="15">
      <c r="A42" s="12"/>
      <c r="B42" s="25">
        <v>343.9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673545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673545</v>
      </c>
      <c r="O42" s="47">
        <f t="shared" si="9"/>
        <v>52.620703125</v>
      </c>
      <c r="P42" s="9"/>
    </row>
    <row r="43" spans="1:16" ht="15">
      <c r="A43" s="12"/>
      <c r="B43" s="25">
        <v>344.5</v>
      </c>
      <c r="C43" s="20" t="s">
        <v>48</v>
      </c>
      <c r="D43" s="46">
        <v>507311</v>
      </c>
      <c r="E43" s="46">
        <v>23023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530334</v>
      </c>
      <c r="O43" s="47">
        <f t="shared" si="9"/>
        <v>41.43234375</v>
      </c>
      <c r="P43" s="9"/>
    </row>
    <row r="44" spans="1:16" ht="15">
      <c r="A44" s="12"/>
      <c r="B44" s="25">
        <v>344.6</v>
      </c>
      <c r="C44" s="20" t="s">
        <v>49</v>
      </c>
      <c r="D44" s="46">
        <v>79670</v>
      </c>
      <c r="E44" s="46">
        <v>531623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611293</v>
      </c>
      <c r="O44" s="47">
        <f t="shared" si="9"/>
        <v>47.757265625</v>
      </c>
      <c r="P44" s="9"/>
    </row>
    <row r="45" spans="1:16" ht="15">
      <c r="A45" s="12"/>
      <c r="B45" s="25">
        <v>347.2</v>
      </c>
      <c r="C45" s="20" t="s">
        <v>50</v>
      </c>
      <c r="D45" s="46">
        <v>185321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185321</v>
      </c>
      <c r="O45" s="47">
        <f t="shared" si="9"/>
        <v>14.478203125</v>
      </c>
      <c r="P45" s="9"/>
    </row>
    <row r="46" spans="1:16" ht="15">
      <c r="A46" s="12"/>
      <c r="B46" s="25">
        <v>347.4</v>
      </c>
      <c r="C46" s="20" t="s">
        <v>51</v>
      </c>
      <c r="D46" s="46">
        <v>22536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22536</v>
      </c>
      <c r="O46" s="47">
        <f t="shared" si="9"/>
        <v>1.760625</v>
      </c>
      <c r="P46" s="9"/>
    </row>
    <row r="47" spans="1:16" ht="15">
      <c r="A47" s="12"/>
      <c r="B47" s="25">
        <v>347.5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2364654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2364654</v>
      </c>
      <c r="O47" s="47">
        <f t="shared" si="9"/>
        <v>184.73859375</v>
      </c>
      <c r="P47" s="9"/>
    </row>
    <row r="48" spans="1:16" ht="15">
      <c r="A48" s="12"/>
      <c r="B48" s="25">
        <v>349</v>
      </c>
      <c r="C48" s="20" t="s">
        <v>1</v>
      </c>
      <c r="D48" s="46">
        <v>83931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83931</v>
      </c>
      <c r="O48" s="47">
        <f t="shared" si="9"/>
        <v>6.557109375</v>
      </c>
      <c r="P48" s="9"/>
    </row>
    <row r="49" spans="1:16" ht="15.75">
      <c r="A49" s="29" t="s">
        <v>37</v>
      </c>
      <c r="B49" s="30"/>
      <c r="C49" s="31"/>
      <c r="D49" s="32">
        <f aca="true" t="shared" si="10" ref="D49:M49">SUM(D50:D51)</f>
        <v>174275</v>
      </c>
      <c r="E49" s="32">
        <f t="shared" si="10"/>
        <v>51198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8"/>
        <v>225473</v>
      </c>
      <c r="O49" s="45">
        <f t="shared" si="9"/>
        <v>17.615078125</v>
      </c>
      <c r="P49" s="10"/>
    </row>
    <row r="50" spans="1:16" ht="15">
      <c r="A50" s="13"/>
      <c r="B50" s="39">
        <v>351.1</v>
      </c>
      <c r="C50" s="21" t="s">
        <v>55</v>
      </c>
      <c r="D50" s="46">
        <v>108427</v>
      </c>
      <c r="E50" s="46">
        <v>51198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159625</v>
      </c>
      <c r="O50" s="47">
        <f t="shared" si="9"/>
        <v>12.470703125</v>
      </c>
      <c r="P50" s="9"/>
    </row>
    <row r="51" spans="1:16" ht="15">
      <c r="A51" s="13"/>
      <c r="B51" s="39">
        <v>354</v>
      </c>
      <c r="C51" s="21" t="s">
        <v>56</v>
      </c>
      <c r="D51" s="46">
        <v>65848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65848</v>
      </c>
      <c r="O51" s="47">
        <f t="shared" si="9"/>
        <v>5.144375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794508</v>
      </c>
      <c r="E52" s="32">
        <f t="shared" si="11"/>
        <v>46778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-1236605</v>
      </c>
      <c r="L52" s="32">
        <f t="shared" si="11"/>
        <v>0</v>
      </c>
      <c r="M52" s="32">
        <f t="shared" si="11"/>
        <v>0</v>
      </c>
      <c r="N52" s="32">
        <f>SUM(D52:M52)</f>
        <v>-395319</v>
      </c>
      <c r="O52" s="45">
        <f t="shared" si="9"/>
        <v>-30.884296875</v>
      </c>
      <c r="P52" s="10"/>
    </row>
    <row r="53" spans="1:16" ht="15">
      <c r="A53" s="12"/>
      <c r="B53" s="25">
        <v>361.1</v>
      </c>
      <c r="C53" s="20" t="s">
        <v>57</v>
      </c>
      <c r="D53" s="46">
        <v>129839</v>
      </c>
      <c r="E53" s="46">
        <v>37209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1321489</v>
      </c>
      <c r="L53" s="46">
        <v>0</v>
      </c>
      <c r="M53" s="46">
        <v>0</v>
      </c>
      <c r="N53" s="46">
        <f>SUM(D53:M53)</f>
        <v>1488537</v>
      </c>
      <c r="O53" s="47">
        <f t="shared" si="9"/>
        <v>116.291953125</v>
      </c>
      <c r="P53" s="9"/>
    </row>
    <row r="54" spans="1:16" ht="15">
      <c r="A54" s="12"/>
      <c r="B54" s="25">
        <v>361.3</v>
      </c>
      <c r="C54" s="20" t="s">
        <v>58</v>
      </c>
      <c r="D54" s="46">
        <v>237399</v>
      </c>
      <c r="E54" s="46">
        <v>9469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-4746266</v>
      </c>
      <c r="L54" s="46">
        <v>0</v>
      </c>
      <c r="M54" s="46">
        <v>0</v>
      </c>
      <c r="N54" s="46">
        <f aca="true" t="shared" si="12" ref="N54:N59">SUM(D54:M54)</f>
        <v>-4499398</v>
      </c>
      <c r="O54" s="47">
        <f t="shared" si="9"/>
        <v>-351.51546875</v>
      </c>
      <c r="P54" s="9"/>
    </row>
    <row r="55" spans="1:16" ht="15">
      <c r="A55" s="12"/>
      <c r="B55" s="25">
        <v>362</v>
      </c>
      <c r="C55" s="20" t="s">
        <v>59</v>
      </c>
      <c r="D55" s="46">
        <v>360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360</v>
      </c>
      <c r="O55" s="47">
        <f t="shared" si="9"/>
        <v>0.028125</v>
      </c>
      <c r="P55" s="9"/>
    </row>
    <row r="56" spans="1:16" ht="15">
      <c r="A56" s="12"/>
      <c r="B56" s="25">
        <v>365</v>
      </c>
      <c r="C56" s="20" t="s">
        <v>60</v>
      </c>
      <c r="D56" s="46">
        <v>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867</v>
      </c>
      <c r="O56" s="47">
        <f t="shared" si="9"/>
        <v>0.067734375</v>
      </c>
      <c r="P56" s="9"/>
    </row>
    <row r="57" spans="1:16" ht="15">
      <c r="A57" s="12"/>
      <c r="B57" s="25">
        <v>366</v>
      </c>
      <c r="C57" s="20" t="s">
        <v>85</v>
      </c>
      <c r="D57" s="46">
        <v>1696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1696</v>
      </c>
      <c r="O57" s="47">
        <f t="shared" si="9"/>
        <v>0.1325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2188172</v>
      </c>
      <c r="L58" s="46">
        <v>0</v>
      </c>
      <c r="M58" s="46">
        <v>0</v>
      </c>
      <c r="N58" s="46">
        <f t="shared" si="12"/>
        <v>2188172</v>
      </c>
      <c r="O58" s="47">
        <f t="shared" si="9"/>
        <v>170.9509375</v>
      </c>
      <c r="P58" s="9"/>
    </row>
    <row r="59" spans="1:16" ht="15">
      <c r="A59" s="12"/>
      <c r="B59" s="25">
        <v>369.9</v>
      </c>
      <c r="C59" s="20" t="s">
        <v>62</v>
      </c>
      <c r="D59" s="46">
        <v>424347</v>
      </c>
      <c r="E59" s="46">
        <v>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424447</v>
      </c>
      <c r="O59" s="47">
        <f t="shared" si="9"/>
        <v>33.159921875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SUM(D61:D63)</f>
        <v>608873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483507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1092380</v>
      </c>
      <c r="O60" s="45">
        <f t="shared" si="9"/>
        <v>85.3421875</v>
      </c>
      <c r="P60" s="9"/>
    </row>
    <row r="61" spans="1:16" ht="15">
      <c r="A61" s="12"/>
      <c r="B61" s="25">
        <v>381</v>
      </c>
      <c r="C61" s="20" t="s">
        <v>63</v>
      </c>
      <c r="D61" s="46">
        <v>208873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208873</v>
      </c>
      <c r="O61" s="47">
        <f t="shared" si="9"/>
        <v>16.318203125</v>
      </c>
      <c r="P61" s="9"/>
    </row>
    <row r="62" spans="1:16" ht="15">
      <c r="A62" s="12"/>
      <c r="B62" s="25">
        <v>382</v>
      </c>
      <c r="C62" s="20" t="s">
        <v>74</v>
      </c>
      <c r="D62" s="46">
        <v>400000</v>
      </c>
      <c r="E62" s="46">
        <v>0</v>
      </c>
      <c r="F62" s="46">
        <v>0</v>
      </c>
      <c r="G62" s="46">
        <v>0</v>
      </c>
      <c r="H62" s="46">
        <v>0</v>
      </c>
      <c r="I62" s="46">
        <v>167446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567446</v>
      </c>
      <c r="O62" s="47">
        <f t="shared" si="9"/>
        <v>44.33171875</v>
      </c>
      <c r="P62" s="9"/>
    </row>
    <row r="63" spans="1:16" ht="15.75" thickBot="1">
      <c r="A63" s="12"/>
      <c r="B63" s="25">
        <v>389.9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316061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316061</v>
      </c>
      <c r="O63" s="47">
        <f t="shared" si="9"/>
        <v>24.692265625</v>
      </c>
      <c r="P63" s="9"/>
    </row>
    <row r="64" spans="1:119" ht="16.5" thickBot="1">
      <c r="A64" s="14" t="s">
        <v>53</v>
      </c>
      <c r="B64" s="23"/>
      <c r="C64" s="22"/>
      <c r="D64" s="15">
        <f aca="true" t="shared" si="14" ref="D64:M64">SUM(D5,D14,D21,D32,D49,D52,D60)</f>
        <v>17453588</v>
      </c>
      <c r="E64" s="15">
        <f t="shared" si="14"/>
        <v>652622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9219814</v>
      </c>
      <c r="J64" s="15">
        <f t="shared" si="14"/>
        <v>0</v>
      </c>
      <c r="K64" s="15">
        <f t="shared" si="14"/>
        <v>-1236605</v>
      </c>
      <c r="L64" s="15">
        <f t="shared" si="14"/>
        <v>0</v>
      </c>
      <c r="M64" s="15">
        <f t="shared" si="14"/>
        <v>0</v>
      </c>
      <c r="N64" s="15">
        <f>SUM(D64:M64)</f>
        <v>26089419</v>
      </c>
      <c r="O64" s="38">
        <f t="shared" si="9"/>
        <v>2038.235859375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111</v>
      </c>
      <c r="M66" s="48"/>
      <c r="N66" s="48"/>
      <c r="O66" s="43">
        <v>12800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14475160</v>
      </c>
      <c r="E5" s="27">
        <f t="shared" si="0"/>
        <v>259230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14734390</v>
      </c>
      <c r="O5" s="33">
        <f aca="true" t="shared" si="1" ref="O5:O36">(N5/O$65)</f>
        <v>1293.5115442015626</v>
      </c>
      <c r="P5" s="6"/>
    </row>
    <row r="6" spans="1:16" ht="15">
      <c r="A6" s="12"/>
      <c r="B6" s="25">
        <v>311</v>
      </c>
      <c r="C6" s="20" t="s">
        <v>3</v>
      </c>
      <c r="D6" s="46">
        <v>11851530</v>
      </c>
      <c r="E6" s="46">
        <v>259230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12110760</v>
      </c>
      <c r="O6" s="47">
        <f t="shared" si="1"/>
        <v>1063.186726362918</v>
      </c>
      <c r="P6" s="9"/>
    </row>
    <row r="7" spans="1:16" ht="15">
      <c r="A7" s="12"/>
      <c r="B7" s="25">
        <v>312.41</v>
      </c>
      <c r="C7" s="20" t="s">
        <v>11</v>
      </c>
      <c r="D7" s="46">
        <v>330750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330750</v>
      </c>
      <c r="O7" s="47">
        <f t="shared" si="1"/>
        <v>29.036081116671056</v>
      </c>
      <c r="P7" s="9"/>
    </row>
    <row r="8" spans="1:16" ht="15">
      <c r="A8" s="12"/>
      <c r="B8" s="25">
        <v>312.51</v>
      </c>
      <c r="C8" s="20" t="s">
        <v>72</v>
      </c>
      <c r="D8" s="46">
        <v>113250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113250</v>
      </c>
      <c r="O8" s="47">
        <f t="shared" si="1"/>
        <v>9.942059520674217</v>
      </c>
      <c r="P8" s="9"/>
    </row>
    <row r="9" spans="1:16" ht="15">
      <c r="A9" s="12"/>
      <c r="B9" s="25">
        <v>312.52</v>
      </c>
      <c r="C9" s="20" t="s">
        <v>93</v>
      </c>
      <c r="D9" s="46">
        <v>110273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110273</v>
      </c>
      <c r="O9" s="47">
        <f t="shared" si="1"/>
        <v>9.680712843472918</v>
      </c>
      <c r="P9" s="9"/>
    </row>
    <row r="10" spans="1:16" ht="15">
      <c r="A10" s="12"/>
      <c r="B10" s="25">
        <v>314.1</v>
      </c>
      <c r="C10" s="20" t="s">
        <v>12</v>
      </c>
      <c r="D10" s="46">
        <v>1384502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1384502</v>
      </c>
      <c r="O10" s="47">
        <f t="shared" si="1"/>
        <v>121.54349925379685</v>
      </c>
      <c r="P10" s="9"/>
    </row>
    <row r="11" spans="1:16" ht="15">
      <c r="A11" s="12"/>
      <c r="B11" s="25">
        <v>314.4</v>
      </c>
      <c r="C11" s="20" t="s">
        <v>14</v>
      </c>
      <c r="D11" s="46">
        <v>54334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54334</v>
      </c>
      <c r="O11" s="47">
        <f t="shared" si="1"/>
        <v>4.7699060661926085</v>
      </c>
      <c r="P11" s="9"/>
    </row>
    <row r="12" spans="1:16" ht="15">
      <c r="A12" s="12"/>
      <c r="B12" s="25">
        <v>315</v>
      </c>
      <c r="C12" s="20" t="s">
        <v>94</v>
      </c>
      <c r="D12" s="46">
        <v>495079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495079</v>
      </c>
      <c r="O12" s="47">
        <f t="shared" si="1"/>
        <v>43.46229479413572</v>
      </c>
      <c r="P12" s="9"/>
    </row>
    <row r="13" spans="1:16" ht="15">
      <c r="A13" s="12"/>
      <c r="B13" s="25">
        <v>316</v>
      </c>
      <c r="C13" s="20" t="s">
        <v>95</v>
      </c>
      <c r="D13" s="46">
        <v>135442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135442</v>
      </c>
      <c r="O13" s="47">
        <f t="shared" si="1"/>
        <v>11.890264243701168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1863730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1863730</v>
      </c>
      <c r="O14" s="45">
        <f t="shared" si="1"/>
        <v>163.61425686945833</v>
      </c>
      <c r="P14" s="10"/>
    </row>
    <row r="15" spans="1:16" ht="15">
      <c r="A15" s="12"/>
      <c r="B15" s="25">
        <v>322</v>
      </c>
      <c r="C15" s="20" t="s">
        <v>0</v>
      </c>
      <c r="D15" s="46">
        <v>604377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604377</v>
      </c>
      <c r="O15" s="47">
        <f t="shared" si="1"/>
        <v>53.05741374769555</v>
      </c>
      <c r="P15" s="9"/>
    </row>
    <row r="16" spans="1:16" ht="15">
      <c r="A16" s="12"/>
      <c r="B16" s="25">
        <v>323.1</v>
      </c>
      <c r="C16" s="20" t="s">
        <v>17</v>
      </c>
      <c r="D16" s="46">
        <v>985729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985729</v>
      </c>
      <c r="O16" s="47">
        <f t="shared" si="1"/>
        <v>86.53577385655342</v>
      </c>
      <c r="P16" s="9"/>
    </row>
    <row r="17" spans="1:16" ht="15">
      <c r="A17" s="12"/>
      <c r="B17" s="25">
        <v>323.4</v>
      </c>
      <c r="C17" s="20" t="s">
        <v>18</v>
      </c>
      <c r="D17" s="46">
        <v>69648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69648</v>
      </c>
      <c r="O17" s="47">
        <f t="shared" si="1"/>
        <v>6.1143007637608635</v>
      </c>
      <c r="P17" s="9"/>
    </row>
    <row r="18" spans="1:16" ht="15">
      <c r="A18" s="12"/>
      <c r="B18" s="25">
        <v>323.7</v>
      </c>
      <c r="C18" s="20" t="s">
        <v>19</v>
      </c>
      <c r="D18" s="46">
        <v>201036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201036</v>
      </c>
      <c r="O18" s="47">
        <f t="shared" si="1"/>
        <v>17.648670002633658</v>
      </c>
      <c r="P18" s="9"/>
    </row>
    <row r="19" spans="1:16" ht="15">
      <c r="A19" s="12"/>
      <c r="B19" s="25">
        <v>323.9</v>
      </c>
      <c r="C19" s="20" t="s">
        <v>20</v>
      </c>
      <c r="D19" s="46">
        <v>1050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</v>
      </c>
      <c r="O19" s="47">
        <f t="shared" si="1"/>
        <v>0.09217803529101923</v>
      </c>
      <c r="P19" s="9"/>
    </row>
    <row r="20" spans="1:16" ht="15">
      <c r="A20" s="12"/>
      <c r="B20" s="25">
        <v>329</v>
      </c>
      <c r="C20" s="20" t="s">
        <v>21</v>
      </c>
      <c r="D20" s="46">
        <v>1890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1890</v>
      </c>
      <c r="O20" s="47">
        <f t="shared" si="1"/>
        <v>0.1659204635238346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5111636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2315358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7426994</v>
      </c>
      <c r="O21" s="45">
        <f t="shared" si="1"/>
        <v>652.0054428935124</v>
      </c>
      <c r="P21" s="10"/>
    </row>
    <row r="22" spans="1:16" ht="15">
      <c r="A22" s="12"/>
      <c r="B22" s="25">
        <v>331.1</v>
      </c>
      <c r="C22" s="20" t="s">
        <v>22</v>
      </c>
      <c r="D22" s="46">
        <v>301047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301047</v>
      </c>
      <c r="O22" s="47">
        <f t="shared" si="1"/>
        <v>26.42849618119568</v>
      </c>
      <c r="P22" s="9"/>
    </row>
    <row r="23" spans="1:16" ht="15">
      <c r="A23" s="12"/>
      <c r="B23" s="25">
        <v>331.2</v>
      </c>
      <c r="C23" s="20" t="s">
        <v>23</v>
      </c>
      <c r="D23" s="46">
        <v>9872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9872</v>
      </c>
      <c r="O23" s="47">
        <f t="shared" si="1"/>
        <v>0.8666491089456588</v>
      </c>
      <c r="P23" s="9"/>
    </row>
    <row r="24" spans="1:16" ht="15">
      <c r="A24" s="12"/>
      <c r="B24" s="25">
        <v>334.1</v>
      </c>
      <c r="C24" s="20" t="s">
        <v>84</v>
      </c>
      <c r="D24" s="46">
        <v>3732094</v>
      </c>
      <c r="E24" s="46">
        <v>0</v>
      </c>
      <c r="F24" s="46">
        <v>0</v>
      </c>
      <c r="G24" s="46">
        <v>0</v>
      </c>
      <c r="H24" s="46">
        <v>0</v>
      </c>
      <c r="I24" s="46">
        <v>2315358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6047452</v>
      </c>
      <c r="O24" s="47">
        <f t="shared" si="1"/>
        <v>530.8973751207093</v>
      </c>
      <c r="P24" s="9"/>
    </row>
    <row r="25" spans="1:16" ht="15">
      <c r="A25" s="12"/>
      <c r="B25" s="25">
        <v>335.12</v>
      </c>
      <c r="C25" s="20" t="s">
        <v>96</v>
      </c>
      <c r="D25" s="46">
        <v>333696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333696</v>
      </c>
      <c r="O25" s="47">
        <f t="shared" si="1"/>
        <v>29.294706347116144</v>
      </c>
      <c r="P25" s="9"/>
    </row>
    <row r="26" spans="1:16" ht="15">
      <c r="A26" s="12"/>
      <c r="B26" s="25">
        <v>335.14</v>
      </c>
      <c r="C26" s="20" t="s">
        <v>97</v>
      </c>
      <c r="D26" s="46">
        <v>736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736</v>
      </c>
      <c r="O26" s="47">
        <f t="shared" si="1"/>
        <v>0.06461241330875252</v>
      </c>
      <c r="P26" s="9"/>
    </row>
    <row r="27" spans="1:16" ht="15">
      <c r="A27" s="12"/>
      <c r="B27" s="25">
        <v>335.15</v>
      </c>
      <c r="C27" s="20" t="s">
        <v>98</v>
      </c>
      <c r="D27" s="46">
        <v>43289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43289</v>
      </c>
      <c r="O27" s="47">
        <f t="shared" si="1"/>
        <v>3.8002809235361252</v>
      </c>
      <c r="P27" s="9"/>
    </row>
    <row r="28" spans="1:16" ht="15">
      <c r="A28" s="12"/>
      <c r="B28" s="25">
        <v>335.18</v>
      </c>
      <c r="C28" s="20" t="s">
        <v>99</v>
      </c>
      <c r="D28" s="46">
        <v>656387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656387</v>
      </c>
      <c r="O28" s="47">
        <f t="shared" si="1"/>
        <v>57.62329909577737</v>
      </c>
      <c r="P28" s="9"/>
    </row>
    <row r="29" spans="1:16" ht="15">
      <c r="A29" s="12"/>
      <c r="B29" s="25">
        <v>335.21</v>
      </c>
      <c r="C29" s="20" t="s">
        <v>29</v>
      </c>
      <c r="D29" s="46">
        <v>10953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10953</v>
      </c>
      <c r="O29" s="47">
        <f t="shared" si="1"/>
        <v>0.9615485909928891</v>
      </c>
      <c r="P29" s="9"/>
    </row>
    <row r="30" spans="1:16" ht="15">
      <c r="A30" s="12"/>
      <c r="B30" s="25">
        <v>335.49</v>
      </c>
      <c r="C30" s="20" t="s">
        <v>30</v>
      </c>
      <c r="D30" s="46">
        <v>11747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11747</v>
      </c>
      <c r="O30" s="47">
        <f t="shared" si="1"/>
        <v>1.0312527433939074</v>
      </c>
      <c r="P30" s="9"/>
    </row>
    <row r="31" spans="1:16" ht="15">
      <c r="A31" s="12"/>
      <c r="B31" s="25">
        <v>337.2</v>
      </c>
      <c r="C31" s="20" t="s">
        <v>31</v>
      </c>
      <c r="D31" s="46">
        <v>11815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11815</v>
      </c>
      <c r="O31" s="47">
        <f t="shared" si="1"/>
        <v>1.037222368536564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SUM(D33:D48)</f>
        <v>7492842</v>
      </c>
      <c r="E32" s="32">
        <f t="shared" si="7"/>
        <v>154897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8909825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16557564</v>
      </c>
      <c r="O32" s="45">
        <f t="shared" si="1"/>
        <v>1453.5654464050567</v>
      </c>
      <c r="P32" s="10"/>
    </row>
    <row r="33" spans="1:16" ht="15">
      <c r="A33" s="12"/>
      <c r="B33" s="25">
        <v>341.3</v>
      </c>
      <c r="C33" s="20" t="s">
        <v>100</v>
      </c>
      <c r="D33" s="46">
        <v>48393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8">SUM(D33:M33)</f>
        <v>48393</v>
      </c>
      <c r="O33" s="47">
        <f t="shared" si="1"/>
        <v>4.248353963655518</v>
      </c>
      <c r="P33" s="9"/>
    </row>
    <row r="34" spans="1:16" ht="15">
      <c r="A34" s="12"/>
      <c r="B34" s="25">
        <v>341.9</v>
      </c>
      <c r="C34" s="20" t="s">
        <v>101</v>
      </c>
      <c r="D34" s="46">
        <v>131477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131477</v>
      </c>
      <c r="O34" s="47">
        <f t="shared" si="1"/>
        <v>11.542182424721272</v>
      </c>
      <c r="P34" s="9"/>
    </row>
    <row r="35" spans="1:16" ht="15">
      <c r="A35" s="12"/>
      <c r="B35" s="25">
        <v>342.1</v>
      </c>
      <c r="C35" s="20" t="s">
        <v>40</v>
      </c>
      <c r="D35" s="46">
        <v>3519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3519</v>
      </c>
      <c r="O35" s="47">
        <f t="shared" si="1"/>
        <v>0.308928101132473</v>
      </c>
      <c r="P35" s="9"/>
    </row>
    <row r="36" spans="1:16" ht="15">
      <c r="A36" s="12"/>
      <c r="B36" s="25">
        <v>342.5</v>
      </c>
      <c r="C36" s="20" t="s">
        <v>41</v>
      </c>
      <c r="D36" s="46">
        <v>25063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25063</v>
      </c>
      <c r="O36" s="47">
        <f t="shared" si="1"/>
        <v>2.200245808094109</v>
      </c>
      <c r="P36" s="9"/>
    </row>
    <row r="37" spans="1:16" ht="15">
      <c r="A37" s="12"/>
      <c r="B37" s="25">
        <v>342.9</v>
      </c>
      <c r="C37" s="20" t="s">
        <v>42</v>
      </c>
      <c r="D37" s="46">
        <v>31043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31043</v>
      </c>
      <c r="O37" s="47">
        <f aca="true" t="shared" si="9" ref="O37:O63">(N37/O$65)</f>
        <v>2.7252216662277235</v>
      </c>
      <c r="P37" s="9"/>
    </row>
    <row r="38" spans="1:16" ht="15">
      <c r="A38" s="12"/>
      <c r="B38" s="25">
        <v>343.4</v>
      </c>
      <c r="C38" s="20" t="s">
        <v>43</v>
      </c>
      <c r="D38" s="46">
        <v>2102145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2102145</v>
      </c>
      <c r="O38" s="47">
        <f t="shared" si="9"/>
        <v>184.54437713984726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7525885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7525885</v>
      </c>
      <c r="O39" s="47">
        <f t="shared" si="9"/>
        <v>660.6869458344307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497990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497990</v>
      </c>
      <c r="O40" s="47">
        <f t="shared" si="9"/>
        <v>43.71784742340444</v>
      </c>
      <c r="P40" s="9"/>
    </row>
    <row r="41" spans="1:16" ht="15">
      <c r="A41" s="12"/>
      <c r="B41" s="25">
        <v>343.9</v>
      </c>
      <c r="C41" s="20" t="s">
        <v>47</v>
      </c>
      <c r="D41" s="46">
        <v>1099812</v>
      </c>
      <c r="E41" s="46">
        <v>0</v>
      </c>
      <c r="F41" s="46">
        <v>0</v>
      </c>
      <c r="G41" s="46">
        <v>0</v>
      </c>
      <c r="H41" s="46">
        <v>0</v>
      </c>
      <c r="I41" s="46">
        <v>885950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1985762</v>
      </c>
      <c r="O41" s="47">
        <f t="shared" si="9"/>
        <v>174.32727591958565</v>
      </c>
      <c r="P41" s="9"/>
    </row>
    <row r="42" spans="1:16" ht="15">
      <c r="A42" s="12"/>
      <c r="B42" s="25">
        <v>344.5</v>
      </c>
      <c r="C42" s="20" t="s">
        <v>102</v>
      </c>
      <c r="D42" s="46">
        <v>1615679</v>
      </c>
      <c r="E42" s="46">
        <v>154897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1770576</v>
      </c>
      <c r="O42" s="47">
        <f t="shared" si="9"/>
        <v>155.4363971556492</v>
      </c>
      <c r="P42" s="9"/>
    </row>
    <row r="43" spans="1:16" ht="15">
      <c r="A43" s="12"/>
      <c r="B43" s="25">
        <v>344.6</v>
      </c>
      <c r="C43" s="20" t="s">
        <v>103</v>
      </c>
      <c r="D43" s="46">
        <v>296145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296145</v>
      </c>
      <c r="O43" s="47">
        <f t="shared" si="9"/>
        <v>25.99815643929418</v>
      </c>
      <c r="P43" s="9"/>
    </row>
    <row r="44" spans="1:16" ht="15">
      <c r="A44" s="12"/>
      <c r="B44" s="25">
        <v>344.9</v>
      </c>
      <c r="C44" s="20" t="s">
        <v>104</v>
      </c>
      <c r="D44" s="46">
        <v>179109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179109</v>
      </c>
      <c r="O44" s="47">
        <f t="shared" si="9"/>
        <v>15.72372925994206</v>
      </c>
      <c r="P44" s="9"/>
    </row>
    <row r="45" spans="1:16" ht="15">
      <c r="A45" s="12"/>
      <c r="B45" s="25">
        <v>347.2</v>
      </c>
      <c r="C45" s="20" t="s">
        <v>50</v>
      </c>
      <c r="D45" s="46">
        <v>1559726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1559726</v>
      </c>
      <c r="O45" s="47">
        <f t="shared" si="9"/>
        <v>136.92616978316215</v>
      </c>
      <c r="P45" s="9"/>
    </row>
    <row r="46" spans="1:16" ht="15">
      <c r="A46" s="12"/>
      <c r="B46" s="25">
        <v>347.5</v>
      </c>
      <c r="C46" s="20" t="s">
        <v>52</v>
      </c>
      <c r="D46" s="46">
        <v>20859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20859</v>
      </c>
      <c r="O46" s="47">
        <f t="shared" si="9"/>
        <v>1.8311825125098762</v>
      </c>
      <c r="P46" s="9"/>
    </row>
    <row r="47" spans="1:16" ht="15">
      <c r="A47" s="12"/>
      <c r="B47" s="25">
        <v>347.9</v>
      </c>
      <c r="C47" s="20" t="s">
        <v>119</v>
      </c>
      <c r="D47" s="46">
        <v>264774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264774</v>
      </c>
      <c r="O47" s="47">
        <f t="shared" si="9"/>
        <v>23.244140110613642</v>
      </c>
      <c r="P47" s="9"/>
    </row>
    <row r="48" spans="1:16" ht="15">
      <c r="A48" s="12"/>
      <c r="B48" s="25">
        <v>349</v>
      </c>
      <c r="C48" s="20" t="s">
        <v>1</v>
      </c>
      <c r="D48" s="46">
        <v>115098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115098</v>
      </c>
      <c r="O48" s="47">
        <f t="shared" si="9"/>
        <v>10.10429286278641</v>
      </c>
      <c r="P48" s="9"/>
    </row>
    <row r="49" spans="1:16" ht="15.75">
      <c r="A49" s="29" t="s">
        <v>37</v>
      </c>
      <c r="B49" s="30"/>
      <c r="C49" s="31"/>
      <c r="D49" s="32">
        <f aca="true" t="shared" si="10" ref="D49:M49">SUM(D50:D51)</f>
        <v>65593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65593</v>
      </c>
      <c r="O49" s="45">
        <f t="shared" si="9"/>
        <v>5.758317970327451</v>
      </c>
      <c r="P49" s="10"/>
    </row>
    <row r="50" spans="1:16" ht="15">
      <c r="A50" s="13"/>
      <c r="B50" s="39">
        <v>351.1</v>
      </c>
      <c r="C50" s="21" t="s">
        <v>55</v>
      </c>
      <c r="D50" s="46">
        <v>37746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37746</v>
      </c>
      <c r="O50" s="47">
        <f t="shared" si="9"/>
        <v>3.3136686858045827</v>
      </c>
      <c r="P50" s="9"/>
    </row>
    <row r="51" spans="1:16" ht="15">
      <c r="A51" s="13"/>
      <c r="B51" s="39">
        <v>354</v>
      </c>
      <c r="C51" s="21" t="s">
        <v>56</v>
      </c>
      <c r="D51" s="46">
        <v>27847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27847</v>
      </c>
      <c r="O51" s="47">
        <f t="shared" si="9"/>
        <v>2.444649284522869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287374</v>
      </c>
      <c r="E52" s="32">
        <f t="shared" si="11"/>
        <v>2219</v>
      </c>
      <c r="F52" s="32">
        <f t="shared" si="11"/>
        <v>0</v>
      </c>
      <c r="G52" s="32">
        <f t="shared" si="11"/>
        <v>110061</v>
      </c>
      <c r="H52" s="32">
        <f t="shared" si="11"/>
        <v>0</v>
      </c>
      <c r="I52" s="32">
        <f t="shared" si="11"/>
        <v>204757</v>
      </c>
      <c r="J52" s="32">
        <f t="shared" si="11"/>
        <v>0</v>
      </c>
      <c r="K52" s="32">
        <f t="shared" si="11"/>
        <v>9561218</v>
      </c>
      <c r="L52" s="32">
        <f t="shared" si="11"/>
        <v>497937</v>
      </c>
      <c r="M52" s="32">
        <f t="shared" si="11"/>
        <v>0</v>
      </c>
      <c r="N52" s="32">
        <f>SUM(D52:M52)</f>
        <v>10663566</v>
      </c>
      <c r="O52" s="45">
        <f t="shared" si="9"/>
        <v>936.1395838820121</v>
      </c>
      <c r="P52" s="10"/>
    </row>
    <row r="53" spans="1:16" ht="15">
      <c r="A53" s="12"/>
      <c r="B53" s="25">
        <v>361.1</v>
      </c>
      <c r="C53" s="20" t="s">
        <v>57</v>
      </c>
      <c r="D53" s="46">
        <v>112273</v>
      </c>
      <c r="E53" s="46">
        <v>2219</v>
      </c>
      <c r="F53" s="46">
        <v>0</v>
      </c>
      <c r="G53" s="46">
        <v>110061</v>
      </c>
      <c r="H53" s="46">
        <v>0</v>
      </c>
      <c r="I53" s="46">
        <v>195108</v>
      </c>
      <c r="J53" s="46">
        <v>0</v>
      </c>
      <c r="K53" s="46">
        <v>2573419</v>
      </c>
      <c r="L53" s="46">
        <v>133072</v>
      </c>
      <c r="M53" s="46">
        <v>0</v>
      </c>
      <c r="N53" s="46">
        <f>SUM(D53:M53)</f>
        <v>3126152</v>
      </c>
      <c r="O53" s="47">
        <f t="shared" si="9"/>
        <v>274.44052322008605</v>
      </c>
      <c r="P53" s="9"/>
    </row>
    <row r="54" spans="1:16" ht="15">
      <c r="A54" s="12"/>
      <c r="B54" s="25">
        <v>361.3</v>
      </c>
      <c r="C54" s="20" t="s">
        <v>58</v>
      </c>
      <c r="D54" s="46">
        <v>39187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4238149</v>
      </c>
      <c r="L54" s="46">
        <v>0</v>
      </c>
      <c r="M54" s="46">
        <v>0</v>
      </c>
      <c r="N54" s="46">
        <f aca="true" t="shared" si="12" ref="N54:N59">SUM(D54:M54)</f>
        <v>4277336</v>
      </c>
      <c r="O54" s="47">
        <f t="shared" si="9"/>
        <v>375.5013607233781</v>
      </c>
      <c r="P54" s="9"/>
    </row>
    <row r="55" spans="1:16" ht="15">
      <c r="A55" s="12"/>
      <c r="B55" s="25">
        <v>362</v>
      </c>
      <c r="C55" s="20" t="s">
        <v>59</v>
      </c>
      <c r="D55" s="46">
        <v>984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984</v>
      </c>
      <c r="O55" s="47">
        <f t="shared" si="9"/>
        <v>0.08638398735844087</v>
      </c>
      <c r="P55" s="9"/>
    </row>
    <row r="56" spans="1:16" ht="15">
      <c r="A56" s="12"/>
      <c r="B56" s="25">
        <v>365</v>
      </c>
      <c r="C56" s="20" t="s">
        <v>105</v>
      </c>
      <c r="D56" s="46">
        <v>25527</v>
      </c>
      <c r="E56" s="46">
        <v>0</v>
      </c>
      <c r="F56" s="46">
        <v>0</v>
      </c>
      <c r="G56" s="46">
        <v>0</v>
      </c>
      <c r="H56" s="46">
        <v>0</v>
      </c>
      <c r="I56" s="46">
        <v>6264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31791</v>
      </c>
      <c r="O56" s="47">
        <f t="shared" si="9"/>
        <v>2.790887542796945</v>
      </c>
      <c r="P56" s="9"/>
    </row>
    <row r="57" spans="1:16" ht="15">
      <c r="A57" s="12"/>
      <c r="B57" s="25">
        <v>366</v>
      </c>
      <c r="C57" s="20" t="s">
        <v>85</v>
      </c>
      <c r="D57" s="46">
        <v>4980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4980</v>
      </c>
      <c r="O57" s="47">
        <f t="shared" si="9"/>
        <v>0.4371872530945483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2749650</v>
      </c>
      <c r="L58" s="46">
        <v>0</v>
      </c>
      <c r="M58" s="46">
        <v>0</v>
      </c>
      <c r="N58" s="46">
        <f t="shared" si="12"/>
        <v>2749650</v>
      </c>
      <c r="O58" s="47">
        <f t="shared" si="9"/>
        <v>241.38793784566764</v>
      </c>
      <c r="P58" s="9"/>
    </row>
    <row r="59" spans="1:16" ht="15">
      <c r="A59" s="12"/>
      <c r="B59" s="25">
        <v>369.9</v>
      </c>
      <c r="C59" s="20" t="s">
        <v>62</v>
      </c>
      <c r="D59" s="46">
        <v>104423</v>
      </c>
      <c r="E59" s="46">
        <v>0</v>
      </c>
      <c r="F59" s="46">
        <v>0</v>
      </c>
      <c r="G59" s="46">
        <v>0</v>
      </c>
      <c r="H59" s="46">
        <v>0</v>
      </c>
      <c r="I59" s="46">
        <v>3385</v>
      </c>
      <c r="J59" s="46">
        <v>0</v>
      </c>
      <c r="K59" s="46">
        <v>0</v>
      </c>
      <c r="L59" s="46">
        <v>364865</v>
      </c>
      <c r="M59" s="46">
        <v>0</v>
      </c>
      <c r="N59" s="46">
        <f t="shared" si="12"/>
        <v>472673</v>
      </c>
      <c r="O59" s="47">
        <f t="shared" si="9"/>
        <v>41.49530330963041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SUM(D61:D62)</f>
        <v>868715</v>
      </c>
      <c r="E60" s="32">
        <f t="shared" si="13"/>
        <v>395632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115127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1379474</v>
      </c>
      <c r="O60" s="45">
        <f t="shared" si="9"/>
        <v>121.10209814766043</v>
      </c>
      <c r="P60" s="9"/>
    </row>
    <row r="61" spans="1:16" ht="15">
      <c r="A61" s="12"/>
      <c r="B61" s="25">
        <v>381</v>
      </c>
      <c r="C61" s="20" t="s">
        <v>63</v>
      </c>
      <c r="D61" s="46">
        <v>868715</v>
      </c>
      <c r="E61" s="46">
        <v>395632</v>
      </c>
      <c r="F61" s="46">
        <v>0</v>
      </c>
      <c r="G61" s="46">
        <v>0</v>
      </c>
      <c r="H61" s="46">
        <v>0</v>
      </c>
      <c r="I61" s="46">
        <v>40000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1304347</v>
      </c>
      <c r="O61" s="47">
        <f t="shared" si="9"/>
        <v>114.50680361689052</v>
      </c>
      <c r="P61" s="9"/>
    </row>
    <row r="62" spans="1:16" ht="15.75" thickBot="1">
      <c r="A62" s="12"/>
      <c r="B62" s="25">
        <v>389.9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75127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75127</v>
      </c>
      <c r="O62" s="47">
        <f t="shared" si="9"/>
        <v>6.595294530769906</v>
      </c>
      <c r="P62" s="9"/>
    </row>
    <row r="63" spans="1:119" ht="16.5" thickBot="1">
      <c r="A63" s="14" t="s">
        <v>53</v>
      </c>
      <c r="B63" s="23"/>
      <c r="C63" s="22"/>
      <c r="D63" s="15">
        <f aca="true" t="shared" si="14" ref="D63:M63">SUM(D5,D14,D21,D32,D49,D52,D60)</f>
        <v>30165050</v>
      </c>
      <c r="E63" s="15">
        <f t="shared" si="14"/>
        <v>811978</v>
      </c>
      <c r="F63" s="15">
        <f t="shared" si="14"/>
        <v>0</v>
      </c>
      <c r="G63" s="15">
        <f t="shared" si="14"/>
        <v>110061</v>
      </c>
      <c r="H63" s="15">
        <f t="shared" si="14"/>
        <v>0</v>
      </c>
      <c r="I63" s="15">
        <f t="shared" si="14"/>
        <v>11545067</v>
      </c>
      <c r="J63" s="15">
        <f t="shared" si="14"/>
        <v>0</v>
      </c>
      <c r="K63" s="15">
        <f t="shared" si="14"/>
        <v>9561218</v>
      </c>
      <c r="L63" s="15">
        <f t="shared" si="14"/>
        <v>497937</v>
      </c>
      <c r="M63" s="15">
        <f t="shared" si="14"/>
        <v>0</v>
      </c>
      <c r="N63" s="15">
        <f>SUM(D63:M63)</f>
        <v>52691311</v>
      </c>
      <c r="O63" s="38">
        <f t="shared" si="9"/>
        <v>4625.69669036959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131</v>
      </c>
      <c r="M65" s="48"/>
      <c r="N65" s="48"/>
      <c r="O65" s="43">
        <v>11391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13699863</v>
      </c>
      <c r="E5" s="27">
        <f t="shared" si="0"/>
        <v>227138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13927001</v>
      </c>
      <c r="O5" s="33">
        <f aca="true" t="shared" si="1" ref="O5:O36">(N5/O$67)</f>
        <v>1224.02891545087</v>
      </c>
      <c r="P5" s="6"/>
    </row>
    <row r="6" spans="1:16" ht="15">
      <c r="A6" s="12"/>
      <c r="B6" s="25">
        <v>311</v>
      </c>
      <c r="C6" s="20" t="s">
        <v>3</v>
      </c>
      <c r="D6" s="46">
        <v>10988124</v>
      </c>
      <c r="E6" s="46">
        <v>227138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11215262</v>
      </c>
      <c r="O6" s="47">
        <f t="shared" si="1"/>
        <v>985.6971348215856</v>
      </c>
      <c r="P6" s="9"/>
    </row>
    <row r="7" spans="1:16" ht="15">
      <c r="A7" s="12"/>
      <c r="B7" s="25">
        <v>312.41</v>
      </c>
      <c r="C7" s="20" t="s">
        <v>11</v>
      </c>
      <c r="D7" s="46">
        <v>354872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354872</v>
      </c>
      <c r="O7" s="47">
        <f t="shared" si="1"/>
        <v>31.189312708736157</v>
      </c>
      <c r="P7" s="9"/>
    </row>
    <row r="8" spans="1:16" ht="15">
      <c r="A8" s="12"/>
      <c r="B8" s="25">
        <v>312.51</v>
      </c>
      <c r="C8" s="20" t="s">
        <v>72</v>
      </c>
      <c r="D8" s="46">
        <v>109737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109737</v>
      </c>
      <c r="O8" s="47">
        <f t="shared" si="1"/>
        <v>9.644665143258921</v>
      </c>
      <c r="P8" s="9"/>
    </row>
    <row r="9" spans="1:16" ht="15">
      <c r="A9" s="12"/>
      <c r="B9" s="25">
        <v>312.52</v>
      </c>
      <c r="C9" s="20" t="s">
        <v>93</v>
      </c>
      <c r="D9" s="46">
        <v>108999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108999</v>
      </c>
      <c r="O9" s="47">
        <f t="shared" si="1"/>
        <v>9.579803128845139</v>
      </c>
      <c r="P9" s="9"/>
    </row>
    <row r="10" spans="1:16" ht="15">
      <c r="A10" s="12"/>
      <c r="B10" s="25">
        <v>314.1</v>
      </c>
      <c r="C10" s="20" t="s">
        <v>12</v>
      </c>
      <c r="D10" s="46">
        <v>1389278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1389278</v>
      </c>
      <c r="O10" s="47">
        <f t="shared" si="1"/>
        <v>122.10212691158375</v>
      </c>
      <c r="P10" s="9"/>
    </row>
    <row r="11" spans="1:16" ht="15">
      <c r="A11" s="12"/>
      <c r="B11" s="25">
        <v>314.4</v>
      </c>
      <c r="C11" s="20" t="s">
        <v>14</v>
      </c>
      <c r="D11" s="46">
        <v>71458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71458</v>
      </c>
      <c r="O11" s="47">
        <f t="shared" si="1"/>
        <v>6.280365617859026</v>
      </c>
      <c r="P11" s="9"/>
    </row>
    <row r="12" spans="1:16" ht="15">
      <c r="A12" s="12"/>
      <c r="B12" s="25">
        <v>315</v>
      </c>
      <c r="C12" s="20" t="s">
        <v>94</v>
      </c>
      <c r="D12" s="46">
        <v>520775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520775</v>
      </c>
      <c r="O12" s="47">
        <f t="shared" si="1"/>
        <v>45.77034628229917</v>
      </c>
      <c r="P12" s="9"/>
    </row>
    <row r="13" spans="1:16" ht="15">
      <c r="A13" s="12"/>
      <c r="B13" s="25">
        <v>316</v>
      </c>
      <c r="C13" s="20" t="s">
        <v>95</v>
      </c>
      <c r="D13" s="46">
        <v>156620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156620</v>
      </c>
      <c r="O13" s="47">
        <f t="shared" si="1"/>
        <v>13.765160836702409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1782773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1782773</v>
      </c>
      <c r="O14" s="45">
        <f t="shared" si="1"/>
        <v>156.6859729302162</v>
      </c>
      <c r="P14" s="10"/>
    </row>
    <row r="15" spans="1:16" ht="15">
      <c r="A15" s="12"/>
      <c r="B15" s="25">
        <v>322</v>
      </c>
      <c r="C15" s="20" t="s">
        <v>0</v>
      </c>
      <c r="D15" s="46">
        <v>484027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484027</v>
      </c>
      <c r="O15" s="47">
        <f t="shared" si="1"/>
        <v>42.54060467568993</v>
      </c>
      <c r="P15" s="9"/>
    </row>
    <row r="16" spans="1:16" ht="15">
      <c r="A16" s="12"/>
      <c r="B16" s="25">
        <v>323.1</v>
      </c>
      <c r="C16" s="20" t="s">
        <v>17</v>
      </c>
      <c r="D16" s="46">
        <v>1047691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1047691</v>
      </c>
      <c r="O16" s="47">
        <f t="shared" si="1"/>
        <v>92.08041835120407</v>
      </c>
      <c r="P16" s="9"/>
    </row>
    <row r="17" spans="1:16" ht="15">
      <c r="A17" s="12"/>
      <c r="B17" s="25">
        <v>323.4</v>
      </c>
      <c r="C17" s="20" t="s">
        <v>18</v>
      </c>
      <c r="D17" s="46">
        <v>59898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59898</v>
      </c>
      <c r="O17" s="47">
        <f t="shared" si="1"/>
        <v>5.2643698365266305</v>
      </c>
      <c r="P17" s="9"/>
    </row>
    <row r="18" spans="1:16" ht="15">
      <c r="A18" s="12"/>
      <c r="B18" s="25">
        <v>323.7</v>
      </c>
      <c r="C18" s="20" t="s">
        <v>19</v>
      </c>
      <c r="D18" s="46">
        <v>186465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186465</v>
      </c>
      <c r="O18" s="47">
        <f t="shared" si="1"/>
        <v>16.38820530849007</v>
      </c>
      <c r="P18" s="9"/>
    </row>
    <row r="19" spans="1:16" ht="15">
      <c r="A19" s="12"/>
      <c r="B19" s="25">
        <v>329</v>
      </c>
      <c r="C19" s="20" t="s">
        <v>21</v>
      </c>
      <c r="D19" s="46">
        <v>4692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4692</v>
      </c>
      <c r="O19" s="47">
        <f t="shared" si="1"/>
        <v>0.41237475830550185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SUM(D21:D31)</f>
        <v>3421300</v>
      </c>
      <c r="E20" s="32">
        <f t="shared" si="5"/>
        <v>90000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138959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3650259</v>
      </c>
      <c r="O20" s="45">
        <f t="shared" si="1"/>
        <v>320.8172789593953</v>
      </c>
      <c r="P20" s="10"/>
    </row>
    <row r="21" spans="1:16" ht="15">
      <c r="A21" s="12"/>
      <c r="B21" s="25">
        <v>331.1</v>
      </c>
      <c r="C21" s="20" t="s">
        <v>22</v>
      </c>
      <c r="D21" s="46">
        <v>551493</v>
      </c>
      <c r="E21" s="46">
        <v>0</v>
      </c>
      <c r="F21" s="46">
        <v>0</v>
      </c>
      <c r="G21" s="46">
        <v>0</v>
      </c>
      <c r="H21" s="46">
        <v>0</v>
      </c>
      <c r="I21" s="46">
        <v>9317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560810</v>
      </c>
      <c r="O21" s="47">
        <f t="shared" si="1"/>
        <v>49.28897873088416</v>
      </c>
      <c r="P21" s="9"/>
    </row>
    <row r="22" spans="1:16" ht="15">
      <c r="A22" s="12"/>
      <c r="B22" s="25">
        <v>331.2</v>
      </c>
      <c r="C22" s="20" t="s">
        <v>23</v>
      </c>
      <c r="D22" s="46">
        <v>5497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5497</v>
      </c>
      <c r="O22" s="47">
        <f t="shared" si="1"/>
        <v>0.4831253295834066</v>
      </c>
      <c r="P22" s="9"/>
    </row>
    <row r="23" spans="1:16" ht="15">
      <c r="A23" s="12"/>
      <c r="B23" s="25">
        <v>334.1</v>
      </c>
      <c r="C23" s="20" t="s">
        <v>84</v>
      </c>
      <c r="D23" s="46">
        <v>1756900</v>
      </c>
      <c r="E23" s="46">
        <v>0</v>
      </c>
      <c r="F23" s="46">
        <v>0</v>
      </c>
      <c r="G23" s="46">
        <v>0</v>
      </c>
      <c r="H23" s="46">
        <v>0</v>
      </c>
      <c r="I23" s="46">
        <v>129642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1886542</v>
      </c>
      <c r="O23" s="47">
        <f t="shared" si="1"/>
        <v>165.80611706802603</v>
      </c>
      <c r="P23" s="9"/>
    </row>
    <row r="24" spans="1:16" ht="15">
      <c r="A24" s="12"/>
      <c r="B24" s="25">
        <v>335.12</v>
      </c>
      <c r="C24" s="20" t="s">
        <v>96</v>
      </c>
      <c r="D24" s="46">
        <v>333618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333618</v>
      </c>
      <c r="O24" s="47">
        <f t="shared" si="1"/>
        <v>29.321321849182635</v>
      </c>
      <c r="P24" s="9"/>
    </row>
    <row r="25" spans="1:16" ht="15">
      <c r="A25" s="12"/>
      <c r="B25" s="25">
        <v>335.14</v>
      </c>
      <c r="C25" s="20" t="s">
        <v>97</v>
      </c>
      <c r="D25" s="46">
        <v>671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</v>
      </c>
      <c r="O25" s="47">
        <f t="shared" si="1"/>
        <v>0.058973457549657236</v>
      </c>
      <c r="P25" s="9"/>
    </row>
    <row r="26" spans="1:16" ht="15">
      <c r="A26" s="12"/>
      <c r="B26" s="25">
        <v>335.15</v>
      </c>
      <c r="C26" s="20" t="s">
        <v>98</v>
      </c>
      <c r="D26" s="46">
        <v>47134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47134</v>
      </c>
      <c r="O26" s="47">
        <f t="shared" si="1"/>
        <v>4.142555809456846</v>
      </c>
      <c r="P26" s="9"/>
    </row>
    <row r="27" spans="1:16" ht="15">
      <c r="A27" s="12"/>
      <c r="B27" s="25">
        <v>335.18</v>
      </c>
      <c r="C27" s="20" t="s">
        <v>99</v>
      </c>
      <c r="D27" s="46">
        <v>692207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692207</v>
      </c>
      <c r="O27" s="47">
        <f t="shared" si="1"/>
        <v>60.83731763051503</v>
      </c>
      <c r="P27" s="9"/>
    </row>
    <row r="28" spans="1:16" ht="15">
      <c r="A28" s="12"/>
      <c r="B28" s="25">
        <v>335.21</v>
      </c>
      <c r="C28" s="20" t="s">
        <v>29</v>
      </c>
      <c r="D28" s="46">
        <v>9895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9895</v>
      </c>
      <c r="O28" s="47">
        <f t="shared" si="1"/>
        <v>0.8696607488134998</v>
      </c>
      <c r="P28" s="9"/>
    </row>
    <row r="29" spans="1:16" ht="15">
      <c r="A29" s="12"/>
      <c r="B29" s="25">
        <v>335.49</v>
      </c>
      <c r="C29" s="20" t="s">
        <v>30</v>
      </c>
      <c r="D29" s="46">
        <v>12070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12070</v>
      </c>
      <c r="O29" s="47">
        <f t="shared" si="1"/>
        <v>1.0608191246264722</v>
      </c>
      <c r="P29" s="9"/>
    </row>
    <row r="30" spans="1:16" ht="15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11815</v>
      </c>
      <c r="O30" s="47">
        <f t="shared" si="1"/>
        <v>1.038407452979434</v>
      </c>
      <c r="P30" s="9"/>
    </row>
    <row r="31" spans="1:16" ht="15">
      <c r="A31" s="12"/>
      <c r="B31" s="25">
        <v>337.4</v>
      </c>
      <c r="C31" s="20" t="s">
        <v>78</v>
      </c>
      <c r="D31" s="46">
        <v>0</v>
      </c>
      <c r="E31" s="46">
        <v>90000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90000</v>
      </c>
      <c r="O31" s="47">
        <f t="shared" si="1"/>
        <v>7.9100017577781685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SUM(D33:D49)</f>
        <v>7902340</v>
      </c>
      <c r="E32" s="32">
        <f t="shared" si="7"/>
        <v>73353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8275109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16250802</v>
      </c>
      <c r="O32" s="45">
        <f t="shared" si="1"/>
        <v>1428.2652487256107</v>
      </c>
      <c r="P32" s="10"/>
    </row>
    <row r="33" spans="1:16" ht="15">
      <c r="A33" s="12"/>
      <c r="B33" s="25">
        <v>341.3</v>
      </c>
      <c r="C33" s="20" t="s">
        <v>100</v>
      </c>
      <c r="D33" s="46">
        <v>66582</v>
      </c>
      <c r="E33" s="46">
        <v>0</v>
      </c>
      <c r="F33" s="46">
        <v>0</v>
      </c>
      <c r="G33" s="46">
        <v>0</v>
      </c>
      <c r="H33" s="46">
        <v>0</v>
      </c>
      <c r="I33" s="46">
        <v>2444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9">SUM(D33:M33)</f>
        <v>69026</v>
      </c>
      <c r="O33" s="47">
        <f t="shared" si="1"/>
        <v>6.066619792582176</v>
      </c>
      <c r="P33" s="9"/>
    </row>
    <row r="34" spans="1:16" ht="15">
      <c r="A34" s="12"/>
      <c r="B34" s="25">
        <v>341.9</v>
      </c>
      <c r="C34" s="20" t="s">
        <v>101</v>
      </c>
      <c r="D34" s="46">
        <v>147137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147137</v>
      </c>
      <c r="O34" s="47">
        <f t="shared" si="1"/>
        <v>12.93171031815785</v>
      </c>
      <c r="P34" s="9"/>
    </row>
    <row r="35" spans="1:16" ht="15">
      <c r="A35" s="12"/>
      <c r="B35" s="25">
        <v>342.1</v>
      </c>
      <c r="C35" s="20" t="s">
        <v>40</v>
      </c>
      <c r="D35" s="46">
        <v>3464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3464</v>
      </c>
      <c r="O35" s="47">
        <f t="shared" si="1"/>
        <v>0.3044471787660397</v>
      </c>
      <c r="P35" s="9"/>
    </row>
    <row r="36" spans="1:16" ht="15">
      <c r="A36" s="12"/>
      <c r="B36" s="25">
        <v>342.5</v>
      </c>
      <c r="C36" s="20" t="s">
        <v>41</v>
      </c>
      <c r="D36" s="46">
        <v>13135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13135</v>
      </c>
      <c r="O36" s="47">
        <f t="shared" si="1"/>
        <v>1.1544208120935138</v>
      </c>
      <c r="P36" s="9"/>
    </row>
    <row r="37" spans="1:16" ht="15">
      <c r="A37" s="12"/>
      <c r="B37" s="25">
        <v>342.9</v>
      </c>
      <c r="C37" s="20" t="s">
        <v>42</v>
      </c>
      <c r="D37" s="46">
        <v>34931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34931</v>
      </c>
      <c r="O37" s="47">
        <f aca="true" t="shared" si="9" ref="O37:O65">(N37/O$67)</f>
        <v>3.0700474600105467</v>
      </c>
      <c r="P37" s="9"/>
    </row>
    <row r="38" spans="1:16" ht="15">
      <c r="A38" s="12"/>
      <c r="B38" s="25">
        <v>343.4</v>
      </c>
      <c r="C38" s="20" t="s">
        <v>43</v>
      </c>
      <c r="D38" s="46">
        <v>2121145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2121145</v>
      </c>
      <c r="O38" s="47">
        <f t="shared" si="9"/>
        <v>186.42511865002638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7240259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7240259</v>
      </c>
      <c r="O39" s="47">
        <f t="shared" si="9"/>
        <v>636.3384601863245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167558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167558</v>
      </c>
      <c r="O40" s="47">
        <f t="shared" si="9"/>
        <v>14.726489716997715</v>
      </c>
      <c r="P40" s="9"/>
    </row>
    <row r="41" spans="1:16" ht="15">
      <c r="A41" s="12"/>
      <c r="B41" s="25">
        <v>343.9</v>
      </c>
      <c r="C41" s="20" t="s">
        <v>47</v>
      </c>
      <c r="D41" s="46">
        <v>766957</v>
      </c>
      <c r="E41" s="46">
        <v>0</v>
      </c>
      <c r="F41" s="46">
        <v>0</v>
      </c>
      <c r="G41" s="46">
        <v>0</v>
      </c>
      <c r="H41" s="46">
        <v>0</v>
      </c>
      <c r="I41" s="46">
        <v>864848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1631805</v>
      </c>
      <c r="O41" s="47">
        <f t="shared" si="9"/>
        <v>143.41756020390227</v>
      </c>
      <c r="P41" s="9"/>
    </row>
    <row r="42" spans="1:16" ht="15">
      <c r="A42" s="12"/>
      <c r="B42" s="25">
        <v>344.5</v>
      </c>
      <c r="C42" s="20" t="s">
        <v>102</v>
      </c>
      <c r="D42" s="46">
        <v>1973292</v>
      </c>
      <c r="E42" s="46">
        <v>73353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2046645</v>
      </c>
      <c r="O42" s="47">
        <f t="shared" si="9"/>
        <v>179.87739497275444</v>
      </c>
      <c r="P42" s="9"/>
    </row>
    <row r="43" spans="1:16" ht="15">
      <c r="A43" s="12"/>
      <c r="B43" s="25">
        <v>344.6</v>
      </c>
      <c r="C43" s="20" t="s">
        <v>103</v>
      </c>
      <c r="D43" s="46">
        <v>399210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399210</v>
      </c>
      <c r="O43" s="47">
        <f t="shared" si="9"/>
        <v>35.08613113025136</v>
      </c>
      <c r="P43" s="9"/>
    </row>
    <row r="44" spans="1:16" ht="15">
      <c r="A44" s="12"/>
      <c r="B44" s="25">
        <v>344.9</v>
      </c>
      <c r="C44" s="20" t="s">
        <v>104</v>
      </c>
      <c r="D44" s="46">
        <v>174887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174887</v>
      </c>
      <c r="O44" s="47">
        <f t="shared" si="9"/>
        <v>15.370627526806118</v>
      </c>
      <c r="P44" s="9"/>
    </row>
    <row r="45" spans="1:16" ht="15">
      <c r="A45" s="12"/>
      <c r="B45" s="25">
        <v>347.2</v>
      </c>
      <c r="C45" s="20" t="s">
        <v>50</v>
      </c>
      <c r="D45" s="46">
        <v>1657601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1657601</v>
      </c>
      <c r="O45" s="47">
        <f t="shared" si="9"/>
        <v>145.68474248549833</v>
      </c>
      <c r="P45" s="9"/>
    </row>
    <row r="46" spans="1:16" ht="15">
      <c r="A46" s="12"/>
      <c r="B46" s="25">
        <v>347.4</v>
      </c>
      <c r="C46" s="20" t="s">
        <v>51</v>
      </c>
      <c r="D46" s="46">
        <v>6176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6176</v>
      </c>
      <c r="O46" s="47">
        <f t="shared" si="9"/>
        <v>0.5428018984004218</v>
      </c>
      <c r="P46" s="9"/>
    </row>
    <row r="47" spans="1:16" ht="15">
      <c r="A47" s="12"/>
      <c r="B47" s="25">
        <v>347.5</v>
      </c>
      <c r="C47" s="20" t="s">
        <v>52</v>
      </c>
      <c r="D47" s="46">
        <v>38749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38749</v>
      </c>
      <c r="O47" s="47">
        <f t="shared" si="9"/>
        <v>3.4056073123571804</v>
      </c>
      <c r="P47" s="9"/>
    </row>
    <row r="48" spans="1:16" ht="15">
      <c r="A48" s="12"/>
      <c r="B48" s="25">
        <v>347.9</v>
      </c>
      <c r="C48" s="20" t="s">
        <v>119</v>
      </c>
      <c r="D48" s="46">
        <v>347721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347721</v>
      </c>
      <c r="O48" s="47">
        <f t="shared" si="9"/>
        <v>30.560819124626473</v>
      </c>
      <c r="P48" s="9"/>
    </row>
    <row r="49" spans="1:16" ht="15">
      <c r="A49" s="12"/>
      <c r="B49" s="25">
        <v>349</v>
      </c>
      <c r="C49" s="20" t="s">
        <v>1</v>
      </c>
      <c r="D49" s="46">
        <v>151353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151353</v>
      </c>
      <c r="O49" s="47">
        <f t="shared" si="9"/>
        <v>13.302249956055546</v>
      </c>
      <c r="P49" s="9"/>
    </row>
    <row r="50" spans="1:16" ht="15.75">
      <c r="A50" s="29" t="s">
        <v>37</v>
      </c>
      <c r="B50" s="30"/>
      <c r="C50" s="31"/>
      <c r="D50" s="32">
        <f aca="true" t="shared" si="10" ref="D50:M50">SUM(D51:D52)</f>
        <v>52068</v>
      </c>
      <c r="E50" s="32">
        <f t="shared" si="10"/>
        <v>15870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67938</v>
      </c>
      <c r="O50" s="45">
        <f t="shared" si="9"/>
        <v>5.97099666022148</v>
      </c>
      <c r="P50" s="10"/>
    </row>
    <row r="51" spans="1:16" ht="15">
      <c r="A51" s="13"/>
      <c r="B51" s="39">
        <v>351.1</v>
      </c>
      <c r="C51" s="21" t="s">
        <v>55</v>
      </c>
      <c r="D51" s="46">
        <v>38175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38175</v>
      </c>
      <c r="O51" s="47">
        <f t="shared" si="9"/>
        <v>3.3551590789242396</v>
      </c>
      <c r="P51" s="9"/>
    </row>
    <row r="52" spans="1:16" ht="15">
      <c r="A52" s="13"/>
      <c r="B52" s="39">
        <v>354</v>
      </c>
      <c r="C52" s="21" t="s">
        <v>56</v>
      </c>
      <c r="D52" s="46">
        <v>13893</v>
      </c>
      <c r="E52" s="46">
        <v>15870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29763</v>
      </c>
      <c r="O52" s="47">
        <f t="shared" si="9"/>
        <v>2.61583758129724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SUM(D54:D60)</f>
        <v>433347</v>
      </c>
      <c r="E53" s="32">
        <f t="shared" si="11"/>
        <v>3405</v>
      </c>
      <c r="F53" s="32">
        <f t="shared" si="11"/>
        <v>0</v>
      </c>
      <c r="G53" s="32">
        <f t="shared" si="11"/>
        <v>19938</v>
      </c>
      <c r="H53" s="32">
        <f t="shared" si="11"/>
        <v>0</v>
      </c>
      <c r="I53" s="32">
        <f t="shared" si="11"/>
        <v>281387</v>
      </c>
      <c r="J53" s="32">
        <f t="shared" si="11"/>
        <v>0</v>
      </c>
      <c r="K53" s="32">
        <f t="shared" si="11"/>
        <v>5116878</v>
      </c>
      <c r="L53" s="32">
        <f t="shared" si="11"/>
        <v>446476</v>
      </c>
      <c r="M53" s="32">
        <f t="shared" si="11"/>
        <v>0</v>
      </c>
      <c r="N53" s="32">
        <f>SUM(D53:M53)</f>
        <v>6301431</v>
      </c>
      <c r="O53" s="45">
        <f t="shared" si="9"/>
        <v>553.8258920724205</v>
      </c>
      <c r="P53" s="10"/>
    </row>
    <row r="54" spans="1:16" ht="15">
      <c r="A54" s="12"/>
      <c r="B54" s="25">
        <v>361.1</v>
      </c>
      <c r="C54" s="20" t="s">
        <v>57</v>
      </c>
      <c r="D54" s="46">
        <v>128335</v>
      </c>
      <c r="E54" s="46">
        <v>3266</v>
      </c>
      <c r="F54" s="46">
        <v>0</v>
      </c>
      <c r="G54" s="46">
        <v>19938</v>
      </c>
      <c r="H54" s="46">
        <v>0</v>
      </c>
      <c r="I54" s="46">
        <v>166802</v>
      </c>
      <c r="J54" s="46">
        <v>0</v>
      </c>
      <c r="K54" s="46">
        <v>3620620</v>
      </c>
      <c r="L54" s="46">
        <v>94389</v>
      </c>
      <c r="M54" s="46">
        <v>0</v>
      </c>
      <c r="N54" s="46">
        <f>SUM(D54:M54)</f>
        <v>4033350</v>
      </c>
      <c r="O54" s="47">
        <f t="shared" si="9"/>
        <v>354.48672877482863</v>
      </c>
      <c r="P54" s="9"/>
    </row>
    <row r="55" spans="1:16" ht="15">
      <c r="A55" s="12"/>
      <c r="B55" s="25">
        <v>361.3</v>
      </c>
      <c r="C55" s="20" t="s">
        <v>58</v>
      </c>
      <c r="D55" s="46">
        <v>77941</v>
      </c>
      <c r="E55" s="46">
        <v>0</v>
      </c>
      <c r="F55" s="46">
        <v>0</v>
      </c>
      <c r="G55" s="46">
        <v>0</v>
      </c>
      <c r="H55" s="46">
        <v>0</v>
      </c>
      <c r="I55" s="46">
        <v>102325</v>
      </c>
      <c r="J55" s="46">
        <v>0</v>
      </c>
      <c r="K55" s="46">
        <v>-1249415</v>
      </c>
      <c r="L55" s="46">
        <v>0</v>
      </c>
      <c r="M55" s="46">
        <v>0</v>
      </c>
      <c r="N55" s="46">
        <f aca="true" t="shared" si="12" ref="N55:N60">SUM(D55:M55)</f>
        <v>-1069149</v>
      </c>
      <c r="O55" s="47">
        <f t="shared" si="9"/>
        <v>-93.96633854807523</v>
      </c>
      <c r="P55" s="9"/>
    </row>
    <row r="56" spans="1:16" ht="15">
      <c r="A56" s="12"/>
      <c r="B56" s="25">
        <v>362</v>
      </c>
      <c r="C56" s="20" t="s">
        <v>59</v>
      </c>
      <c r="D56" s="46">
        <v>420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420</v>
      </c>
      <c r="O56" s="47">
        <f t="shared" si="9"/>
        <v>0.03691334153629812</v>
      </c>
      <c r="P56" s="9"/>
    </row>
    <row r="57" spans="1:16" ht="15">
      <c r="A57" s="12"/>
      <c r="B57" s="25">
        <v>365</v>
      </c>
      <c r="C57" s="20" t="s">
        <v>105</v>
      </c>
      <c r="D57" s="46">
        <v>25313</v>
      </c>
      <c r="E57" s="46">
        <v>0</v>
      </c>
      <c r="F57" s="46">
        <v>0</v>
      </c>
      <c r="G57" s="46">
        <v>0</v>
      </c>
      <c r="H57" s="46">
        <v>0</v>
      </c>
      <c r="I57" s="46">
        <v>6308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31621</v>
      </c>
      <c r="O57" s="47">
        <f t="shared" si="9"/>
        <v>2.7791351731411496</v>
      </c>
      <c r="P57" s="9"/>
    </row>
    <row r="58" spans="1:16" ht="15">
      <c r="A58" s="12"/>
      <c r="B58" s="25">
        <v>366</v>
      </c>
      <c r="C58" s="20" t="s">
        <v>85</v>
      </c>
      <c r="D58" s="46">
        <v>3481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3481</v>
      </c>
      <c r="O58" s="47">
        <f t="shared" si="9"/>
        <v>0.3059412902091756</v>
      </c>
      <c r="P58" s="9"/>
    </row>
    <row r="59" spans="1:16" ht="15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2745673</v>
      </c>
      <c r="L59" s="46">
        <v>0</v>
      </c>
      <c r="M59" s="46">
        <v>0</v>
      </c>
      <c r="N59" s="46">
        <f t="shared" si="12"/>
        <v>2745673</v>
      </c>
      <c r="O59" s="47">
        <f t="shared" si="9"/>
        <v>241.31420284760063</v>
      </c>
      <c r="P59" s="9"/>
    </row>
    <row r="60" spans="1:16" ht="15">
      <c r="A60" s="12"/>
      <c r="B60" s="25">
        <v>369.9</v>
      </c>
      <c r="C60" s="20" t="s">
        <v>62</v>
      </c>
      <c r="D60" s="46">
        <v>197857</v>
      </c>
      <c r="E60" s="46">
        <v>139</v>
      </c>
      <c r="F60" s="46">
        <v>0</v>
      </c>
      <c r="G60" s="46">
        <v>0</v>
      </c>
      <c r="H60" s="46">
        <v>0</v>
      </c>
      <c r="I60" s="46">
        <v>5952</v>
      </c>
      <c r="J60" s="46">
        <v>0</v>
      </c>
      <c r="K60" s="46">
        <v>0</v>
      </c>
      <c r="L60" s="46">
        <v>352087</v>
      </c>
      <c r="M60" s="46">
        <v>0</v>
      </c>
      <c r="N60" s="46">
        <f t="shared" si="12"/>
        <v>556035</v>
      </c>
      <c r="O60" s="47">
        <f t="shared" si="9"/>
        <v>48.869309193179824</v>
      </c>
      <c r="P60" s="9"/>
    </row>
    <row r="61" spans="1:16" ht="15.75">
      <c r="A61" s="29" t="s">
        <v>38</v>
      </c>
      <c r="B61" s="30"/>
      <c r="C61" s="31"/>
      <c r="D61" s="32">
        <f aca="true" t="shared" si="13" ref="D61:M61">SUM(D62:D64)</f>
        <v>859000</v>
      </c>
      <c r="E61" s="32">
        <f t="shared" si="13"/>
        <v>329850</v>
      </c>
      <c r="F61" s="32">
        <f t="shared" si="13"/>
        <v>0</v>
      </c>
      <c r="G61" s="32">
        <f t="shared" si="13"/>
        <v>9751000</v>
      </c>
      <c r="H61" s="32">
        <f t="shared" si="13"/>
        <v>0</v>
      </c>
      <c r="I61" s="32">
        <f t="shared" si="13"/>
        <v>293637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11233487</v>
      </c>
      <c r="O61" s="45">
        <f t="shared" si="9"/>
        <v>987.2989101775356</v>
      </c>
      <c r="P61" s="9"/>
    </row>
    <row r="62" spans="1:16" ht="15">
      <c r="A62" s="12"/>
      <c r="B62" s="25">
        <v>381</v>
      </c>
      <c r="C62" s="20" t="s">
        <v>63</v>
      </c>
      <c r="D62" s="46">
        <v>859000</v>
      </c>
      <c r="E62" s="46">
        <v>329850</v>
      </c>
      <c r="F62" s="46">
        <v>0</v>
      </c>
      <c r="G62" s="46">
        <v>0</v>
      </c>
      <c r="H62" s="46">
        <v>0</v>
      </c>
      <c r="I62" s="46">
        <v>209330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1398180</v>
      </c>
      <c r="O62" s="47">
        <f t="shared" si="9"/>
        <v>122.88451397433644</v>
      </c>
      <c r="P62" s="9"/>
    </row>
    <row r="63" spans="1:16" ht="15">
      <c r="A63" s="12"/>
      <c r="B63" s="25">
        <v>384</v>
      </c>
      <c r="C63" s="20" t="s">
        <v>114</v>
      </c>
      <c r="D63" s="46">
        <v>0</v>
      </c>
      <c r="E63" s="46">
        <v>0</v>
      </c>
      <c r="F63" s="46">
        <v>0</v>
      </c>
      <c r="G63" s="46">
        <v>9751000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9751000</v>
      </c>
      <c r="O63" s="47">
        <f t="shared" si="9"/>
        <v>857.0047460010546</v>
      </c>
      <c r="P63" s="9"/>
    </row>
    <row r="64" spans="1:16" ht="15.75" thickBot="1">
      <c r="A64" s="12"/>
      <c r="B64" s="25">
        <v>389.9</v>
      </c>
      <c r="C64" s="20" t="s">
        <v>106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84307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84307</v>
      </c>
      <c r="O64" s="47">
        <f t="shared" si="9"/>
        <v>7.40965020214449</v>
      </c>
      <c r="P64" s="9"/>
    </row>
    <row r="65" spans="1:119" ht="16.5" thickBot="1">
      <c r="A65" s="14" t="s">
        <v>53</v>
      </c>
      <c r="B65" s="23"/>
      <c r="C65" s="22"/>
      <c r="D65" s="15">
        <f aca="true" t="shared" si="14" ref="D65:M65">SUM(D5,D14,D20,D32,D50,D53,D61)</f>
        <v>28150691</v>
      </c>
      <c r="E65" s="15">
        <f t="shared" si="14"/>
        <v>739616</v>
      </c>
      <c r="F65" s="15">
        <f t="shared" si="14"/>
        <v>0</v>
      </c>
      <c r="G65" s="15">
        <f t="shared" si="14"/>
        <v>9770938</v>
      </c>
      <c r="H65" s="15">
        <f t="shared" si="14"/>
        <v>0</v>
      </c>
      <c r="I65" s="15">
        <f t="shared" si="14"/>
        <v>8989092</v>
      </c>
      <c r="J65" s="15">
        <f t="shared" si="14"/>
        <v>0</v>
      </c>
      <c r="K65" s="15">
        <f t="shared" si="14"/>
        <v>5116878</v>
      </c>
      <c r="L65" s="15">
        <f t="shared" si="14"/>
        <v>446476</v>
      </c>
      <c r="M65" s="15">
        <f t="shared" si="14"/>
        <v>0</v>
      </c>
      <c r="N65" s="15">
        <f>SUM(D65:M65)</f>
        <v>53213691</v>
      </c>
      <c r="O65" s="38">
        <f t="shared" si="9"/>
        <v>4676.89321497627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129</v>
      </c>
      <c r="M67" s="48"/>
      <c r="N67" s="48"/>
      <c r="O67" s="43">
        <v>11378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12908074</v>
      </c>
      <c r="E5" s="27">
        <f t="shared" si="0"/>
        <v>177936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13086010</v>
      </c>
      <c r="O5" s="33">
        <f aca="true" t="shared" si="1" ref="O5:O36">(N5/O$66)</f>
        <v>1155.1915607344633</v>
      </c>
      <c r="P5" s="6"/>
    </row>
    <row r="6" spans="1:16" ht="15">
      <c r="A6" s="12"/>
      <c r="B6" s="25">
        <v>311</v>
      </c>
      <c r="C6" s="20" t="s">
        <v>3</v>
      </c>
      <c r="D6" s="46">
        <v>10197769</v>
      </c>
      <c r="E6" s="46">
        <v>177936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10375705</v>
      </c>
      <c r="O6" s="47">
        <f t="shared" si="1"/>
        <v>915.9344103107345</v>
      </c>
      <c r="P6" s="9"/>
    </row>
    <row r="7" spans="1:16" ht="15">
      <c r="A7" s="12"/>
      <c r="B7" s="25">
        <v>312.41</v>
      </c>
      <c r="C7" s="20" t="s">
        <v>11</v>
      </c>
      <c r="D7" s="46">
        <v>327312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327312</v>
      </c>
      <c r="O7" s="47">
        <f t="shared" si="1"/>
        <v>28.89406779661017</v>
      </c>
      <c r="P7" s="9"/>
    </row>
    <row r="8" spans="1:16" ht="15">
      <c r="A8" s="12"/>
      <c r="B8" s="25">
        <v>312.51</v>
      </c>
      <c r="C8" s="20" t="s">
        <v>72</v>
      </c>
      <c r="D8" s="46">
        <v>107105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107105</v>
      </c>
      <c r="O8" s="47">
        <f t="shared" si="1"/>
        <v>9.454890536723164</v>
      </c>
      <c r="P8" s="9"/>
    </row>
    <row r="9" spans="1:16" ht="15">
      <c r="A9" s="12"/>
      <c r="B9" s="25">
        <v>312.52</v>
      </c>
      <c r="C9" s="20" t="s">
        <v>93</v>
      </c>
      <c r="D9" s="46">
        <v>111216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111216</v>
      </c>
      <c r="O9" s="47">
        <f t="shared" si="1"/>
        <v>9.817796610169491</v>
      </c>
      <c r="P9" s="9"/>
    </row>
    <row r="10" spans="1:16" ht="15">
      <c r="A10" s="12"/>
      <c r="B10" s="25">
        <v>314.1</v>
      </c>
      <c r="C10" s="20" t="s">
        <v>12</v>
      </c>
      <c r="D10" s="46">
        <v>1390949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1390949</v>
      </c>
      <c r="O10" s="47">
        <f t="shared" si="1"/>
        <v>122.78857697740114</v>
      </c>
      <c r="P10" s="9"/>
    </row>
    <row r="11" spans="1:16" ht="15">
      <c r="A11" s="12"/>
      <c r="B11" s="25">
        <v>314.4</v>
      </c>
      <c r="C11" s="20" t="s">
        <v>14</v>
      </c>
      <c r="D11" s="46">
        <v>51463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51463</v>
      </c>
      <c r="O11" s="47">
        <f t="shared" si="1"/>
        <v>4.54299081920904</v>
      </c>
      <c r="P11" s="9"/>
    </row>
    <row r="12" spans="1:16" ht="15">
      <c r="A12" s="12"/>
      <c r="B12" s="25">
        <v>315</v>
      </c>
      <c r="C12" s="20" t="s">
        <v>94</v>
      </c>
      <c r="D12" s="46">
        <v>563732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563732</v>
      </c>
      <c r="O12" s="47">
        <f t="shared" si="1"/>
        <v>49.764477401129945</v>
      </c>
      <c r="P12" s="9"/>
    </row>
    <row r="13" spans="1:16" ht="15">
      <c r="A13" s="12"/>
      <c r="B13" s="25">
        <v>316</v>
      </c>
      <c r="C13" s="20" t="s">
        <v>95</v>
      </c>
      <c r="D13" s="46">
        <v>158528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158528</v>
      </c>
      <c r="O13" s="47">
        <f t="shared" si="1"/>
        <v>13.994350282485875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1852539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1852539</v>
      </c>
      <c r="O14" s="45">
        <f t="shared" si="1"/>
        <v>163.536281779661</v>
      </c>
      <c r="P14" s="10"/>
    </row>
    <row r="15" spans="1:16" ht="15">
      <c r="A15" s="12"/>
      <c r="B15" s="25">
        <v>322</v>
      </c>
      <c r="C15" s="20" t="s">
        <v>0</v>
      </c>
      <c r="D15" s="46">
        <v>571881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571881</v>
      </c>
      <c r="O15" s="47">
        <f t="shared" si="1"/>
        <v>50.48384533898305</v>
      </c>
      <c r="P15" s="9"/>
    </row>
    <row r="16" spans="1:16" ht="15">
      <c r="A16" s="12"/>
      <c r="B16" s="25">
        <v>323.1</v>
      </c>
      <c r="C16" s="20" t="s">
        <v>17</v>
      </c>
      <c r="D16" s="46">
        <v>1031915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1031915</v>
      </c>
      <c r="O16" s="47">
        <f t="shared" si="1"/>
        <v>91.09419138418079</v>
      </c>
      <c r="P16" s="9"/>
    </row>
    <row r="17" spans="1:16" ht="15">
      <c r="A17" s="12"/>
      <c r="B17" s="25">
        <v>323.4</v>
      </c>
      <c r="C17" s="20" t="s">
        <v>18</v>
      </c>
      <c r="D17" s="46">
        <v>72732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72732</v>
      </c>
      <c r="O17" s="47">
        <f t="shared" si="1"/>
        <v>6.420550847457627</v>
      </c>
      <c r="P17" s="9"/>
    </row>
    <row r="18" spans="1:16" ht="15">
      <c r="A18" s="12"/>
      <c r="B18" s="25">
        <v>323.7</v>
      </c>
      <c r="C18" s="20" t="s">
        <v>19</v>
      </c>
      <c r="D18" s="46">
        <v>169184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169184</v>
      </c>
      <c r="O18" s="47">
        <f t="shared" si="1"/>
        <v>14.935028248587571</v>
      </c>
      <c r="P18" s="9"/>
    </row>
    <row r="19" spans="1:16" ht="15">
      <c r="A19" s="12"/>
      <c r="B19" s="25">
        <v>323.9</v>
      </c>
      <c r="C19" s="20" t="s">
        <v>20</v>
      </c>
      <c r="D19" s="46">
        <v>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700</v>
      </c>
      <c r="O19" s="47">
        <f t="shared" si="1"/>
        <v>0.06179378531073446</v>
      </c>
      <c r="P19" s="9"/>
    </row>
    <row r="20" spans="1:16" ht="15">
      <c r="A20" s="12"/>
      <c r="B20" s="25">
        <v>329</v>
      </c>
      <c r="C20" s="20" t="s">
        <v>21</v>
      </c>
      <c r="D20" s="46">
        <v>6127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6127</v>
      </c>
      <c r="O20" s="47">
        <f t="shared" si="1"/>
        <v>0.540872175141243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SUM(D22:D30)</f>
        <v>2214492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173751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2388243</v>
      </c>
      <c r="O21" s="45">
        <f t="shared" si="1"/>
        <v>210.82653601694915</v>
      </c>
      <c r="P21" s="10"/>
    </row>
    <row r="22" spans="1:16" ht="15">
      <c r="A22" s="12"/>
      <c r="B22" s="25">
        <v>331.1</v>
      </c>
      <c r="C22" s="20" t="s">
        <v>22</v>
      </c>
      <c r="D22" s="46">
        <v>89663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89663</v>
      </c>
      <c r="O22" s="47">
        <f t="shared" si="1"/>
        <v>7.9151659604519775</v>
      </c>
      <c r="P22" s="9"/>
    </row>
    <row r="23" spans="1:16" ht="15">
      <c r="A23" s="12"/>
      <c r="B23" s="25">
        <v>334.1</v>
      </c>
      <c r="C23" s="20" t="s">
        <v>84</v>
      </c>
      <c r="D23" s="46">
        <v>1021221</v>
      </c>
      <c r="E23" s="46">
        <v>0</v>
      </c>
      <c r="F23" s="46">
        <v>0</v>
      </c>
      <c r="G23" s="46">
        <v>0</v>
      </c>
      <c r="H23" s="46">
        <v>0</v>
      </c>
      <c r="I23" s="46">
        <v>173751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1194972</v>
      </c>
      <c r="O23" s="47">
        <f t="shared" si="1"/>
        <v>105.48834745762711</v>
      </c>
      <c r="P23" s="9"/>
    </row>
    <row r="24" spans="1:16" ht="15">
      <c r="A24" s="12"/>
      <c r="B24" s="25">
        <v>334.9</v>
      </c>
      <c r="C24" s="20" t="s">
        <v>126</v>
      </c>
      <c r="D24" s="46">
        <v>11779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11779</v>
      </c>
      <c r="O24" s="47">
        <f t="shared" si="1"/>
        <v>1.0398128531073447</v>
      </c>
      <c r="P24" s="9"/>
    </row>
    <row r="25" spans="1:16" ht="15">
      <c r="A25" s="12"/>
      <c r="B25" s="25">
        <v>335.12</v>
      </c>
      <c r="C25" s="20" t="s">
        <v>96</v>
      </c>
      <c r="D25" s="46">
        <v>333434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333434</v>
      </c>
      <c r="O25" s="47">
        <f t="shared" si="1"/>
        <v>29.434498587570623</v>
      </c>
      <c r="P25" s="9"/>
    </row>
    <row r="26" spans="1:16" ht="15">
      <c r="A26" s="12"/>
      <c r="B26" s="25">
        <v>335.14</v>
      </c>
      <c r="C26" s="20" t="s">
        <v>97</v>
      </c>
      <c r="D26" s="46">
        <v>1206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1206</v>
      </c>
      <c r="O26" s="47">
        <f t="shared" si="1"/>
        <v>0.10646186440677965</v>
      </c>
      <c r="P26" s="9"/>
    </row>
    <row r="27" spans="1:16" ht="15">
      <c r="A27" s="12"/>
      <c r="B27" s="25">
        <v>335.15</v>
      </c>
      <c r="C27" s="20" t="s">
        <v>98</v>
      </c>
      <c r="D27" s="46">
        <v>37724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37724</v>
      </c>
      <c r="O27" s="47">
        <f t="shared" si="1"/>
        <v>3.3301553672316384</v>
      </c>
      <c r="P27" s="9"/>
    </row>
    <row r="28" spans="1:16" ht="15">
      <c r="A28" s="12"/>
      <c r="B28" s="25">
        <v>335.18</v>
      </c>
      <c r="C28" s="20" t="s">
        <v>99</v>
      </c>
      <c r="D28" s="46">
        <v>697244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697244</v>
      </c>
      <c r="O28" s="47">
        <f t="shared" si="1"/>
        <v>61.550494350282484</v>
      </c>
      <c r="P28" s="9"/>
    </row>
    <row r="29" spans="1:16" ht="15">
      <c r="A29" s="12"/>
      <c r="B29" s="25">
        <v>335.21</v>
      </c>
      <c r="C29" s="20" t="s">
        <v>29</v>
      </c>
      <c r="D29" s="46">
        <v>10406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10406</v>
      </c>
      <c r="O29" s="47">
        <f t="shared" si="1"/>
        <v>0.9186087570621468</v>
      </c>
      <c r="P29" s="9"/>
    </row>
    <row r="30" spans="1:16" ht="15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11815</v>
      </c>
      <c r="O30" s="47">
        <f t="shared" si="1"/>
        <v>1.0429908192090396</v>
      </c>
      <c r="P30" s="9"/>
    </row>
    <row r="31" spans="1:16" ht="15.75">
      <c r="A31" s="29" t="s">
        <v>36</v>
      </c>
      <c r="B31" s="30"/>
      <c r="C31" s="31"/>
      <c r="D31" s="32">
        <f aca="true" t="shared" si="7" ref="D31:M31">SUM(D32:D48)</f>
        <v>7433877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8073822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15507699</v>
      </c>
      <c r="O31" s="45">
        <f t="shared" si="1"/>
        <v>1368.9706038135594</v>
      </c>
      <c r="P31" s="10"/>
    </row>
    <row r="32" spans="1:16" ht="15">
      <c r="A32" s="12"/>
      <c r="B32" s="25">
        <v>341.3</v>
      </c>
      <c r="C32" s="20" t="s">
        <v>100</v>
      </c>
      <c r="D32" s="46">
        <v>48094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8">SUM(D32:M32)</f>
        <v>48094</v>
      </c>
      <c r="O32" s="47">
        <f t="shared" si="1"/>
        <v>4.24558615819209</v>
      </c>
      <c r="P32" s="9"/>
    </row>
    <row r="33" spans="1:16" ht="15">
      <c r="A33" s="12"/>
      <c r="B33" s="25">
        <v>341.9</v>
      </c>
      <c r="C33" s="20" t="s">
        <v>101</v>
      </c>
      <c r="D33" s="46">
        <v>57097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57097</v>
      </c>
      <c r="O33" s="47">
        <f t="shared" si="1"/>
        <v>5.040342514124294</v>
      </c>
      <c r="P33" s="9"/>
    </row>
    <row r="34" spans="1:16" ht="15">
      <c r="A34" s="12"/>
      <c r="B34" s="25">
        <v>342.1</v>
      </c>
      <c r="C34" s="20" t="s">
        <v>40</v>
      </c>
      <c r="D34" s="46">
        <v>4932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4932</v>
      </c>
      <c r="O34" s="47">
        <f t="shared" si="1"/>
        <v>0.4353813559322034</v>
      </c>
      <c r="P34" s="9"/>
    </row>
    <row r="35" spans="1:16" ht="15">
      <c r="A35" s="12"/>
      <c r="B35" s="25">
        <v>342.5</v>
      </c>
      <c r="C35" s="20" t="s">
        <v>41</v>
      </c>
      <c r="D35" s="46">
        <v>22832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22832</v>
      </c>
      <c r="O35" s="47">
        <f t="shared" si="1"/>
        <v>2.0155367231638417</v>
      </c>
      <c r="P35" s="9"/>
    </row>
    <row r="36" spans="1:16" ht="15">
      <c r="A36" s="12"/>
      <c r="B36" s="25">
        <v>342.9</v>
      </c>
      <c r="C36" s="20" t="s">
        <v>42</v>
      </c>
      <c r="D36" s="46">
        <v>38380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38380</v>
      </c>
      <c r="O36" s="47">
        <f t="shared" si="1"/>
        <v>3.3880649717514126</v>
      </c>
      <c r="P36" s="9"/>
    </row>
    <row r="37" spans="1:16" ht="15">
      <c r="A37" s="12"/>
      <c r="B37" s="25">
        <v>343.4</v>
      </c>
      <c r="C37" s="20" t="s">
        <v>43</v>
      </c>
      <c r="D37" s="46">
        <v>1983271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1983271</v>
      </c>
      <c r="O37" s="47">
        <f aca="true" t="shared" si="9" ref="O37:O64">(N37/O$66)</f>
        <v>175.07688912429379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7005833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7005833</v>
      </c>
      <c r="O38" s="47">
        <f t="shared" si="9"/>
        <v>618.4527718926554</v>
      </c>
      <c r="P38" s="9"/>
    </row>
    <row r="39" spans="1:16" ht="15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226599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226599</v>
      </c>
      <c r="O39" s="47">
        <f t="shared" si="9"/>
        <v>20.00344279661017</v>
      </c>
      <c r="P39" s="9"/>
    </row>
    <row r="40" spans="1:16" ht="15">
      <c r="A40" s="12"/>
      <c r="B40" s="25">
        <v>343.9</v>
      </c>
      <c r="C40" s="20" t="s">
        <v>47</v>
      </c>
      <c r="D40" s="46">
        <v>772518</v>
      </c>
      <c r="E40" s="46">
        <v>0</v>
      </c>
      <c r="F40" s="46">
        <v>0</v>
      </c>
      <c r="G40" s="46">
        <v>0</v>
      </c>
      <c r="H40" s="46">
        <v>0</v>
      </c>
      <c r="I40" s="46">
        <v>841390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1613908</v>
      </c>
      <c r="O40" s="47">
        <f t="shared" si="9"/>
        <v>142.4706920903955</v>
      </c>
      <c r="P40" s="9"/>
    </row>
    <row r="41" spans="1:16" ht="15">
      <c r="A41" s="12"/>
      <c r="B41" s="25">
        <v>344.5</v>
      </c>
      <c r="C41" s="20" t="s">
        <v>102</v>
      </c>
      <c r="D41" s="46">
        <v>1815336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1815336</v>
      </c>
      <c r="O41" s="47">
        <f t="shared" si="9"/>
        <v>160.2521186440678</v>
      </c>
      <c r="P41" s="9"/>
    </row>
    <row r="42" spans="1:16" ht="15">
      <c r="A42" s="12"/>
      <c r="B42" s="25">
        <v>344.6</v>
      </c>
      <c r="C42" s="20" t="s">
        <v>103</v>
      </c>
      <c r="D42" s="46">
        <v>361046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361046</v>
      </c>
      <c r="O42" s="47">
        <f t="shared" si="9"/>
        <v>31.871998587570623</v>
      </c>
      <c r="P42" s="9"/>
    </row>
    <row r="43" spans="1:16" ht="15">
      <c r="A43" s="12"/>
      <c r="B43" s="25">
        <v>344.9</v>
      </c>
      <c r="C43" s="20" t="s">
        <v>104</v>
      </c>
      <c r="D43" s="46">
        <v>128372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128372</v>
      </c>
      <c r="O43" s="47">
        <f t="shared" si="9"/>
        <v>11.332274011299434</v>
      </c>
      <c r="P43" s="9"/>
    </row>
    <row r="44" spans="1:16" ht="15">
      <c r="A44" s="12"/>
      <c r="B44" s="25">
        <v>347.2</v>
      </c>
      <c r="C44" s="20" t="s">
        <v>50</v>
      </c>
      <c r="D44" s="46">
        <v>1744035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1744035</v>
      </c>
      <c r="O44" s="47">
        <f t="shared" si="9"/>
        <v>153.95789194915255</v>
      </c>
      <c r="P44" s="9"/>
    </row>
    <row r="45" spans="1:16" ht="15">
      <c r="A45" s="12"/>
      <c r="B45" s="25">
        <v>347.4</v>
      </c>
      <c r="C45" s="20" t="s">
        <v>51</v>
      </c>
      <c r="D45" s="46">
        <v>10247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10247</v>
      </c>
      <c r="O45" s="47">
        <f t="shared" si="9"/>
        <v>0.9045727401129944</v>
      </c>
      <c r="P45" s="9"/>
    </row>
    <row r="46" spans="1:16" ht="15">
      <c r="A46" s="12"/>
      <c r="B46" s="25">
        <v>347.5</v>
      </c>
      <c r="C46" s="20" t="s">
        <v>52</v>
      </c>
      <c r="D46" s="46">
        <v>35036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35036</v>
      </c>
      <c r="O46" s="47">
        <f t="shared" si="9"/>
        <v>3.0928672316384183</v>
      </c>
      <c r="P46" s="9"/>
    </row>
    <row r="47" spans="1:16" ht="15">
      <c r="A47" s="12"/>
      <c r="B47" s="25">
        <v>347.9</v>
      </c>
      <c r="C47" s="20" t="s">
        <v>119</v>
      </c>
      <c r="D47" s="46">
        <v>376999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376999</v>
      </c>
      <c r="O47" s="47">
        <f t="shared" si="9"/>
        <v>33.28027895480226</v>
      </c>
      <c r="P47" s="9"/>
    </row>
    <row r="48" spans="1:16" ht="15">
      <c r="A48" s="12"/>
      <c r="B48" s="25">
        <v>349</v>
      </c>
      <c r="C48" s="20" t="s">
        <v>1</v>
      </c>
      <c r="D48" s="46">
        <v>35682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35682</v>
      </c>
      <c r="O48" s="47">
        <f t="shared" si="9"/>
        <v>3.1498940677966103</v>
      </c>
      <c r="P48" s="9"/>
    </row>
    <row r="49" spans="1:16" ht="15.75">
      <c r="A49" s="29" t="s">
        <v>37</v>
      </c>
      <c r="B49" s="30"/>
      <c r="C49" s="31"/>
      <c r="D49" s="32">
        <f aca="true" t="shared" si="10" ref="D49:M49">SUM(D50:D51)</f>
        <v>55885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55885</v>
      </c>
      <c r="O49" s="45">
        <f t="shared" si="9"/>
        <v>4.933350988700565</v>
      </c>
      <c r="P49" s="10"/>
    </row>
    <row r="50" spans="1:16" ht="15">
      <c r="A50" s="13"/>
      <c r="B50" s="39">
        <v>351.1</v>
      </c>
      <c r="C50" s="21" t="s">
        <v>55</v>
      </c>
      <c r="D50" s="46">
        <v>35575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35575</v>
      </c>
      <c r="O50" s="47">
        <f t="shared" si="9"/>
        <v>3.140448446327684</v>
      </c>
      <c r="P50" s="9"/>
    </row>
    <row r="51" spans="1:16" ht="15">
      <c r="A51" s="13"/>
      <c r="B51" s="39">
        <v>354</v>
      </c>
      <c r="C51" s="21" t="s">
        <v>56</v>
      </c>
      <c r="D51" s="46">
        <v>20310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20310</v>
      </c>
      <c r="O51" s="47">
        <f t="shared" si="9"/>
        <v>1.7929025423728813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309597</v>
      </c>
      <c r="E52" s="32">
        <f t="shared" si="11"/>
        <v>57223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7915475</v>
      </c>
      <c r="L52" s="32">
        <f t="shared" si="11"/>
        <v>376209</v>
      </c>
      <c r="M52" s="32">
        <f t="shared" si="11"/>
        <v>0</v>
      </c>
      <c r="N52" s="32">
        <f>SUM(D52:M52)</f>
        <v>8658504</v>
      </c>
      <c r="O52" s="45">
        <f t="shared" si="9"/>
        <v>764.3453389830509</v>
      </c>
      <c r="P52" s="10"/>
    </row>
    <row r="53" spans="1:16" ht="15">
      <c r="A53" s="12"/>
      <c r="B53" s="25">
        <v>361.1</v>
      </c>
      <c r="C53" s="20" t="s">
        <v>57</v>
      </c>
      <c r="D53" s="46">
        <v>61017</v>
      </c>
      <c r="E53" s="46">
        <v>57223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3897320</v>
      </c>
      <c r="L53" s="46">
        <v>126209</v>
      </c>
      <c r="M53" s="46">
        <v>0</v>
      </c>
      <c r="N53" s="46">
        <f>SUM(D53:M53)</f>
        <v>4141769</v>
      </c>
      <c r="O53" s="47">
        <f t="shared" si="9"/>
        <v>365.6222634180791</v>
      </c>
      <c r="P53" s="9"/>
    </row>
    <row r="54" spans="1:16" ht="15">
      <c r="A54" s="12"/>
      <c r="B54" s="25">
        <v>361.3</v>
      </c>
      <c r="C54" s="20" t="s">
        <v>58</v>
      </c>
      <c r="D54" s="46">
        <v>-41877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1373654</v>
      </c>
      <c r="L54" s="46">
        <v>0</v>
      </c>
      <c r="M54" s="46">
        <v>0</v>
      </c>
      <c r="N54" s="46">
        <f aca="true" t="shared" si="12" ref="N54:N59">SUM(D54:M54)</f>
        <v>1331777</v>
      </c>
      <c r="O54" s="47">
        <f t="shared" si="9"/>
        <v>117.56506002824858</v>
      </c>
      <c r="P54" s="9"/>
    </row>
    <row r="55" spans="1:16" ht="15">
      <c r="A55" s="12"/>
      <c r="B55" s="25">
        <v>362</v>
      </c>
      <c r="C55" s="20" t="s">
        <v>59</v>
      </c>
      <c r="D55" s="46">
        <v>1047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1047</v>
      </c>
      <c r="O55" s="47">
        <f t="shared" si="9"/>
        <v>0.09242584745762712</v>
      </c>
      <c r="P55" s="9"/>
    </row>
    <row r="56" spans="1:16" ht="15">
      <c r="A56" s="12"/>
      <c r="B56" s="25">
        <v>365</v>
      </c>
      <c r="C56" s="20" t="s">
        <v>105</v>
      </c>
      <c r="D56" s="46">
        <v>27309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27309</v>
      </c>
      <c r="O56" s="47">
        <f t="shared" si="9"/>
        <v>2.410752118644068</v>
      </c>
      <c r="P56" s="9"/>
    </row>
    <row r="57" spans="1:16" ht="15">
      <c r="A57" s="12"/>
      <c r="B57" s="25">
        <v>366</v>
      </c>
      <c r="C57" s="20" t="s">
        <v>85</v>
      </c>
      <c r="D57" s="46">
        <v>44838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44838</v>
      </c>
      <c r="O57" s="47">
        <f t="shared" si="9"/>
        <v>3.958156779661017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2644501</v>
      </c>
      <c r="L58" s="46">
        <v>0</v>
      </c>
      <c r="M58" s="46">
        <v>0</v>
      </c>
      <c r="N58" s="46">
        <f t="shared" si="12"/>
        <v>2644501</v>
      </c>
      <c r="O58" s="47">
        <f t="shared" si="9"/>
        <v>233.44818149717514</v>
      </c>
      <c r="P58" s="9"/>
    </row>
    <row r="59" spans="1:16" ht="15">
      <c r="A59" s="12"/>
      <c r="B59" s="25">
        <v>369.9</v>
      </c>
      <c r="C59" s="20" t="s">
        <v>62</v>
      </c>
      <c r="D59" s="46">
        <v>217263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250000</v>
      </c>
      <c r="M59" s="46">
        <v>0</v>
      </c>
      <c r="N59" s="46">
        <f t="shared" si="12"/>
        <v>467263</v>
      </c>
      <c r="O59" s="47">
        <f t="shared" si="9"/>
        <v>41.24849929378531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SUM(D61:D63)</f>
        <v>3261172</v>
      </c>
      <c r="E60" s="32">
        <f t="shared" si="13"/>
        <v>245375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92510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3599057</v>
      </c>
      <c r="O60" s="45">
        <f t="shared" si="9"/>
        <v>317.7133651129943</v>
      </c>
      <c r="P60" s="9"/>
    </row>
    <row r="61" spans="1:16" ht="15">
      <c r="A61" s="12"/>
      <c r="B61" s="25">
        <v>381</v>
      </c>
      <c r="C61" s="20" t="s">
        <v>63</v>
      </c>
      <c r="D61" s="46">
        <v>2787182</v>
      </c>
      <c r="E61" s="46">
        <v>245375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3032557</v>
      </c>
      <c r="O61" s="47">
        <f t="shared" si="9"/>
        <v>267.70453742937855</v>
      </c>
      <c r="P61" s="9"/>
    </row>
    <row r="62" spans="1:16" ht="15">
      <c r="A62" s="12"/>
      <c r="B62" s="25">
        <v>384</v>
      </c>
      <c r="C62" s="20" t="s">
        <v>114</v>
      </c>
      <c r="D62" s="46">
        <v>473990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473990</v>
      </c>
      <c r="O62" s="47">
        <f t="shared" si="9"/>
        <v>41.84233757062147</v>
      </c>
      <c r="P62" s="9"/>
    </row>
    <row r="63" spans="1:16" ht="15.75" thickBot="1">
      <c r="A63" s="12"/>
      <c r="B63" s="25">
        <v>389.9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92510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92510</v>
      </c>
      <c r="O63" s="47">
        <f t="shared" si="9"/>
        <v>8.16649011299435</v>
      </c>
      <c r="P63" s="9"/>
    </row>
    <row r="64" spans="1:119" ht="16.5" thickBot="1">
      <c r="A64" s="14" t="s">
        <v>53</v>
      </c>
      <c r="B64" s="23"/>
      <c r="C64" s="22"/>
      <c r="D64" s="15">
        <f aca="true" t="shared" si="14" ref="D64:M64">SUM(D5,D14,D21,D31,D49,D52,D60)</f>
        <v>28035636</v>
      </c>
      <c r="E64" s="15">
        <f t="shared" si="14"/>
        <v>480534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8340083</v>
      </c>
      <c r="J64" s="15">
        <f t="shared" si="14"/>
        <v>0</v>
      </c>
      <c r="K64" s="15">
        <f t="shared" si="14"/>
        <v>7915475</v>
      </c>
      <c r="L64" s="15">
        <f t="shared" si="14"/>
        <v>376209</v>
      </c>
      <c r="M64" s="15">
        <f t="shared" si="14"/>
        <v>0</v>
      </c>
      <c r="N64" s="15">
        <f>SUM(D64:M64)</f>
        <v>45147937</v>
      </c>
      <c r="O64" s="38">
        <f t="shared" si="9"/>
        <v>3985.5170374293784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127</v>
      </c>
      <c r="M66" s="48"/>
      <c r="N66" s="48"/>
      <c r="O66" s="43">
        <v>11328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11623451</v>
      </c>
      <c r="E5" s="27">
        <f t="shared" si="0"/>
        <v>133564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11757015</v>
      </c>
      <c r="O5" s="33">
        <f aca="true" t="shared" si="1" ref="O5:O36">(N5/O$67)</f>
        <v>1041.1809245483528</v>
      </c>
      <c r="P5" s="6"/>
    </row>
    <row r="6" spans="1:16" ht="15">
      <c r="A6" s="12"/>
      <c r="B6" s="25">
        <v>311</v>
      </c>
      <c r="C6" s="20" t="s">
        <v>3</v>
      </c>
      <c r="D6" s="46">
        <v>8992610</v>
      </c>
      <c r="E6" s="46">
        <v>133564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9126174</v>
      </c>
      <c r="O6" s="47">
        <f t="shared" si="1"/>
        <v>808.1981934112646</v>
      </c>
      <c r="P6" s="9"/>
    </row>
    <row r="7" spans="1:16" ht="15">
      <c r="A7" s="12"/>
      <c r="B7" s="25">
        <v>312.41</v>
      </c>
      <c r="C7" s="20" t="s">
        <v>11</v>
      </c>
      <c r="D7" s="46">
        <v>333671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333671</v>
      </c>
      <c r="O7" s="47">
        <f t="shared" si="1"/>
        <v>29.549326957137797</v>
      </c>
      <c r="P7" s="9"/>
    </row>
    <row r="8" spans="1:16" ht="15">
      <c r="A8" s="12"/>
      <c r="B8" s="25">
        <v>312.51</v>
      </c>
      <c r="C8" s="20" t="s">
        <v>72</v>
      </c>
      <c r="D8" s="46">
        <v>132166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132166</v>
      </c>
      <c r="O8" s="47">
        <f t="shared" si="1"/>
        <v>11.70439249025859</v>
      </c>
      <c r="P8" s="9"/>
    </row>
    <row r="9" spans="1:16" ht="15">
      <c r="A9" s="12"/>
      <c r="B9" s="25">
        <v>312.52</v>
      </c>
      <c r="C9" s="20" t="s">
        <v>93</v>
      </c>
      <c r="D9" s="46">
        <v>101389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101389</v>
      </c>
      <c r="O9" s="47">
        <f t="shared" si="1"/>
        <v>8.978834573149133</v>
      </c>
      <c r="P9" s="9"/>
    </row>
    <row r="10" spans="1:16" ht="15">
      <c r="A10" s="12"/>
      <c r="B10" s="25">
        <v>314.1</v>
      </c>
      <c r="C10" s="20" t="s">
        <v>12</v>
      </c>
      <c r="D10" s="46">
        <v>1346797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1346797</v>
      </c>
      <c r="O10" s="47">
        <f t="shared" si="1"/>
        <v>119.27001416932342</v>
      </c>
      <c r="P10" s="9"/>
    </row>
    <row r="11" spans="1:16" ht="15">
      <c r="A11" s="12"/>
      <c r="B11" s="25">
        <v>314.4</v>
      </c>
      <c r="C11" s="20" t="s">
        <v>14</v>
      </c>
      <c r="D11" s="46">
        <v>54052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54052</v>
      </c>
      <c r="O11" s="47">
        <f t="shared" si="1"/>
        <v>4.7867516826071554</v>
      </c>
      <c r="P11" s="9"/>
    </row>
    <row r="12" spans="1:16" ht="15">
      <c r="A12" s="12"/>
      <c r="B12" s="25">
        <v>315</v>
      </c>
      <c r="C12" s="20" t="s">
        <v>94</v>
      </c>
      <c r="D12" s="46">
        <v>500753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500753</v>
      </c>
      <c r="O12" s="47">
        <f t="shared" si="1"/>
        <v>44.34582004959263</v>
      </c>
      <c r="P12" s="9"/>
    </row>
    <row r="13" spans="1:16" ht="15">
      <c r="A13" s="12"/>
      <c r="B13" s="25">
        <v>316</v>
      </c>
      <c r="C13" s="20" t="s">
        <v>95</v>
      </c>
      <c r="D13" s="46">
        <v>162013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162013</v>
      </c>
      <c r="O13" s="47">
        <f t="shared" si="1"/>
        <v>14.347591215019483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1671905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1671905</v>
      </c>
      <c r="O14" s="45">
        <f t="shared" si="1"/>
        <v>148.06101664895502</v>
      </c>
      <c r="P14" s="10"/>
    </row>
    <row r="15" spans="1:16" ht="15">
      <c r="A15" s="12"/>
      <c r="B15" s="25">
        <v>322</v>
      </c>
      <c r="C15" s="20" t="s">
        <v>0</v>
      </c>
      <c r="D15" s="46">
        <v>422193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422193</v>
      </c>
      <c r="O15" s="47">
        <f t="shared" si="1"/>
        <v>37.38868225292242</v>
      </c>
      <c r="P15" s="9"/>
    </row>
    <row r="16" spans="1:16" ht="15">
      <c r="A16" s="12"/>
      <c r="B16" s="25">
        <v>323.1</v>
      </c>
      <c r="C16" s="20" t="s">
        <v>17</v>
      </c>
      <c r="D16" s="46">
        <v>1028861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1028861</v>
      </c>
      <c r="O16" s="47">
        <f t="shared" si="1"/>
        <v>91.11415161176053</v>
      </c>
      <c r="P16" s="9"/>
    </row>
    <row r="17" spans="1:16" ht="15">
      <c r="A17" s="12"/>
      <c r="B17" s="25">
        <v>323.4</v>
      </c>
      <c r="C17" s="20" t="s">
        <v>18</v>
      </c>
      <c r="D17" s="46">
        <v>71058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71058</v>
      </c>
      <c r="O17" s="47">
        <f t="shared" si="1"/>
        <v>6.292773645058449</v>
      </c>
      <c r="P17" s="9"/>
    </row>
    <row r="18" spans="1:16" ht="15">
      <c r="A18" s="12"/>
      <c r="B18" s="25">
        <v>323.7</v>
      </c>
      <c r="C18" s="20" t="s">
        <v>19</v>
      </c>
      <c r="D18" s="46">
        <v>146611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146611</v>
      </c>
      <c r="O18" s="47">
        <f t="shared" si="1"/>
        <v>12.98361671980163</v>
      </c>
      <c r="P18" s="9"/>
    </row>
    <row r="19" spans="1:16" ht="15">
      <c r="A19" s="12"/>
      <c r="B19" s="25">
        <v>323.9</v>
      </c>
      <c r="C19" s="20" t="s">
        <v>20</v>
      </c>
      <c r="D19" s="46">
        <v>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</v>
      </c>
      <c r="O19" s="47">
        <f t="shared" si="1"/>
        <v>0.053134962805526036</v>
      </c>
      <c r="P19" s="9"/>
    </row>
    <row r="20" spans="1:16" ht="15">
      <c r="A20" s="12"/>
      <c r="B20" s="25">
        <v>329</v>
      </c>
      <c r="C20" s="20" t="s">
        <v>21</v>
      </c>
      <c r="D20" s="46">
        <v>2582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2582</v>
      </c>
      <c r="O20" s="47">
        <f t="shared" si="1"/>
        <v>0.22865745660644704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2541528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3179157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5720685</v>
      </c>
      <c r="O21" s="45">
        <f t="shared" si="1"/>
        <v>506.61397449521786</v>
      </c>
      <c r="P21" s="10"/>
    </row>
    <row r="22" spans="1:16" ht="15">
      <c r="A22" s="12"/>
      <c r="B22" s="25">
        <v>331.1</v>
      </c>
      <c r="C22" s="20" t="s">
        <v>22</v>
      </c>
      <c r="D22" s="46">
        <v>480375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480375</v>
      </c>
      <c r="O22" s="47">
        <f t="shared" si="1"/>
        <v>42.54117959617428</v>
      </c>
      <c r="P22" s="9"/>
    </row>
    <row r="23" spans="1:16" ht="15">
      <c r="A23" s="12"/>
      <c r="B23" s="25">
        <v>331.2</v>
      </c>
      <c r="C23" s="20" t="s">
        <v>23</v>
      </c>
      <c r="D23" s="46">
        <v>8306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8306</v>
      </c>
      <c r="O23" s="47">
        <f t="shared" si="1"/>
        <v>0.7355650017711655</v>
      </c>
      <c r="P23" s="9"/>
    </row>
    <row r="24" spans="1:16" ht="15">
      <c r="A24" s="12"/>
      <c r="B24" s="25">
        <v>334.1</v>
      </c>
      <c r="C24" s="20" t="s">
        <v>84</v>
      </c>
      <c r="D24" s="46">
        <v>1015000</v>
      </c>
      <c r="E24" s="46">
        <v>0</v>
      </c>
      <c r="F24" s="46">
        <v>0</v>
      </c>
      <c r="G24" s="46">
        <v>0</v>
      </c>
      <c r="H24" s="46">
        <v>0</v>
      </c>
      <c r="I24" s="46">
        <v>3129157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4144157</v>
      </c>
      <c r="O24" s="47">
        <f t="shared" si="1"/>
        <v>366.9993800921006</v>
      </c>
      <c r="P24" s="9"/>
    </row>
    <row r="25" spans="1:16" ht="15">
      <c r="A25" s="12"/>
      <c r="B25" s="25">
        <v>335.12</v>
      </c>
      <c r="C25" s="20" t="s">
        <v>96</v>
      </c>
      <c r="D25" s="46">
        <v>302004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302004</v>
      </c>
      <c r="O25" s="47">
        <f t="shared" si="1"/>
        <v>26.744952178533474</v>
      </c>
      <c r="P25" s="9"/>
    </row>
    <row r="26" spans="1:16" ht="15">
      <c r="A26" s="12"/>
      <c r="B26" s="25">
        <v>335.14</v>
      </c>
      <c r="C26" s="20" t="s">
        <v>97</v>
      </c>
      <c r="D26" s="46">
        <v>865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865</v>
      </c>
      <c r="O26" s="47">
        <f t="shared" si="1"/>
        <v>0.07660290471130003</v>
      </c>
      <c r="P26" s="9"/>
    </row>
    <row r="27" spans="1:16" ht="15">
      <c r="A27" s="12"/>
      <c r="B27" s="25">
        <v>335.15</v>
      </c>
      <c r="C27" s="20" t="s">
        <v>98</v>
      </c>
      <c r="D27" s="46">
        <v>43235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43235</v>
      </c>
      <c r="O27" s="47">
        <f t="shared" si="1"/>
        <v>3.8288168614948637</v>
      </c>
      <c r="P27" s="9"/>
    </row>
    <row r="28" spans="1:16" ht="15">
      <c r="A28" s="12"/>
      <c r="B28" s="25">
        <v>335.18</v>
      </c>
      <c r="C28" s="20" t="s">
        <v>99</v>
      </c>
      <c r="D28" s="46">
        <v>657965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657965</v>
      </c>
      <c r="O28" s="47">
        <f t="shared" si="1"/>
        <v>58.268243003896565</v>
      </c>
      <c r="P28" s="9"/>
    </row>
    <row r="29" spans="1:16" ht="15">
      <c r="A29" s="12"/>
      <c r="B29" s="25">
        <v>335.21</v>
      </c>
      <c r="C29" s="20" t="s">
        <v>29</v>
      </c>
      <c r="D29" s="46">
        <v>9960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9960</v>
      </c>
      <c r="O29" s="47">
        <f t="shared" si="1"/>
        <v>0.8820403825717322</v>
      </c>
      <c r="P29" s="9"/>
    </row>
    <row r="30" spans="1:16" ht="15">
      <c r="A30" s="12"/>
      <c r="B30" s="25">
        <v>335.49</v>
      </c>
      <c r="C30" s="20" t="s">
        <v>30</v>
      </c>
      <c r="D30" s="46">
        <v>12003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12003</v>
      </c>
      <c r="O30" s="47">
        <f t="shared" si="1"/>
        <v>1.0629649309245484</v>
      </c>
      <c r="P30" s="9"/>
    </row>
    <row r="31" spans="1:16" ht="15">
      <c r="A31" s="12"/>
      <c r="B31" s="25">
        <v>337.2</v>
      </c>
      <c r="C31" s="20" t="s">
        <v>31</v>
      </c>
      <c r="D31" s="46">
        <v>11815</v>
      </c>
      <c r="E31" s="46">
        <v>0</v>
      </c>
      <c r="F31" s="46">
        <v>0</v>
      </c>
      <c r="G31" s="46">
        <v>0</v>
      </c>
      <c r="H31" s="46">
        <v>0</v>
      </c>
      <c r="I31" s="46">
        <v>50000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61815</v>
      </c>
      <c r="O31" s="47">
        <f t="shared" si="1"/>
        <v>5.4742295430393195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SUM(D33:D49)</f>
        <v>6074329</v>
      </c>
      <c r="E32" s="32">
        <f t="shared" si="7"/>
        <v>1908919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7486277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15469525</v>
      </c>
      <c r="O32" s="45">
        <f t="shared" si="1"/>
        <v>1369.9543924902587</v>
      </c>
      <c r="P32" s="10"/>
    </row>
    <row r="33" spans="1:16" ht="15">
      <c r="A33" s="12"/>
      <c r="B33" s="25">
        <v>341.3</v>
      </c>
      <c r="C33" s="20" t="s">
        <v>100</v>
      </c>
      <c r="D33" s="46">
        <v>64103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9">SUM(D33:M33)</f>
        <v>64103</v>
      </c>
      <c r="O33" s="47">
        <f t="shared" si="1"/>
        <v>5.676850867871059</v>
      </c>
      <c r="P33" s="9"/>
    </row>
    <row r="34" spans="1:16" ht="15">
      <c r="A34" s="12"/>
      <c r="B34" s="25">
        <v>341.9</v>
      </c>
      <c r="C34" s="20" t="s">
        <v>101</v>
      </c>
      <c r="D34" s="46">
        <v>92829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92829</v>
      </c>
      <c r="O34" s="47">
        <f t="shared" si="1"/>
        <v>8.22077577045696</v>
      </c>
      <c r="P34" s="9"/>
    </row>
    <row r="35" spans="1:16" ht="15">
      <c r="A35" s="12"/>
      <c r="B35" s="25">
        <v>342.1</v>
      </c>
      <c r="C35" s="20" t="s">
        <v>40</v>
      </c>
      <c r="D35" s="46">
        <v>4138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4138</v>
      </c>
      <c r="O35" s="47">
        <f t="shared" si="1"/>
        <v>0.36645412681544454</v>
      </c>
      <c r="P35" s="9"/>
    </row>
    <row r="36" spans="1:16" ht="15">
      <c r="A36" s="12"/>
      <c r="B36" s="25">
        <v>342.5</v>
      </c>
      <c r="C36" s="20" t="s">
        <v>41</v>
      </c>
      <c r="D36" s="46">
        <v>15020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15020</v>
      </c>
      <c r="O36" s="47">
        <f t="shared" si="1"/>
        <v>1.3301452355650019</v>
      </c>
      <c r="P36" s="9"/>
    </row>
    <row r="37" spans="1:16" ht="15">
      <c r="A37" s="12"/>
      <c r="B37" s="25">
        <v>342.9</v>
      </c>
      <c r="C37" s="20" t="s">
        <v>42</v>
      </c>
      <c r="D37" s="46">
        <v>36251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36251</v>
      </c>
      <c r="O37" s="47">
        <f aca="true" t="shared" si="9" ref="O37:O65">(N37/O$67)</f>
        <v>3.2103258944385407</v>
      </c>
      <c r="P37" s="9"/>
    </row>
    <row r="38" spans="1:16" ht="15">
      <c r="A38" s="12"/>
      <c r="B38" s="25">
        <v>343.4</v>
      </c>
      <c r="C38" s="20" t="s">
        <v>43</v>
      </c>
      <c r="D38" s="46">
        <v>1801744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1801744</v>
      </c>
      <c r="O38" s="47">
        <f t="shared" si="9"/>
        <v>159.5593340417995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6628578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6628578</v>
      </c>
      <c r="O39" s="47">
        <f t="shared" si="9"/>
        <v>587.0154091392136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42331</v>
      </c>
      <c r="O40" s="47">
        <f t="shared" si="9"/>
        <v>3.7487601842012044</v>
      </c>
      <c r="P40" s="9"/>
    </row>
    <row r="41" spans="1:16" ht="15">
      <c r="A41" s="12"/>
      <c r="B41" s="25">
        <v>343.9</v>
      </c>
      <c r="C41" s="20" t="s">
        <v>47</v>
      </c>
      <c r="D41" s="46">
        <v>933447</v>
      </c>
      <c r="E41" s="46">
        <v>0</v>
      </c>
      <c r="F41" s="46">
        <v>0</v>
      </c>
      <c r="G41" s="46">
        <v>0</v>
      </c>
      <c r="H41" s="46">
        <v>0</v>
      </c>
      <c r="I41" s="46">
        <v>815368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1748815</v>
      </c>
      <c r="O41" s="47">
        <f t="shared" si="9"/>
        <v>154.87203329791004</v>
      </c>
      <c r="P41" s="9"/>
    </row>
    <row r="42" spans="1:16" ht="15">
      <c r="A42" s="12"/>
      <c r="B42" s="25">
        <v>344.5</v>
      </c>
      <c r="C42" s="20" t="s">
        <v>102</v>
      </c>
      <c r="D42" s="46">
        <v>588858</v>
      </c>
      <c r="E42" s="46">
        <v>203744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792602</v>
      </c>
      <c r="O42" s="47">
        <f t="shared" si="9"/>
        <v>70.19146298264258</v>
      </c>
      <c r="P42" s="9"/>
    </row>
    <row r="43" spans="1:16" ht="15">
      <c r="A43" s="12"/>
      <c r="B43" s="25">
        <v>344.6</v>
      </c>
      <c r="C43" s="20" t="s">
        <v>103</v>
      </c>
      <c r="D43" s="46">
        <v>0</v>
      </c>
      <c r="E43" s="46">
        <v>1705175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1705175</v>
      </c>
      <c r="O43" s="47">
        <f t="shared" si="9"/>
        <v>151.00735033652143</v>
      </c>
      <c r="P43" s="9"/>
    </row>
    <row r="44" spans="1:16" ht="15">
      <c r="A44" s="12"/>
      <c r="B44" s="25">
        <v>344.9</v>
      </c>
      <c r="C44" s="20" t="s">
        <v>104</v>
      </c>
      <c r="D44" s="46">
        <v>154112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154112</v>
      </c>
      <c r="O44" s="47">
        <f t="shared" si="9"/>
        <v>13.647892313142048</v>
      </c>
      <c r="P44" s="9"/>
    </row>
    <row r="45" spans="1:16" ht="15">
      <c r="A45" s="12"/>
      <c r="B45" s="25">
        <v>347.2</v>
      </c>
      <c r="C45" s="20" t="s">
        <v>50</v>
      </c>
      <c r="D45" s="46">
        <v>1942832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1942832</v>
      </c>
      <c r="O45" s="47">
        <f t="shared" si="9"/>
        <v>172.05384342897628</v>
      </c>
      <c r="P45" s="9"/>
    </row>
    <row r="46" spans="1:16" ht="15">
      <c r="A46" s="12"/>
      <c r="B46" s="25">
        <v>347.4</v>
      </c>
      <c r="C46" s="20" t="s">
        <v>51</v>
      </c>
      <c r="D46" s="46">
        <v>7188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7188</v>
      </c>
      <c r="O46" s="47">
        <f t="shared" si="9"/>
        <v>0.6365568544102019</v>
      </c>
      <c r="P46" s="9"/>
    </row>
    <row r="47" spans="1:16" ht="15">
      <c r="A47" s="12"/>
      <c r="B47" s="25">
        <v>347.5</v>
      </c>
      <c r="C47" s="20" t="s">
        <v>52</v>
      </c>
      <c r="D47" s="46">
        <v>29949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29949</v>
      </c>
      <c r="O47" s="47">
        <f t="shared" si="9"/>
        <v>2.652231668437832</v>
      </c>
      <c r="P47" s="9"/>
    </row>
    <row r="48" spans="1:16" ht="15">
      <c r="A48" s="12"/>
      <c r="B48" s="25">
        <v>347.9</v>
      </c>
      <c r="C48" s="20" t="s">
        <v>119</v>
      </c>
      <c r="D48" s="46">
        <v>368986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368986</v>
      </c>
      <c r="O48" s="47">
        <f t="shared" si="9"/>
        <v>32.67676230959972</v>
      </c>
      <c r="P48" s="9"/>
    </row>
    <row r="49" spans="1:16" ht="15">
      <c r="A49" s="12"/>
      <c r="B49" s="25">
        <v>349</v>
      </c>
      <c r="C49" s="20" t="s">
        <v>1</v>
      </c>
      <c r="D49" s="46">
        <v>34872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34872</v>
      </c>
      <c r="O49" s="47">
        <f t="shared" si="9"/>
        <v>3.088204038257173</v>
      </c>
      <c r="P49" s="9"/>
    </row>
    <row r="50" spans="1:16" ht="15.75">
      <c r="A50" s="29" t="s">
        <v>37</v>
      </c>
      <c r="B50" s="30"/>
      <c r="C50" s="31"/>
      <c r="D50" s="32">
        <f aca="true" t="shared" si="10" ref="D50:M50">SUM(D51:D52)</f>
        <v>51849</v>
      </c>
      <c r="E50" s="32">
        <f t="shared" si="10"/>
        <v>305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52154</v>
      </c>
      <c r="O50" s="45">
        <f t="shared" si="9"/>
        <v>4.618668083599008</v>
      </c>
      <c r="P50" s="10"/>
    </row>
    <row r="51" spans="1:16" ht="15">
      <c r="A51" s="13"/>
      <c r="B51" s="39">
        <v>351.1</v>
      </c>
      <c r="C51" s="21" t="s">
        <v>55</v>
      </c>
      <c r="D51" s="46">
        <v>37008</v>
      </c>
      <c r="E51" s="46">
        <v>305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37313</v>
      </c>
      <c r="O51" s="47">
        <f t="shared" si="9"/>
        <v>3.3043747786043216</v>
      </c>
      <c r="P51" s="9"/>
    </row>
    <row r="52" spans="1:16" ht="15">
      <c r="A52" s="13"/>
      <c r="B52" s="39">
        <v>354</v>
      </c>
      <c r="C52" s="21" t="s">
        <v>56</v>
      </c>
      <c r="D52" s="46">
        <v>14841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14841</v>
      </c>
      <c r="O52" s="47">
        <f t="shared" si="9"/>
        <v>1.3142933049946866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SUM(D54:D60)</f>
        <v>272231</v>
      </c>
      <c r="E53" s="32">
        <f t="shared" si="11"/>
        <v>2642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8243448</v>
      </c>
      <c r="L53" s="32">
        <f t="shared" si="11"/>
        <v>408526</v>
      </c>
      <c r="M53" s="32">
        <f t="shared" si="11"/>
        <v>0</v>
      </c>
      <c r="N53" s="32">
        <f>SUM(D53:M53)</f>
        <v>8926847</v>
      </c>
      <c r="O53" s="45">
        <f t="shared" si="9"/>
        <v>790.5461388593694</v>
      </c>
      <c r="P53" s="10"/>
    </row>
    <row r="54" spans="1:16" ht="15">
      <c r="A54" s="12"/>
      <c r="B54" s="25">
        <v>361.1</v>
      </c>
      <c r="C54" s="20" t="s">
        <v>57</v>
      </c>
      <c r="D54" s="46">
        <v>43582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2441655</v>
      </c>
      <c r="L54" s="46">
        <v>178425</v>
      </c>
      <c r="M54" s="46">
        <v>0</v>
      </c>
      <c r="N54" s="46">
        <f>SUM(D54:M54)</f>
        <v>2663662</v>
      </c>
      <c r="O54" s="47">
        <f t="shared" si="9"/>
        <v>235.8893021608218</v>
      </c>
      <c r="P54" s="9"/>
    </row>
    <row r="55" spans="1:16" ht="15">
      <c r="A55" s="12"/>
      <c r="B55" s="25">
        <v>361.3</v>
      </c>
      <c r="C55" s="20" t="s">
        <v>58</v>
      </c>
      <c r="D55" s="46">
        <v>-35649</v>
      </c>
      <c r="E55" s="46">
        <v>2642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3396100</v>
      </c>
      <c r="L55" s="46">
        <v>0</v>
      </c>
      <c r="M55" s="46">
        <v>0</v>
      </c>
      <c r="N55" s="46">
        <f aca="true" t="shared" si="12" ref="N55:N60">SUM(D55:M55)</f>
        <v>3363093</v>
      </c>
      <c r="O55" s="47">
        <f t="shared" si="9"/>
        <v>297.8297024442083</v>
      </c>
      <c r="P55" s="9"/>
    </row>
    <row r="56" spans="1:16" ht="15">
      <c r="A56" s="12"/>
      <c r="B56" s="25">
        <v>362</v>
      </c>
      <c r="C56" s="20" t="s">
        <v>59</v>
      </c>
      <c r="D56" s="46">
        <v>1080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1080</v>
      </c>
      <c r="O56" s="47">
        <f t="shared" si="9"/>
        <v>0.09564293304994687</v>
      </c>
      <c r="P56" s="9"/>
    </row>
    <row r="57" spans="1:16" ht="15">
      <c r="A57" s="12"/>
      <c r="B57" s="25">
        <v>365</v>
      </c>
      <c r="C57" s="20" t="s">
        <v>105</v>
      </c>
      <c r="D57" s="46">
        <v>10738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10738</v>
      </c>
      <c r="O57" s="47">
        <f t="shared" si="9"/>
        <v>0.950938717676231</v>
      </c>
      <c r="P57" s="9"/>
    </row>
    <row r="58" spans="1:16" ht="15">
      <c r="A58" s="12"/>
      <c r="B58" s="25">
        <v>366</v>
      </c>
      <c r="C58" s="20" t="s">
        <v>85</v>
      </c>
      <c r="D58" s="46">
        <v>12800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12800</v>
      </c>
      <c r="O58" s="47">
        <f t="shared" si="9"/>
        <v>1.1335458731845554</v>
      </c>
      <c r="P58" s="9"/>
    </row>
    <row r="59" spans="1:16" ht="15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2405693</v>
      </c>
      <c r="L59" s="46">
        <v>0</v>
      </c>
      <c r="M59" s="46">
        <v>0</v>
      </c>
      <c r="N59" s="46">
        <f t="shared" si="12"/>
        <v>2405693</v>
      </c>
      <c r="O59" s="47">
        <f t="shared" si="9"/>
        <v>213.04401346085726</v>
      </c>
      <c r="P59" s="9"/>
    </row>
    <row r="60" spans="1:16" ht="15">
      <c r="A60" s="12"/>
      <c r="B60" s="25">
        <v>369.9</v>
      </c>
      <c r="C60" s="20" t="s">
        <v>62</v>
      </c>
      <c r="D60" s="46">
        <v>239680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230101</v>
      </c>
      <c r="M60" s="46">
        <v>0</v>
      </c>
      <c r="N60" s="46">
        <f t="shared" si="12"/>
        <v>469781</v>
      </c>
      <c r="O60" s="47">
        <f t="shared" si="9"/>
        <v>41.60299326957138</v>
      </c>
      <c r="P60" s="9"/>
    </row>
    <row r="61" spans="1:16" ht="15.75">
      <c r="A61" s="29" t="s">
        <v>38</v>
      </c>
      <c r="B61" s="30"/>
      <c r="C61" s="31"/>
      <c r="D61" s="32">
        <f aca="true" t="shared" si="13" ref="D61:M61">SUM(D62:D64)</f>
        <v>1109350</v>
      </c>
      <c r="E61" s="32">
        <f t="shared" si="13"/>
        <v>5042390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64942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6216682</v>
      </c>
      <c r="O61" s="45">
        <f t="shared" si="9"/>
        <v>550.5386114063053</v>
      </c>
      <c r="P61" s="9"/>
    </row>
    <row r="62" spans="1:16" ht="15">
      <c r="A62" s="12"/>
      <c r="B62" s="25">
        <v>381</v>
      </c>
      <c r="C62" s="20" t="s">
        <v>63</v>
      </c>
      <c r="D62" s="46">
        <v>1109350</v>
      </c>
      <c r="E62" s="46">
        <v>368099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1477449</v>
      </c>
      <c r="O62" s="47">
        <f t="shared" si="9"/>
        <v>130.8403294367694</v>
      </c>
      <c r="P62" s="9"/>
    </row>
    <row r="63" spans="1:16" ht="15">
      <c r="A63" s="12"/>
      <c r="B63" s="25">
        <v>384</v>
      </c>
      <c r="C63" s="20" t="s">
        <v>114</v>
      </c>
      <c r="D63" s="46">
        <v>0</v>
      </c>
      <c r="E63" s="46">
        <v>4674291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4674291</v>
      </c>
      <c r="O63" s="47">
        <f t="shared" si="9"/>
        <v>413.9471307120085</v>
      </c>
      <c r="P63" s="9"/>
    </row>
    <row r="64" spans="1:16" ht="15.75" thickBot="1">
      <c r="A64" s="12"/>
      <c r="B64" s="25">
        <v>389.9</v>
      </c>
      <c r="C64" s="20" t="s">
        <v>106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64942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64942</v>
      </c>
      <c r="O64" s="47">
        <f t="shared" si="9"/>
        <v>5.751151257527453</v>
      </c>
      <c r="P64" s="9"/>
    </row>
    <row r="65" spans="1:119" ht="16.5" thickBot="1">
      <c r="A65" s="14" t="s">
        <v>53</v>
      </c>
      <c r="B65" s="23"/>
      <c r="C65" s="22"/>
      <c r="D65" s="15">
        <f aca="true" t="shared" si="14" ref="D65:M65">SUM(D5,D14,D21,D32,D50,D53,D61)</f>
        <v>23344643</v>
      </c>
      <c r="E65" s="15">
        <f t="shared" si="14"/>
        <v>7087820</v>
      </c>
      <c r="F65" s="15">
        <f t="shared" si="14"/>
        <v>0</v>
      </c>
      <c r="G65" s="15">
        <f t="shared" si="14"/>
        <v>0</v>
      </c>
      <c r="H65" s="15">
        <f t="shared" si="14"/>
        <v>0</v>
      </c>
      <c r="I65" s="15">
        <f t="shared" si="14"/>
        <v>10730376</v>
      </c>
      <c r="J65" s="15">
        <f t="shared" si="14"/>
        <v>0</v>
      </c>
      <c r="K65" s="15">
        <f t="shared" si="14"/>
        <v>8243448</v>
      </c>
      <c r="L65" s="15">
        <f t="shared" si="14"/>
        <v>408526</v>
      </c>
      <c r="M65" s="15">
        <f t="shared" si="14"/>
        <v>0</v>
      </c>
      <c r="N65" s="15">
        <f>SUM(D65:M65)</f>
        <v>49814813</v>
      </c>
      <c r="O65" s="38">
        <f t="shared" si="9"/>
        <v>4411.513726532058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124</v>
      </c>
      <c r="M67" s="48"/>
      <c r="N67" s="48"/>
      <c r="O67" s="43">
        <v>11292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10444759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10444759</v>
      </c>
      <c r="O5" s="33">
        <f aca="true" t="shared" si="1" ref="O5:O36">(N5/O$65)</f>
        <v>926.2822809506918</v>
      </c>
      <c r="P5" s="6"/>
    </row>
    <row r="6" spans="1:16" ht="15">
      <c r="A6" s="12"/>
      <c r="B6" s="25">
        <v>311</v>
      </c>
      <c r="C6" s="20" t="s">
        <v>3</v>
      </c>
      <c r="D6" s="46">
        <v>7571726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7571726</v>
      </c>
      <c r="O6" s="47">
        <f t="shared" si="1"/>
        <v>671.490422135509</v>
      </c>
      <c r="P6" s="9"/>
    </row>
    <row r="7" spans="1:16" ht="15">
      <c r="A7" s="12"/>
      <c r="B7" s="25">
        <v>312.41</v>
      </c>
      <c r="C7" s="20" t="s">
        <v>11</v>
      </c>
      <c r="D7" s="46">
        <v>461652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461652</v>
      </c>
      <c r="O7" s="47">
        <f t="shared" si="1"/>
        <v>40.941113870166724</v>
      </c>
      <c r="P7" s="9"/>
    </row>
    <row r="8" spans="1:16" ht="15">
      <c r="A8" s="12"/>
      <c r="B8" s="25">
        <v>312.51</v>
      </c>
      <c r="C8" s="20" t="s">
        <v>72</v>
      </c>
      <c r="D8" s="46">
        <v>144452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144452</v>
      </c>
      <c r="O8" s="47">
        <f t="shared" si="1"/>
        <v>12.810571124512238</v>
      </c>
      <c r="P8" s="9"/>
    </row>
    <row r="9" spans="1:16" ht="15">
      <c r="A9" s="12"/>
      <c r="B9" s="25">
        <v>312.52</v>
      </c>
      <c r="C9" s="20" t="s">
        <v>93</v>
      </c>
      <c r="D9" s="46">
        <v>104215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104215</v>
      </c>
      <c r="O9" s="47">
        <f t="shared" si="1"/>
        <v>9.242195814118482</v>
      </c>
      <c r="P9" s="9"/>
    </row>
    <row r="10" spans="1:16" ht="15">
      <c r="A10" s="12"/>
      <c r="B10" s="25">
        <v>314.1</v>
      </c>
      <c r="C10" s="20" t="s">
        <v>12</v>
      </c>
      <c r="D10" s="46">
        <v>1356542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1356542</v>
      </c>
      <c r="O10" s="47">
        <f t="shared" si="1"/>
        <v>120.3034764100745</v>
      </c>
      <c r="P10" s="9"/>
    </row>
    <row r="11" spans="1:16" ht="15">
      <c r="A11" s="12"/>
      <c r="B11" s="25">
        <v>314.4</v>
      </c>
      <c r="C11" s="20" t="s">
        <v>14</v>
      </c>
      <c r="D11" s="46">
        <v>57537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57537</v>
      </c>
      <c r="O11" s="47">
        <f t="shared" si="1"/>
        <v>5.10260730755587</v>
      </c>
      <c r="P11" s="9"/>
    </row>
    <row r="12" spans="1:16" ht="15">
      <c r="A12" s="12"/>
      <c r="B12" s="25">
        <v>315</v>
      </c>
      <c r="C12" s="20" t="s">
        <v>94</v>
      </c>
      <c r="D12" s="46">
        <v>575603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575603</v>
      </c>
      <c r="O12" s="47">
        <f t="shared" si="1"/>
        <v>51.04673643135864</v>
      </c>
      <c r="P12" s="9"/>
    </row>
    <row r="13" spans="1:16" ht="15">
      <c r="A13" s="12"/>
      <c r="B13" s="25">
        <v>316</v>
      </c>
      <c r="C13" s="20" t="s">
        <v>95</v>
      </c>
      <c r="D13" s="46">
        <v>173032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173032</v>
      </c>
      <c r="O13" s="47">
        <f t="shared" si="1"/>
        <v>15.34515785739624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1581765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1581765</v>
      </c>
      <c r="O14" s="45">
        <f t="shared" si="1"/>
        <v>140.27713728272437</v>
      </c>
      <c r="P14" s="10"/>
    </row>
    <row r="15" spans="1:16" ht="15">
      <c r="A15" s="12"/>
      <c r="B15" s="25">
        <v>322</v>
      </c>
      <c r="C15" s="20" t="s">
        <v>0</v>
      </c>
      <c r="D15" s="46">
        <v>304969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304969</v>
      </c>
      <c r="O15" s="47">
        <f t="shared" si="1"/>
        <v>27.04584959205392</v>
      </c>
      <c r="P15" s="9"/>
    </row>
    <row r="16" spans="1:16" ht="15">
      <c r="A16" s="12"/>
      <c r="B16" s="25">
        <v>323.1</v>
      </c>
      <c r="C16" s="20" t="s">
        <v>17</v>
      </c>
      <c r="D16" s="46">
        <v>1045043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1045043</v>
      </c>
      <c r="O16" s="47">
        <f t="shared" si="1"/>
        <v>92.67852075203973</v>
      </c>
      <c r="P16" s="9"/>
    </row>
    <row r="17" spans="1:16" ht="15">
      <c r="A17" s="12"/>
      <c r="B17" s="25">
        <v>323.4</v>
      </c>
      <c r="C17" s="20" t="s">
        <v>18</v>
      </c>
      <c r="D17" s="46">
        <v>63393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63393</v>
      </c>
      <c r="O17" s="47">
        <f t="shared" si="1"/>
        <v>5.621940404398723</v>
      </c>
      <c r="P17" s="9"/>
    </row>
    <row r="18" spans="1:16" ht="15">
      <c r="A18" s="12"/>
      <c r="B18" s="25">
        <v>323.7</v>
      </c>
      <c r="C18" s="20" t="s">
        <v>19</v>
      </c>
      <c r="D18" s="46">
        <v>162719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162719</v>
      </c>
      <c r="O18" s="47">
        <f t="shared" si="1"/>
        <v>14.430560482440582</v>
      </c>
      <c r="P18" s="9"/>
    </row>
    <row r="19" spans="1:16" ht="15">
      <c r="A19" s="12"/>
      <c r="B19" s="25">
        <v>323.9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0.08868393047179851</v>
      </c>
      <c r="P19" s="9"/>
    </row>
    <row r="20" spans="1:16" ht="15">
      <c r="A20" s="12"/>
      <c r="B20" s="25">
        <v>329</v>
      </c>
      <c r="C20" s="20" t="s">
        <v>21</v>
      </c>
      <c r="D20" s="46">
        <v>4641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4641</v>
      </c>
      <c r="O20" s="47">
        <f t="shared" si="1"/>
        <v>0.4115821213196169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2865792</v>
      </c>
      <c r="E21" s="32">
        <f t="shared" si="5"/>
        <v>86219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60383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3012394</v>
      </c>
      <c r="O21" s="45">
        <f t="shared" si="1"/>
        <v>267.150940049663</v>
      </c>
      <c r="P21" s="10"/>
    </row>
    <row r="22" spans="1:16" ht="15">
      <c r="A22" s="12"/>
      <c r="B22" s="25">
        <v>331.2</v>
      </c>
      <c r="C22" s="20" t="s">
        <v>23</v>
      </c>
      <c r="D22" s="46">
        <v>3531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3531</v>
      </c>
      <c r="O22" s="47">
        <f t="shared" si="1"/>
        <v>0.31314295849592055</v>
      </c>
      <c r="P22" s="9"/>
    </row>
    <row r="23" spans="1:16" ht="15">
      <c r="A23" s="12"/>
      <c r="B23" s="25">
        <v>334.1</v>
      </c>
      <c r="C23" s="20" t="s">
        <v>84</v>
      </c>
      <c r="D23" s="46">
        <v>1849210</v>
      </c>
      <c r="E23" s="46">
        <v>0</v>
      </c>
      <c r="F23" s="46">
        <v>0</v>
      </c>
      <c r="G23" s="46">
        <v>0</v>
      </c>
      <c r="H23" s="46">
        <v>0</v>
      </c>
      <c r="I23" s="46">
        <v>60383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1909593</v>
      </c>
      <c r="O23" s="47">
        <f t="shared" si="1"/>
        <v>169.35021284143312</v>
      </c>
      <c r="P23" s="9"/>
    </row>
    <row r="24" spans="1:16" ht="15">
      <c r="A24" s="12"/>
      <c r="B24" s="25">
        <v>335.12</v>
      </c>
      <c r="C24" s="20" t="s">
        <v>96</v>
      </c>
      <c r="D24" s="46">
        <v>326772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326772</v>
      </c>
      <c r="O24" s="47">
        <f t="shared" si="1"/>
        <v>28.979425328130542</v>
      </c>
      <c r="P24" s="9"/>
    </row>
    <row r="25" spans="1:16" ht="15">
      <c r="A25" s="12"/>
      <c r="B25" s="25">
        <v>335.14</v>
      </c>
      <c r="C25" s="20" t="s">
        <v>97</v>
      </c>
      <c r="D25" s="46">
        <v>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899</v>
      </c>
      <c r="O25" s="47">
        <f t="shared" si="1"/>
        <v>0.07972685349414686</v>
      </c>
      <c r="P25" s="9"/>
    </row>
    <row r="26" spans="1:16" ht="15">
      <c r="A26" s="12"/>
      <c r="B26" s="25">
        <v>335.15</v>
      </c>
      <c r="C26" s="20" t="s">
        <v>98</v>
      </c>
      <c r="D26" s="46">
        <v>36240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36240</v>
      </c>
      <c r="O26" s="47">
        <f t="shared" si="1"/>
        <v>3.213905640297978</v>
      </c>
      <c r="P26" s="9"/>
    </row>
    <row r="27" spans="1:16" ht="15">
      <c r="A27" s="12"/>
      <c r="B27" s="25">
        <v>335.18</v>
      </c>
      <c r="C27" s="20" t="s">
        <v>99</v>
      </c>
      <c r="D27" s="46">
        <v>616011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616011</v>
      </c>
      <c r="O27" s="47">
        <f t="shared" si="1"/>
        <v>54.630276693863074</v>
      </c>
      <c r="P27" s="9"/>
    </row>
    <row r="28" spans="1:16" ht="15">
      <c r="A28" s="12"/>
      <c r="B28" s="25">
        <v>335.21</v>
      </c>
      <c r="C28" s="20" t="s">
        <v>29</v>
      </c>
      <c r="D28" s="46">
        <v>9720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9720</v>
      </c>
      <c r="O28" s="47">
        <f t="shared" si="1"/>
        <v>0.8620078041858815</v>
      </c>
      <c r="P28" s="9"/>
    </row>
    <row r="29" spans="1:16" ht="15">
      <c r="A29" s="12"/>
      <c r="B29" s="25">
        <v>335.49</v>
      </c>
      <c r="C29" s="20" t="s">
        <v>30</v>
      </c>
      <c r="D29" s="46">
        <v>11594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11594</v>
      </c>
      <c r="O29" s="47">
        <f t="shared" si="1"/>
        <v>1.028201489890032</v>
      </c>
      <c r="P29" s="9"/>
    </row>
    <row r="30" spans="1:16" ht="15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11815</v>
      </c>
      <c r="O30" s="47">
        <f t="shared" si="1"/>
        <v>1.0478006385242995</v>
      </c>
      <c r="P30" s="9"/>
    </row>
    <row r="31" spans="1:16" ht="15">
      <c r="A31" s="12"/>
      <c r="B31" s="25">
        <v>338</v>
      </c>
      <c r="C31" s="20" t="s">
        <v>113</v>
      </c>
      <c r="D31" s="46">
        <v>0</v>
      </c>
      <c r="E31" s="46">
        <v>86219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86219</v>
      </c>
      <c r="O31" s="47">
        <f t="shared" si="1"/>
        <v>7.6462398013479955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SUM(D33:D49)</f>
        <v>6278195</v>
      </c>
      <c r="E32" s="32">
        <f t="shared" si="7"/>
        <v>1040672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7217583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14536450</v>
      </c>
      <c r="O32" s="45">
        <f t="shared" si="1"/>
        <v>1289.1495211067754</v>
      </c>
      <c r="P32" s="10"/>
    </row>
    <row r="33" spans="1:16" ht="15">
      <c r="A33" s="12"/>
      <c r="B33" s="25">
        <v>341.3</v>
      </c>
      <c r="C33" s="20" t="s">
        <v>100</v>
      </c>
      <c r="D33" s="46">
        <v>64247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9">SUM(D33:M33)</f>
        <v>64247</v>
      </c>
      <c r="O33" s="47">
        <f t="shared" si="1"/>
        <v>5.697676481021639</v>
      </c>
      <c r="P33" s="9"/>
    </row>
    <row r="34" spans="1:16" ht="15">
      <c r="A34" s="12"/>
      <c r="B34" s="25">
        <v>341.9</v>
      </c>
      <c r="C34" s="20" t="s">
        <v>101</v>
      </c>
      <c r="D34" s="46">
        <v>41306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41306</v>
      </c>
      <c r="O34" s="47">
        <f t="shared" si="1"/>
        <v>3.663178432068109</v>
      </c>
      <c r="P34" s="9"/>
    </row>
    <row r="35" spans="1:16" ht="15">
      <c r="A35" s="12"/>
      <c r="B35" s="25">
        <v>342.1</v>
      </c>
      <c r="C35" s="20" t="s">
        <v>40</v>
      </c>
      <c r="D35" s="46">
        <v>3967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3967</v>
      </c>
      <c r="O35" s="47">
        <f t="shared" si="1"/>
        <v>0.3518091521816247</v>
      </c>
      <c r="P35" s="9"/>
    </row>
    <row r="36" spans="1:16" ht="15">
      <c r="A36" s="12"/>
      <c r="B36" s="25">
        <v>342.5</v>
      </c>
      <c r="C36" s="20" t="s">
        <v>41</v>
      </c>
      <c r="D36" s="46">
        <v>18548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18548</v>
      </c>
      <c r="O36" s="47">
        <f t="shared" si="1"/>
        <v>1.6449095423909188</v>
      </c>
      <c r="P36" s="9"/>
    </row>
    <row r="37" spans="1:16" ht="15">
      <c r="A37" s="12"/>
      <c r="B37" s="25">
        <v>342.9</v>
      </c>
      <c r="C37" s="20" t="s">
        <v>42</v>
      </c>
      <c r="D37" s="46">
        <v>27903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27903</v>
      </c>
      <c r="O37" s="47">
        <f aca="true" t="shared" si="9" ref="O37:O63">(N37/O$65)</f>
        <v>2.4745477119545938</v>
      </c>
      <c r="P37" s="9"/>
    </row>
    <row r="38" spans="1:16" ht="15">
      <c r="A38" s="12"/>
      <c r="B38" s="25">
        <v>343.4</v>
      </c>
      <c r="C38" s="20" t="s">
        <v>43</v>
      </c>
      <c r="D38" s="46">
        <v>1763280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1763280</v>
      </c>
      <c r="O38" s="47">
        <f t="shared" si="9"/>
        <v>156.37460092231288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6268290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6268290</v>
      </c>
      <c r="O39" s="47">
        <f t="shared" si="9"/>
        <v>555.8965945370699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148411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148411</v>
      </c>
      <c r="O40" s="47">
        <f t="shared" si="9"/>
        <v>13.161670805250088</v>
      </c>
      <c r="P40" s="9"/>
    </row>
    <row r="41" spans="1:16" ht="15">
      <c r="A41" s="12"/>
      <c r="B41" s="25">
        <v>343.9</v>
      </c>
      <c r="C41" s="20" t="s">
        <v>47</v>
      </c>
      <c r="D41" s="46">
        <v>1181371</v>
      </c>
      <c r="E41" s="46">
        <v>0</v>
      </c>
      <c r="F41" s="46">
        <v>0</v>
      </c>
      <c r="G41" s="46">
        <v>0</v>
      </c>
      <c r="H41" s="46">
        <v>0</v>
      </c>
      <c r="I41" s="46">
        <v>800882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1982253</v>
      </c>
      <c r="O41" s="47">
        <f t="shared" si="9"/>
        <v>175.79398722951402</v>
      </c>
      <c r="P41" s="9"/>
    </row>
    <row r="42" spans="1:16" ht="15">
      <c r="A42" s="12"/>
      <c r="B42" s="25">
        <v>344.5</v>
      </c>
      <c r="C42" s="20" t="s">
        <v>102</v>
      </c>
      <c r="D42" s="46">
        <v>683112</v>
      </c>
      <c r="E42" s="46">
        <v>65670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748782</v>
      </c>
      <c r="O42" s="47">
        <f t="shared" si="9"/>
        <v>66.40493082653423</v>
      </c>
      <c r="P42" s="9"/>
    </row>
    <row r="43" spans="1:16" ht="15">
      <c r="A43" s="12"/>
      <c r="B43" s="25">
        <v>344.6</v>
      </c>
      <c r="C43" s="20" t="s">
        <v>103</v>
      </c>
      <c r="D43" s="46">
        <v>0</v>
      </c>
      <c r="E43" s="46">
        <v>975002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975002</v>
      </c>
      <c r="O43" s="47">
        <f t="shared" si="9"/>
        <v>86.46700957786449</v>
      </c>
      <c r="P43" s="9"/>
    </row>
    <row r="44" spans="1:16" ht="15">
      <c r="A44" s="12"/>
      <c r="B44" s="25">
        <v>344.9</v>
      </c>
      <c r="C44" s="20" t="s">
        <v>104</v>
      </c>
      <c r="D44" s="46">
        <v>150058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150058</v>
      </c>
      <c r="O44" s="47">
        <f t="shared" si="9"/>
        <v>13.307733238737141</v>
      </c>
      <c r="P44" s="9"/>
    </row>
    <row r="45" spans="1:16" ht="15">
      <c r="A45" s="12"/>
      <c r="B45" s="25">
        <v>347.2</v>
      </c>
      <c r="C45" s="20" t="s">
        <v>50</v>
      </c>
      <c r="D45" s="46">
        <v>1884600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1884600</v>
      </c>
      <c r="O45" s="47">
        <f t="shared" si="9"/>
        <v>167.13373536715147</v>
      </c>
      <c r="P45" s="9"/>
    </row>
    <row r="46" spans="1:16" ht="15">
      <c r="A46" s="12"/>
      <c r="B46" s="25">
        <v>347.4</v>
      </c>
      <c r="C46" s="20" t="s">
        <v>51</v>
      </c>
      <c r="D46" s="46">
        <v>5070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5070</v>
      </c>
      <c r="O46" s="47">
        <f t="shared" si="9"/>
        <v>0.44962752749201845</v>
      </c>
      <c r="P46" s="9"/>
    </row>
    <row r="47" spans="1:16" ht="15">
      <c r="A47" s="12"/>
      <c r="B47" s="25">
        <v>347.5</v>
      </c>
      <c r="C47" s="20" t="s">
        <v>52</v>
      </c>
      <c r="D47" s="46">
        <v>29328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29328</v>
      </c>
      <c r="O47" s="47">
        <f t="shared" si="9"/>
        <v>2.600922312876907</v>
      </c>
      <c r="P47" s="9"/>
    </row>
    <row r="48" spans="1:16" ht="15">
      <c r="A48" s="12"/>
      <c r="B48" s="25">
        <v>347.9</v>
      </c>
      <c r="C48" s="20" t="s">
        <v>119</v>
      </c>
      <c r="D48" s="46">
        <v>390121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390121</v>
      </c>
      <c r="O48" s="47">
        <f t="shared" si="9"/>
        <v>34.597463639588504</v>
      </c>
      <c r="P48" s="9"/>
    </row>
    <row r="49" spans="1:16" ht="15">
      <c r="A49" s="12"/>
      <c r="B49" s="25">
        <v>349</v>
      </c>
      <c r="C49" s="20" t="s">
        <v>1</v>
      </c>
      <c r="D49" s="46">
        <v>35284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35284</v>
      </c>
      <c r="O49" s="47">
        <f t="shared" si="9"/>
        <v>3.1291238027669386</v>
      </c>
      <c r="P49" s="9"/>
    </row>
    <row r="50" spans="1:16" ht="15.75">
      <c r="A50" s="29" t="s">
        <v>37</v>
      </c>
      <c r="B50" s="30"/>
      <c r="C50" s="31"/>
      <c r="D50" s="32">
        <f aca="true" t="shared" si="10" ref="D50:M50">SUM(D51:D52)</f>
        <v>69277</v>
      </c>
      <c r="E50" s="32">
        <f t="shared" si="10"/>
        <v>1295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63">SUM(D50:M50)</f>
        <v>70572</v>
      </c>
      <c r="O50" s="45">
        <f t="shared" si="9"/>
        <v>6.258602341255765</v>
      </c>
      <c r="P50" s="10"/>
    </row>
    <row r="51" spans="1:16" ht="15">
      <c r="A51" s="13"/>
      <c r="B51" s="39">
        <v>351.1</v>
      </c>
      <c r="C51" s="21" t="s">
        <v>55</v>
      </c>
      <c r="D51" s="46">
        <v>32087</v>
      </c>
      <c r="E51" s="46">
        <v>1295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33382</v>
      </c>
      <c r="O51" s="47">
        <f t="shared" si="9"/>
        <v>2.960446967009578</v>
      </c>
      <c r="P51" s="9"/>
    </row>
    <row r="52" spans="1:16" ht="15">
      <c r="A52" s="13"/>
      <c r="B52" s="39">
        <v>354</v>
      </c>
      <c r="C52" s="21" t="s">
        <v>56</v>
      </c>
      <c r="D52" s="46">
        <v>37190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37190</v>
      </c>
      <c r="O52" s="47">
        <f t="shared" si="9"/>
        <v>3.2981553742461864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SUM(D54:D58)</f>
        <v>176463</v>
      </c>
      <c r="E53" s="32">
        <f t="shared" si="12"/>
        <v>11189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7067104</v>
      </c>
      <c r="L53" s="32">
        <f t="shared" si="12"/>
        <v>318269</v>
      </c>
      <c r="M53" s="32">
        <f t="shared" si="12"/>
        <v>0</v>
      </c>
      <c r="N53" s="32">
        <f t="shared" si="11"/>
        <v>7573025</v>
      </c>
      <c r="O53" s="45">
        <f t="shared" si="9"/>
        <v>671.6056225611919</v>
      </c>
      <c r="P53" s="10"/>
    </row>
    <row r="54" spans="1:16" ht="15">
      <c r="A54" s="12"/>
      <c r="B54" s="25">
        <v>361.1</v>
      </c>
      <c r="C54" s="20" t="s">
        <v>57</v>
      </c>
      <c r="D54" s="46">
        <v>52295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2452121</v>
      </c>
      <c r="L54" s="46">
        <v>87857</v>
      </c>
      <c r="M54" s="46">
        <v>0</v>
      </c>
      <c r="N54" s="46">
        <f t="shared" si="11"/>
        <v>2592273</v>
      </c>
      <c r="O54" s="47">
        <f t="shared" si="9"/>
        <v>229.89295849592054</v>
      </c>
      <c r="P54" s="9"/>
    </row>
    <row r="55" spans="1:16" ht="15">
      <c r="A55" s="12"/>
      <c r="B55" s="25">
        <v>361.3</v>
      </c>
      <c r="C55" s="20" t="s">
        <v>58</v>
      </c>
      <c r="D55" s="46">
        <v>-13720</v>
      </c>
      <c r="E55" s="46">
        <v>3994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1877685</v>
      </c>
      <c r="L55" s="46">
        <v>0</v>
      </c>
      <c r="M55" s="46">
        <v>0</v>
      </c>
      <c r="N55" s="46">
        <f t="shared" si="11"/>
        <v>1867959</v>
      </c>
      <c r="O55" s="47">
        <f t="shared" si="9"/>
        <v>165.65794608017026</v>
      </c>
      <c r="P55" s="9"/>
    </row>
    <row r="56" spans="1:16" ht="15">
      <c r="A56" s="12"/>
      <c r="B56" s="25">
        <v>365</v>
      </c>
      <c r="C56" s="20" t="s">
        <v>105</v>
      </c>
      <c r="D56" s="46">
        <v>12896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12896</v>
      </c>
      <c r="O56" s="47">
        <f t="shared" si="9"/>
        <v>1.1436679673643135</v>
      </c>
      <c r="P56" s="9"/>
    </row>
    <row r="57" spans="1:16" ht="15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2737298</v>
      </c>
      <c r="L57" s="46">
        <v>0</v>
      </c>
      <c r="M57" s="46">
        <v>0</v>
      </c>
      <c r="N57" s="46">
        <f t="shared" si="11"/>
        <v>2737298</v>
      </c>
      <c r="O57" s="47">
        <f t="shared" si="9"/>
        <v>242.75434551259312</v>
      </c>
      <c r="P57" s="9"/>
    </row>
    <row r="58" spans="1:16" ht="15">
      <c r="A58" s="12"/>
      <c r="B58" s="25">
        <v>369.9</v>
      </c>
      <c r="C58" s="20" t="s">
        <v>62</v>
      </c>
      <c r="D58" s="46">
        <v>124992</v>
      </c>
      <c r="E58" s="46">
        <v>7195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230412</v>
      </c>
      <c r="M58" s="46">
        <v>0</v>
      </c>
      <c r="N58" s="46">
        <f t="shared" si="11"/>
        <v>362599</v>
      </c>
      <c r="O58" s="47">
        <f t="shared" si="9"/>
        <v>32.156704505143665</v>
      </c>
      <c r="P58" s="9"/>
    </row>
    <row r="59" spans="1:16" ht="15.75">
      <c r="A59" s="29" t="s">
        <v>38</v>
      </c>
      <c r="B59" s="30"/>
      <c r="C59" s="31"/>
      <c r="D59" s="32">
        <f aca="true" t="shared" si="13" ref="D59:M59">SUM(D60:D62)</f>
        <v>1893603</v>
      </c>
      <c r="E59" s="32">
        <f t="shared" si="13"/>
        <v>250270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47395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2191268</v>
      </c>
      <c r="O59" s="45">
        <f t="shared" si="9"/>
        <v>194.33025895707698</v>
      </c>
      <c r="P59" s="9"/>
    </row>
    <row r="60" spans="1:16" ht="15">
      <c r="A60" s="12"/>
      <c r="B60" s="25">
        <v>381</v>
      </c>
      <c r="C60" s="20" t="s">
        <v>63</v>
      </c>
      <c r="D60" s="46">
        <v>1014900</v>
      </c>
      <c r="E60" s="46">
        <v>250270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1265170</v>
      </c>
      <c r="O60" s="47">
        <f t="shared" si="9"/>
        <v>112.20024831500533</v>
      </c>
      <c r="P60" s="9"/>
    </row>
    <row r="61" spans="1:16" ht="15">
      <c r="A61" s="12"/>
      <c r="B61" s="25">
        <v>384</v>
      </c>
      <c r="C61" s="20" t="s">
        <v>114</v>
      </c>
      <c r="D61" s="46">
        <v>878703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878703</v>
      </c>
      <c r="O61" s="47">
        <f t="shared" si="9"/>
        <v>77.92683575736076</v>
      </c>
      <c r="P61" s="9"/>
    </row>
    <row r="62" spans="1:16" ht="15.75" thickBot="1">
      <c r="A62" s="12"/>
      <c r="B62" s="25">
        <v>389.9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47395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47395</v>
      </c>
      <c r="O62" s="47">
        <f t="shared" si="9"/>
        <v>4.20317488471089</v>
      </c>
      <c r="P62" s="9"/>
    </row>
    <row r="63" spans="1:119" ht="16.5" thickBot="1">
      <c r="A63" s="14" t="s">
        <v>53</v>
      </c>
      <c r="B63" s="23"/>
      <c r="C63" s="22"/>
      <c r="D63" s="15">
        <f aca="true" t="shared" si="14" ref="D63:M63">SUM(D5,D14,D21,D32,D50,D53,D59)</f>
        <v>23309854</v>
      </c>
      <c r="E63" s="15">
        <f t="shared" si="14"/>
        <v>1389645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7325361</v>
      </c>
      <c r="J63" s="15">
        <f t="shared" si="14"/>
        <v>0</v>
      </c>
      <c r="K63" s="15">
        <f t="shared" si="14"/>
        <v>7067104</v>
      </c>
      <c r="L63" s="15">
        <f t="shared" si="14"/>
        <v>318269</v>
      </c>
      <c r="M63" s="15">
        <f t="shared" si="14"/>
        <v>0</v>
      </c>
      <c r="N63" s="15">
        <f t="shared" si="11"/>
        <v>39410233</v>
      </c>
      <c r="O63" s="38">
        <f t="shared" si="9"/>
        <v>3495.054363249379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122</v>
      </c>
      <c r="M65" s="48"/>
      <c r="N65" s="48"/>
      <c r="O65" s="43">
        <v>11276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9854107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9854107</v>
      </c>
      <c r="O5" s="33">
        <f aca="true" t="shared" si="1" ref="O5:O36">(N5/O$67)</f>
        <v>881.2472724020747</v>
      </c>
      <c r="P5" s="6"/>
    </row>
    <row r="6" spans="1:16" ht="15">
      <c r="A6" s="12"/>
      <c r="B6" s="25">
        <v>311</v>
      </c>
      <c r="C6" s="20" t="s">
        <v>3</v>
      </c>
      <c r="D6" s="46">
        <v>7056279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7056279</v>
      </c>
      <c r="O6" s="47">
        <f t="shared" si="1"/>
        <v>631.0390806653551</v>
      </c>
      <c r="P6" s="9"/>
    </row>
    <row r="7" spans="1:16" ht="15">
      <c r="A7" s="12"/>
      <c r="B7" s="25">
        <v>312.41</v>
      </c>
      <c r="C7" s="20" t="s">
        <v>11</v>
      </c>
      <c r="D7" s="46">
        <v>417978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417978</v>
      </c>
      <c r="O7" s="47">
        <f t="shared" si="1"/>
        <v>37.37953854408872</v>
      </c>
      <c r="P7" s="9"/>
    </row>
    <row r="8" spans="1:16" ht="15">
      <c r="A8" s="12"/>
      <c r="B8" s="25">
        <v>312.51</v>
      </c>
      <c r="C8" s="20" t="s">
        <v>72</v>
      </c>
      <c r="D8" s="46">
        <v>162542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162542</v>
      </c>
      <c r="O8" s="47">
        <f t="shared" si="1"/>
        <v>14.536040064389196</v>
      </c>
      <c r="P8" s="9"/>
    </row>
    <row r="9" spans="1:16" ht="15">
      <c r="A9" s="12"/>
      <c r="B9" s="25">
        <v>312.52</v>
      </c>
      <c r="C9" s="20" t="s">
        <v>93</v>
      </c>
      <c r="D9" s="46">
        <v>97977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97977</v>
      </c>
      <c r="O9" s="47">
        <f t="shared" si="1"/>
        <v>8.762028259703094</v>
      </c>
      <c r="P9" s="9"/>
    </row>
    <row r="10" spans="1:16" ht="15">
      <c r="A10" s="12"/>
      <c r="B10" s="25">
        <v>314.1</v>
      </c>
      <c r="C10" s="20" t="s">
        <v>12</v>
      </c>
      <c r="D10" s="46">
        <v>1317974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1317974</v>
      </c>
      <c r="O10" s="47">
        <f t="shared" si="1"/>
        <v>117.8656769808621</v>
      </c>
      <c r="P10" s="9"/>
    </row>
    <row r="11" spans="1:16" ht="15">
      <c r="A11" s="12"/>
      <c r="B11" s="25">
        <v>314.4</v>
      </c>
      <c r="C11" s="20" t="s">
        <v>14</v>
      </c>
      <c r="D11" s="46">
        <v>53773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53773</v>
      </c>
      <c r="O11" s="47">
        <f t="shared" si="1"/>
        <v>4.808889286353067</v>
      </c>
      <c r="P11" s="9"/>
    </row>
    <row r="12" spans="1:16" ht="15">
      <c r="A12" s="12"/>
      <c r="B12" s="25">
        <v>315</v>
      </c>
      <c r="C12" s="20" t="s">
        <v>94</v>
      </c>
      <c r="D12" s="46">
        <v>604646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604646</v>
      </c>
      <c r="O12" s="47">
        <f t="shared" si="1"/>
        <v>54.07315328206045</v>
      </c>
      <c r="P12" s="9"/>
    </row>
    <row r="13" spans="1:16" ht="15">
      <c r="A13" s="12"/>
      <c r="B13" s="25">
        <v>316</v>
      </c>
      <c r="C13" s="20" t="s">
        <v>95</v>
      </c>
      <c r="D13" s="46">
        <v>142938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142938</v>
      </c>
      <c r="O13" s="47">
        <f t="shared" si="1"/>
        <v>12.7828653192631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1593653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1593653</v>
      </c>
      <c r="O14" s="45">
        <f t="shared" si="1"/>
        <v>142.51949561795743</v>
      </c>
      <c r="P14" s="10"/>
    </row>
    <row r="15" spans="1:16" ht="15">
      <c r="A15" s="12"/>
      <c r="B15" s="25">
        <v>322</v>
      </c>
      <c r="C15" s="20" t="s">
        <v>0</v>
      </c>
      <c r="D15" s="46">
        <v>295798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295798</v>
      </c>
      <c r="O15" s="47">
        <f t="shared" si="1"/>
        <v>26.453049543909856</v>
      </c>
      <c r="P15" s="9"/>
    </row>
    <row r="16" spans="1:16" ht="15">
      <c r="A16" s="12"/>
      <c r="B16" s="25">
        <v>323.1</v>
      </c>
      <c r="C16" s="20" t="s">
        <v>17</v>
      </c>
      <c r="D16" s="46">
        <v>1068983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1068983</v>
      </c>
      <c r="O16" s="47">
        <f t="shared" si="1"/>
        <v>95.59855124306922</v>
      </c>
      <c r="P16" s="9"/>
    </row>
    <row r="17" spans="1:16" ht="15">
      <c r="A17" s="12"/>
      <c r="B17" s="25">
        <v>323.4</v>
      </c>
      <c r="C17" s="20" t="s">
        <v>18</v>
      </c>
      <c r="D17" s="46">
        <v>68873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68873</v>
      </c>
      <c r="O17" s="47">
        <f t="shared" si="1"/>
        <v>6.159273832945805</v>
      </c>
      <c r="P17" s="9"/>
    </row>
    <row r="18" spans="1:16" ht="15">
      <c r="A18" s="12"/>
      <c r="B18" s="25">
        <v>323.7</v>
      </c>
      <c r="C18" s="20" t="s">
        <v>19</v>
      </c>
      <c r="D18" s="46">
        <v>155754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155754</v>
      </c>
      <c r="O18" s="47">
        <f t="shared" si="1"/>
        <v>13.928993024503667</v>
      </c>
      <c r="P18" s="9"/>
    </row>
    <row r="19" spans="1:16" ht="15">
      <c r="A19" s="12"/>
      <c r="B19" s="25">
        <v>323.9</v>
      </c>
      <c r="C19" s="20" t="s">
        <v>20</v>
      </c>
      <c r="D19" s="46">
        <v>1375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1375</v>
      </c>
      <c r="O19" s="47">
        <f t="shared" si="1"/>
        <v>0.12296548023609372</v>
      </c>
      <c r="P19" s="9"/>
    </row>
    <row r="20" spans="1:16" ht="15">
      <c r="A20" s="12"/>
      <c r="B20" s="25">
        <v>329</v>
      </c>
      <c r="C20" s="20" t="s">
        <v>21</v>
      </c>
      <c r="D20" s="46">
        <v>2870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2870</v>
      </c>
      <c r="O20" s="47">
        <f t="shared" si="1"/>
        <v>0.256662493292792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SUM(D22:D32)</f>
        <v>1272782</v>
      </c>
      <c r="E21" s="32">
        <f t="shared" si="5"/>
        <v>45810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189344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1507936</v>
      </c>
      <c r="O21" s="45">
        <f t="shared" si="1"/>
        <v>134.85387229475944</v>
      </c>
      <c r="P21" s="10"/>
    </row>
    <row r="22" spans="1:16" ht="15">
      <c r="A22" s="12"/>
      <c r="B22" s="25">
        <v>331.2</v>
      </c>
      <c r="C22" s="20" t="s">
        <v>23</v>
      </c>
      <c r="D22" s="46">
        <v>5962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5962</v>
      </c>
      <c r="O22" s="47">
        <f t="shared" si="1"/>
        <v>0.5331783223037023</v>
      </c>
      <c r="P22" s="9"/>
    </row>
    <row r="23" spans="1:16" ht="15">
      <c r="A23" s="12"/>
      <c r="B23" s="25">
        <v>334.1</v>
      </c>
      <c r="C23" s="20" t="s">
        <v>84</v>
      </c>
      <c r="D23" s="46">
        <v>173767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173767</v>
      </c>
      <c r="O23" s="47">
        <f t="shared" si="1"/>
        <v>15.53988553031658</v>
      </c>
      <c r="P23" s="9"/>
    </row>
    <row r="24" spans="1:16" ht="15">
      <c r="A24" s="12"/>
      <c r="B24" s="25">
        <v>335.12</v>
      </c>
      <c r="C24" s="20" t="s">
        <v>96</v>
      </c>
      <c r="D24" s="46">
        <v>296148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296148</v>
      </c>
      <c r="O24" s="47">
        <f t="shared" si="1"/>
        <v>26.484349847969952</v>
      </c>
      <c r="P24" s="9"/>
    </row>
    <row r="25" spans="1:16" ht="15">
      <c r="A25" s="12"/>
      <c r="B25" s="25">
        <v>335.14</v>
      </c>
      <c r="C25" s="20" t="s">
        <v>97</v>
      </c>
      <c r="D25" s="46">
        <v>676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676</v>
      </c>
      <c r="O25" s="47">
        <f t="shared" si="1"/>
        <v>0.06045430155607226</v>
      </c>
      <c r="P25" s="9"/>
    </row>
    <row r="26" spans="1:16" ht="15">
      <c r="A26" s="12"/>
      <c r="B26" s="25">
        <v>335.15</v>
      </c>
      <c r="C26" s="20" t="s">
        <v>98</v>
      </c>
      <c r="D26" s="46">
        <v>33436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33436</v>
      </c>
      <c r="O26" s="47">
        <f t="shared" si="1"/>
        <v>2.9901627615811126</v>
      </c>
      <c r="P26" s="9"/>
    </row>
    <row r="27" spans="1:16" ht="15">
      <c r="A27" s="12"/>
      <c r="B27" s="25">
        <v>335.18</v>
      </c>
      <c r="C27" s="20" t="s">
        <v>99</v>
      </c>
      <c r="D27" s="46">
        <v>598783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598783</v>
      </c>
      <c r="O27" s="47">
        <f t="shared" si="1"/>
        <v>53.54882847433375</v>
      </c>
      <c r="P27" s="9"/>
    </row>
    <row r="28" spans="1:16" ht="15">
      <c r="A28" s="12"/>
      <c r="B28" s="25">
        <v>335.21</v>
      </c>
      <c r="C28" s="20" t="s">
        <v>29</v>
      </c>
      <c r="D28" s="46">
        <v>8220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8220</v>
      </c>
      <c r="O28" s="47">
        <f t="shared" si="1"/>
        <v>0.7351099982114112</v>
      </c>
      <c r="P28" s="9"/>
    </row>
    <row r="29" spans="1:16" ht="15">
      <c r="A29" s="12"/>
      <c r="B29" s="25">
        <v>335.49</v>
      </c>
      <c r="C29" s="20" t="s">
        <v>30</v>
      </c>
      <c r="D29" s="46">
        <v>10790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10790</v>
      </c>
      <c r="O29" s="47">
        <f t="shared" si="1"/>
        <v>0.9649436594526918</v>
      </c>
      <c r="P29" s="9"/>
    </row>
    <row r="30" spans="1:16" ht="15">
      <c r="A30" s="12"/>
      <c r="B30" s="25">
        <v>337.1</v>
      </c>
      <c r="C30" s="20" t="s">
        <v>117</v>
      </c>
      <c r="D30" s="46">
        <v>0</v>
      </c>
      <c r="E30" s="46">
        <v>45810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45810</v>
      </c>
      <c r="O30" s="47">
        <f t="shared" si="1"/>
        <v>4.096762654265785</v>
      </c>
      <c r="P30" s="9"/>
    </row>
    <row r="31" spans="1:16" ht="15">
      <c r="A31" s="12"/>
      <c r="B31" s="25">
        <v>337.2</v>
      </c>
      <c r="C31" s="20" t="s">
        <v>31</v>
      </c>
      <c r="D31" s="46">
        <v>145000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145000</v>
      </c>
      <c r="O31" s="47">
        <f t="shared" si="1"/>
        <v>12.967268824897156</v>
      </c>
      <c r="P31" s="9"/>
    </row>
    <row r="32" spans="1:16" ht="15">
      <c r="A32" s="12"/>
      <c r="B32" s="25">
        <v>337.3</v>
      </c>
      <c r="C32" s="20" t="s">
        <v>118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189344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189344</v>
      </c>
      <c r="O32" s="47">
        <f t="shared" si="1"/>
        <v>16.932927919871222</v>
      </c>
      <c r="P32" s="9"/>
    </row>
    <row r="33" spans="1:16" ht="15.75">
      <c r="A33" s="29" t="s">
        <v>36</v>
      </c>
      <c r="B33" s="30"/>
      <c r="C33" s="31"/>
      <c r="D33" s="32">
        <f aca="true" t="shared" si="7" ref="D33:M33">SUM(D34:D50)</f>
        <v>5866867</v>
      </c>
      <c r="E33" s="32">
        <f t="shared" si="7"/>
        <v>755210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6764044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13386121</v>
      </c>
      <c r="O33" s="45">
        <f t="shared" si="1"/>
        <v>1197.1133071006975</v>
      </c>
      <c r="P33" s="10"/>
    </row>
    <row r="34" spans="1:16" ht="15">
      <c r="A34" s="12"/>
      <c r="B34" s="25">
        <v>341.3</v>
      </c>
      <c r="C34" s="20" t="s">
        <v>100</v>
      </c>
      <c r="D34" s="46">
        <v>53059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50">SUM(D34:M34)</f>
        <v>53059</v>
      </c>
      <c r="O34" s="47">
        <f t="shared" si="1"/>
        <v>4.745036666070471</v>
      </c>
      <c r="P34" s="9"/>
    </row>
    <row r="35" spans="1:16" ht="15">
      <c r="A35" s="12"/>
      <c r="B35" s="25">
        <v>341.9</v>
      </c>
      <c r="C35" s="20" t="s">
        <v>101</v>
      </c>
      <c r="D35" s="46">
        <v>47968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47968</v>
      </c>
      <c r="O35" s="47">
        <f t="shared" si="1"/>
        <v>4.289751386156323</v>
      </c>
      <c r="P35" s="9"/>
    </row>
    <row r="36" spans="1:16" ht="15">
      <c r="A36" s="12"/>
      <c r="B36" s="25">
        <v>342.1</v>
      </c>
      <c r="C36" s="20" t="s">
        <v>40</v>
      </c>
      <c r="D36" s="46">
        <v>2502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2502</v>
      </c>
      <c r="O36" s="47">
        <f t="shared" si="1"/>
        <v>0.22375245930960472</v>
      </c>
      <c r="P36" s="9"/>
    </row>
    <row r="37" spans="1:16" ht="15">
      <c r="A37" s="12"/>
      <c r="B37" s="25">
        <v>342.5</v>
      </c>
      <c r="C37" s="20" t="s">
        <v>41</v>
      </c>
      <c r="D37" s="46">
        <v>25345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25345</v>
      </c>
      <c r="O37" s="47">
        <f aca="true" t="shared" si="9" ref="O37:O65">(N37/O$67)</f>
        <v>2.266589161151851</v>
      </c>
      <c r="P37" s="9"/>
    </row>
    <row r="38" spans="1:16" ht="15">
      <c r="A38" s="12"/>
      <c r="B38" s="25">
        <v>342.9</v>
      </c>
      <c r="C38" s="20" t="s">
        <v>42</v>
      </c>
      <c r="D38" s="46">
        <v>33780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33780</v>
      </c>
      <c r="O38" s="47">
        <f t="shared" si="9"/>
        <v>3.020926489000179</v>
      </c>
      <c r="P38" s="9"/>
    </row>
    <row r="39" spans="1:16" ht="15">
      <c r="A39" s="12"/>
      <c r="B39" s="25">
        <v>343.4</v>
      </c>
      <c r="C39" s="20" t="s">
        <v>43</v>
      </c>
      <c r="D39" s="46">
        <v>1663153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1663153</v>
      </c>
      <c r="O39" s="47">
        <f t="shared" si="9"/>
        <v>148.7348417098909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5799532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5799532</v>
      </c>
      <c r="O40" s="47">
        <f t="shared" si="9"/>
        <v>518.6489000178859</v>
      </c>
      <c r="P40" s="9"/>
    </row>
    <row r="41" spans="1:16" ht="15">
      <c r="A41" s="12"/>
      <c r="B41" s="25">
        <v>343.6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368868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368868</v>
      </c>
      <c r="O41" s="47">
        <f t="shared" si="9"/>
        <v>32.987658737256304</v>
      </c>
      <c r="P41" s="9"/>
    </row>
    <row r="42" spans="1:16" ht="15">
      <c r="A42" s="12"/>
      <c r="B42" s="25">
        <v>343.9</v>
      </c>
      <c r="C42" s="20" t="s">
        <v>47</v>
      </c>
      <c r="D42" s="46">
        <v>913389</v>
      </c>
      <c r="E42" s="46">
        <v>0</v>
      </c>
      <c r="F42" s="46">
        <v>0</v>
      </c>
      <c r="G42" s="46">
        <v>0</v>
      </c>
      <c r="H42" s="46">
        <v>0</v>
      </c>
      <c r="I42" s="46">
        <v>595644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1509033</v>
      </c>
      <c r="O42" s="47">
        <f t="shared" si="9"/>
        <v>134.9519763906278</v>
      </c>
      <c r="P42" s="9"/>
    </row>
    <row r="43" spans="1:16" ht="15">
      <c r="A43" s="12"/>
      <c r="B43" s="25">
        <v>344.5</v>
      </c>
      <c r="C43" s="20" t="s">
        <v>102</v>
      </c>
      <c r="D43" s="46">
        <v>568666</v>
      </c>
      <c r="E43" s="46">
        <v>62005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630671</v>
      </c>
      <c r="O43" s="47">
        <f t="shared" si="9"/>
        <v>56.400554462529065</v>
      </c>
      <c r="P43" s="9"/>
    </row>
    <row r="44" spans="1:16" ht="15">
      <c r="A44" s="12"/>
      <c r="B44" s="25">
        <v>344.6</v>
      </c>
      <c r="C44" s="20" t="s">
        <v>103</v>
      </c>
      <c r="D44" s="46">
        <v>0</v>
      </c>
      <c r="E44" s="46">
        <v>693205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693205</v>
      </c>
      <c r="O44" s="47">
        <f t="shared" si="9"/>
        <v>61.99293507422644</v>
      </c>
      <c r="P44" s="9"/>
    </row>
    <row r="45" spans="1:16" ht="15">
      <c r="A45" s="12"/>
      <c r="B45" s="25">
        <v>344.9</v>
      </c>
      <c r="C45" s="20" t="s">
        <v>104</v>
      </c>
      <c r="D45" s="46">
        <v>125885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125885</v>
      </c>
      <c r="O45" s="47">
        <f t="shared" si="9"/>
        <v>11.257825076015024</v>
      </c>
      <c r="P45" s="9"/>
    </row>
    <row r="46" spans="1:16" ht="15">
      <c r="A46" s="12"/>
      <c r="B46" s="25">
        <v>347.2</v>
      </c>
      <c r="C46" s="20" t="s">
        <v>50</v>
      </c>
      <c r="D46" s="46">
        <v>1990688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1990688</v>
      </c>
      <c r="O46" s="47">
        <f t="shared" si="9"/>
        <v>178.02611339653015</v>
      </c>
      <c r="P46" s="9"/>
    </row>
    <row r="47" spans="1:16" ht="15">
      <c r="A47" s="12"/>
      <c r="B47" s="25">
        <v>347.4</v>
      </c>
      <c r="C47" s="20" t="s">
        <v>51</v>
      </c>
      <c r="D47" s="46">
        <v>5240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5240</v>
      </c>
      <c r="O47" s="47">
        <f t="shared" si="9"/>
        <v>0.4686102664997317</v>
      </c>
      <c r="P47" s="9"/>
    </row>
    <row r="48" spans="1:16" ht="15">
      <c r="A48" s="12"/>
      <c r="B48" s="25">
        <v>347.5</v>
      </c>
      <c r="C48" s="20" t="s">
        <v>52</v>
      </c>
      <c r="D48" s="46">
        <v>35657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35657</v>
      </c>
      <c r="O48" s="47">
        <f t="shared" si="9"/>
        <v>3.188785548202468</v>
      </c>
      <c r="P48" s="9"/>
    </row>
    <row r="49" spans="1:16" ht="15">
      <c r="A49" s="12"/>
      <c r="B49" s="25">
        <v>347.9</v>
      </c>
      <c r="C49" s="20" t="s">
        <v>119</v>
      </c>
      <c r="D49" s="46">
        <v>366737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366737</v>
      </c>
      <c r="O49" s="47">
        <f t="shared" si="9"/>
        <v>32.7970846002504</v>
      </c>
      <c r="P49" s="9"/>
    </row>
    <row r="50" spans="1:16" ht="15">
      <c r="A50" s="12"/>
      <c r="B50" s="25">
        <v>349</v>
      </c>
      <c r="C50" s="20" t="s">
        <v>1</v>
      </c>
      <c r="D50" s="46">
        <v>34798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34798</v>
      </c>
      <c r="O50" s="47">
        <f t="shared" si="9"/>
        <v>3.1119656590949742</v>
      </c>
      <c r="P50" s="9"/>
    </row>
    <row r="51" spans="1:16" ht="15.75">
      <c r="A51" s="29" t="s">
        <v>37</v>
      </c>
      <c r="B51" s="30"/>
      <c r="C51" s="31"/>
      <c r="D51" s="32">
        <f aca="true" t="shared" si="10" ref="D51:M51">SUM(D52:D53)</f>
        <v>880804</v>
      </c>
      <c r="E51" s="32">
        <f t="shared" si="10"/>
        <v>842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881646</v>
      </c>
      <c r="O51" s="45">
        <f t="shared" si="9"/>
        <v>78.84510820962261</v>
      </c>
      <c r="P51" s="10"/>
    </row>
    <row r="52" spans="1:16" ht="15">
      <c r="A52" s="13"/>
      <c r="B52" s="39">
        <v>351.1</v>
      </c>
      <c r="C52" s="21" t="s">
        <v>55</v>
      </c>
      <c r="D52" s="46">
        <v>29921</v>
      </c>
      <c r="E52" s="46">
        <v>842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30763</v>
      </c>
      <c r="O52" s="47">
        <f t="shared" si="9"/>
        <v>2.7511178680021464</v>
      </c>
      <c r="P52" s="9"/>
    </row>
    <row r="53" spans="1:16" ht="15">
      <c r="A53" s="13"/>
      <c r="B53" s="39">
        <v>354</v>
      </c>
      <c r="C53" s="21" t="s">
        <v>56</v>
      </c>
      <c r="D53" s="46">
        <v>850883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850883</v>
      </c>
      <c r="O53" s="47">
        <f t="shared" si="9"/>
        <v>76.09399034162045</v>
      </c>
      <c r="P53" s="9"/>
    </row>
    <row r="54" spans="1:16" ht="15.75">
      <c r="A54" s="29" t="s">
        <v>4</v>
      </c>
      <c r="B54" s="30"/>
      <c r="C54" s="31"/>
      <c r="D54" s="32">
        <f aca="true" t="shared" si="11" ref="D54:M54">SUM(D55:D61)</f>
        <v>173574</v>
      </c>
      <c r="E54" s="32">
        <f t="shared" si="11"/>
        <v>6937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1826866</v>
      </c>
      <c r="L54" s="32">
        <f t="shared" si="11"/>
        <v>215597</v>
      </c>
      <c r="M54" s="32">
        <f t="shared" si="11"/>
        <v>0</v>
      </c>
      <c r="N54" s="32">
        <f>SUM(D54:M54)</f>
        <v>2222974</v>
      </c>
      <c r="O54" s="45">
        <f t="shared" si="9"/>
        <v>198.7993203362547</v>
      </c>
      <c r="P54" s="10"/>
    </row>
    <row r="55" spans="1:16" ht="15">
      <c r="A55" s="12"/>
      <c r="B55" s="25">
        <v>361.1</v>
      </c>
      <c r="C55" s="20" t="s">
        <v>57</v>
      </c>
      <c r="D55" s="46">
        <v>52996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2364947</v>
      </c>
      <c r="L55" s="46">
        <v>1152</v>
      </c>
      <c r="M55" s="46">
        <v>0</v>
      </c>
      <c r="N55" s="46">
        <f>SUM(D55:M55)</f>
        <v>2419095</v>
      </c>
      <c r="O55" s="47">
        <f t="shared" si="9"/>
        <v>216.33831157216954</v>
      </c>
      <c r="P55" s="9"/>
    </row>
    <row r="56" spans="1:16" ht="15">
      <c r="A56" s="12"/>
      <c r="B56" s="25">
        <v>361.3</v>
      </c>
      <c r="C56" s="20" t="s">
        <v>58</v>
      </c>
      <c r="D56" s="46">
        <v>21058</v>
      </c>
      <c r="E56" s="46">
        <v>5064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-3222762</v>
      </c>
      <c r="L56" s="46">
        <v>0</v>
      </c>
      <c r="M56" s="46">
        <v>0</v>
      </c>
      <c r="N56" s="46">
        <f aca="true" t="shared" si="12" ref="N56:N61">SUM(D56:M56)</f>
        <v>-3196640</v>
      </c>
      <c r="O56" s="47">
        <f t="shared" si="9"/>
        <v>-285.87372563047757</v>
      </c>
      <c r="P56" s="9"/>
    </row>
    <row r="57" spans="1:16" ht="15">
      <c r="A57" s="12"/>
      <c r="B57" s="25">
        <v>362</v>
      </c>
      <c r="C57" s="20" t="s">
        <v>59</v>
      </c>
      <c r="D57" s="46">
        <v>1066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1066</v>
      </c>
      <c r="O57" s="47">
        <f t="shared" si="9"/>
        <v>0.09533178322303702</v>
      </c>
      <c r="P57" s="9"/>
    </row>
    <row r="58" spans="1:16" ht="15">
      <c r="A58" s="12"/>
      <c r="B58" s="25">
        <v>365</v>
      </c>
      <c r="C58" s="20" t="s">
        <v>105</v>
      </c>
      <c r="D58" s="46">
        <v>14901</v>
      </c>
      <c r="E58" s="46">
        <v>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14924</v>
      </c>
      <c r="O58" s="47">
        <f t="shared" si="9"/>
        <v>1.3346449651225183</v>
      </c>
      <c r="P58" s="9"/>
    </row>
    <row r="59" spans="1:16" ht="15">
      <c r="A59" s="12"/>
      <c r="B59" s="25">
        <v>366</v>
      </c>
      <c r="C59" s="20" t="s">
        <v>85</v>
      </c>
      <c r="D59" s="46">
        <v>4849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4849</v>
      </c>
      <c r="O59" s="47">
        <f t="shared" si="9"/>
        <v>0.43364335539259524</v>
      </c>
      <c r="P59" s="9"/>
    </row>
    <row r="60" spans="1:16" ht="15">
      <c r="A60" s="12"/>
      <c r="B60" s="25">
        <v>368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2684681</v>
      </c>
      <c r="L60" s="46">
        <v>0</v>
      </c>
      <c r="M60" s="46">
        <v>0</v>
      </c>
      <c r="N60" s="46">
        <f t="shared" si="12"/>
        <v>2684681</v>
      </c>
      <c r="O60" s="47">
        <f t="shared" si="9"/>
        <v>240.08951886961188</v>
      </c>
      <c r="P60" s="9"/>
    </row>
    <row r="61" spans="1:16" ht="15">
      <c r="A61" s="12"/>
      <c r="B61" s="25">
        <v>369.9</v>
      </c>
      <c r="C61" s="20" t="s">
        <v>62</v>
      </c>
      <c r="D61" s="46">
        <v>78704</v>
      </c>
      <c r="E61" s="46">
        <v>1850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214445</v>
      </c>
      <c r="M61" s="46">
        <v>0</v>
      </c>
      <c r="N61" s="46">
        <f t="shared" si="12"/>
        <v>294999</v>
      </c>
      <c r="O61" s="47">
        <f t="shared" si="9"/>
        <v>26.381595421212662</v>
      </c>
      <c r="P61" s="9"/>
    </row>
    <row r="62" spans="1:16" ht="15.75">
      <c r="A62" s="29" t="s">
        <v>38</v>
      </c>
      <c r="B62" s="30"/>
      <c r="C62" s="31"/>
      <c r="D62" s="32">
        <f aca="true" t="shared" si="13" ref="D62:M62">SUM(D63:D64)</f>
        <v>1014600</v>
      </c>
      <c r="E62" s="32">
        <f t="shared" si="13"/>
        <v>204330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73088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1292018</v>
      </c>
      <c r="O62" s="45">
        <f t="shared" si="9"/>
        <v>115.54444643176534</v>
      </c>
      <c r="P62" s="9"/>
    </row>
    <row r="63" spans="1:16" ht="15">
      <c r="A63" s="12"/>
      <c r="B63" s="25">
        <v>381</v>
      </c>
      <c r="C63" s="20" t="s">
        <v>63</v>
      </c>
      <c r="D63" s="46">
        <v>1014600</v>
      </c>
      <c r="E63" s="46">
        <v>204330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1218930</v>
      </c>
      <c r="O63" s="47">
        <f t="shared" si="9"/>
        <v>109.00822750849579</v>
      </c>
      <c r="P63" s="9"/>
    </row>
    <row r="64" spans="1:16" ht="15.75" thickBot="1">
      <c r="A64" s="12"/>
      <c r="B64" s="25">
        <v>389.9</v>
      </c>
      <c r="C64" s="20" t="s">
        <v>106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73088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73088</v>
      </c>
      <c r="O64" s="47">
        <f t="shared" si="9"/>
        <v>6.536218923269541</v>
      </c>
      <c r="P64" s="9"/>
    </row>
    <row r="65" spans="1:119" ht="16.5" thickBot="1">
      <c r="A65" s="14" t="s">
        <v>53</v>
      </c>
      <c r="B65" s="23"/>
      <c r="C65" s="22"/>
      <c r="D65" s="15">
        <f aca="true" t="shared" si="14" ref="D65:M65">SUM(D5,D14,D21,D33,D51,D54,D62)</f>
        <v>20656387</v>
      </c>
      <c r="E65" s="15">
        <f t="shared" si="14"/>
        <v>1013129</v>
      </c>
      <c r="F65" s="15">
        <f t="shared" si="14"/>
        <v>0</v>
      </c>
      <c r="G65" s="15">
        <f t="shared" si="14"/>
        <v>0</v>
      </c>
      <c r="H65" s="15">
        <f t="shared" si="14"/>
        <v>0</v>
      </c>
      <c r="I65" s="15">
        <f t="shared" si="14"/>
        <v>7026476</v>
      </c>
      <c r="J65" s="15">
        <f t="shared" si="14"/>
        <v>0</v>
      </c>
      <c r="K65" s="15">
        <f t="shared" si="14"/>
        <v>1826866</v>
      </c>
      <c r="L65" s="15">
        <f t="shared" si="14"/>
        <v>215597</v>
      </c>
      <c r="M65" s="15">
        <f t="shared" si="14"/>
        <v>0</v>
      </c>
      <c r="N65" s="15">
        <f>SUM(D65:M65)</f>
        <v>30738455</v>
      </c>
      <c r="O65" s="38">
        <f t="shared" si="9"/>
        <v>2748.922822393132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120</v>
      </c>
      <c r="M67" s="48"/>
      <c r="N67" s="48"/>
      <c r="O67" s="43">
        <v>11182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9471590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9471590</v>
      </c>
      <c r="O5" s="33">
        <f aca="true" t="shared" si="1" ref="O5:O36">(N5/O$66)</f>
        <v>850.9199532836224</v>
      </c>
      <c r="P5" s="6"/>
    </row>
    <row r="6" spans="1:16" ht="15">
      <c r="A6" s="12"/>
      <c r="B6" s="25">
        <v>311</v>
      </c>
      <c r="C6" s="20" t="s">
        <v>3</v>
      </c>
      <c r="D6" s="46">
        <v>6666871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6666871</v>
      </c>
      <c r="O6" s="47">
        <f t="shared" si="1"/>
        <v>598.9462761656634</v>
      </c>
      <c r="P6" s="9"/>
    </row>
    <row r="7" spans="1:16" ht="15">
      <c r="A7" s="12"/>
      <c r="B7" s="25">
        <v>312.41</v>
      </c>
      <c r="C7" s="20" t="s">
        <v>11</v>
      </c>
      <c r="D7" s="46">
        <v>393454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393454</v>
      </c>
      <c r="O7" s="47">
        <f t="shared" si="1"/>
        <v>35.34758781780613</v>
      </c>
      <c r="P7" s="9"/>
    </row>
    <row r="8" spans="1:16" ht="15">
      <c r="A8" s="12"/>
      <c r="B8" s="25">
        <v>312.51</v>
      </c>
      <c r="C8" s="20" t="s">
        <v>72</v>
      </c>
      <c r="D8" s="46">
        <v>170672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170672</v>
      </c>
      <c r="O8" s="47">
        <f t="shared" si="1"/>
        <v>15.333033869373821</v>
      </c>
      <c r="P8" s="9"/>
    </row>
    <row r="9" spans="1:16" ht="15">
      <c r="A9" s="12"/>
      <c r="B9" s="25">
        <v>312.52</v>
      </c>
      <c r="C9" s="20" t="s">
        <v>93</v>
      </c>
      <c r="D9" s="46">
        <v>99477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99477</v>
      </c>
      <c r="O9" s="47">
        <f t="shared" si="1"/>
        <v>8.936932890126673</v>
      </c>
      <c r="P9" s="9"/>
    </row>
    <row r="10" spans="1:16" ht="15">
      <c r="A10" s="12"/>
      <c r="B10" s="25">
        <v>314.1</v>
      </c>
      <c r="C10" s="20" t="s">
        <v>12</v>
      </c>
      <c r="D10" s="46">
        <v>1297899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1297899</v>
      </c>
      <c r="O10" s="47">
        <f t="shared" si="1"/>
        <v>116.60219207618363</v>
      </c>
      <c r="P10" s="9"/>
    </row>
    <row r="11" spans="1:16" ht="15">
      <c r="A11" s="12"/>
      <c r="B11" s="25">
        <v>314.4</v>
      </c>
      <c r="C11" s="20" t="s">
        <v>14</v>
      </c>
      <c r="D11" s="46">
        <v>52052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52052</v>
      </c>
      <c r="O11" s="47">
        <f t="shared" si="1"/>
        <v>4.676309406162968</v>
      </c>
      <c r="P11" s="9"/>
    </row>
    <row r="12" spans="1:16" ht="15">
      <c r="A12" s="12"/>
      <c r="B12" s="25">
        <v>315</v>
      </c>
      <c r="C12" s="20" t="s">
        <v>94</v>
      </c>
      <c r="D12" s="46">
        <v>641188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641188</v>
      </c>
      <c r="O12" s="47">
        <f t="shared" si="1"/>
        <v>57.603809181565</v>
      </c>
      <c r="P12" s="9"/>
    </row>
    <row r="13" spans="1:16" ht="15">
      <c r="A13" s="12"/>
      <c r="B13" s="25">
        <v>316</v>
      </c>
      <c r="C13" s="20" t="s">
        <v>95</v>
      </c>
      <c r="D13" s="46">
        <v>149977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149977</v>
      </c>
      <c r="O13" s="47">
        <f t="shared" si="1"/>
        <v>13.473811876740633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1590932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1590932</v>
      </c>
      <c r="O14" s="45">
        <f t="shared" si="1"/>
        <v>142.92803881052916</v>
      </c>
      <c r="P14" s="10"/>
    </row>
    <row r="15" spans="1:16" ht="15">
      <c r="A15" s="12"/>
      <c r="B15" s="25">
        <v>322</v>
      </c>
      <c r="C15" s="20" t="s">
        <v>0</v>
      </c>
      <c r="D15" s="46">
        <v>294459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294459</v>
      </c>
      <c r="O15" s="47">
        <f t="shared" si="1"/>
        <v>26.453957416224956</v>
      </c>
      <c r="P15" s="9"/>
    </row>
    <row r="16" spans="1:16" ht="15">
      <c r="A16" s="12"/>
      <c r="B16" s="25">
        <v>323.1</v>
      </c>
      <c r="C16" s="20" t="s">
        <v>17</v>
      </c>
      <c r="D16" s="46">
        <v>1048598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1048598</v>
      </c>
      <c r="O16" s="47">
        <f t="shared" si="1"/>
        <v>94.20519270505794</v>
      </c>
      <c r="P16" s="9"/>
    </row>
    <row r="17" spans="1:16" ht="15">
      <c r="A17" s="12"/>
      <c r="B17" s="25">
        <v>323.4</v>
      </c>
      <c r="C17" s="20" t="s">
        <v>18</v>
      </c>
      <c r="D17" s="46">
        <v>71840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71840</v>
      </c>
      <c r="O17" s="47">
        <f t="shared" si="1"/>
        <v>6.454047255412811</v>
      </c>
      <c r="P17" s="9"/>
    </row>
    <row r="18" spans="1:16" ht="15">
      <c r="A18" s="12"/>
      <c r="B18" s="25">
        <v>323.7</v>
      </c>
      <c r="C18" s="20" t="s">
        <v>19</v>
      </c>
      <c r="D18" s="46">
        <v>162120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162120</v>
      </c>
      <c r="O18" s="47">
        <f t="shared" si="1"/>
        <v>14.564729134848621</v>
      </c>
      <c r="P18" s="9"/>
    </row>
    <row r="19" spans="1:16" ht="15">
      <c r="A19" s="12"/>
      <c r="B19" s="25">
        <v>323.9</v>
      </c>
      <c r="C19" s="20" t="s">
        <v>20</v>
      </c>
      <c r="D19" s="46">
        <v>8360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8360</v>
      </c>
      <c r="O19" s="47">
        <f t="shared" si="1"/>
        <v>0.7510556104572814</v>
      </c>
      <c r="P19" s="9"/>
    </row>
    <row r="20" spans="1:16" ht="15">
      <c r="A20" s="12"/>
      <c r="B20" s="25">
        <v>329</v>
      </c>
      <c r="C20" s="20" t="s">
        <v>21</v>
      </c>
      <c r="D20" s="46">
        <v>5555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5555</v>
      </c>
      <c r="O20" s="47">
        <f t="shared" si="1"/>
        <v>0.4990566885275357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1178314</v>
      </c>
      <c r="E21" s="32">
        <f t="shared" si="5"/>
        <v>13839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1192153</v>
      </c>
      <c r="O21" s="45">
        <f t="shared" si="1"/>
        <v>107.10205731740184</v>
      </c>
      <c r="P21" s="10"/>
    </row>
    <row r="22" spans="1:16" ht="15">
      <c r="A22" s="12"/>
      <c r="B22" s="25">
        <v>331.2</v>
      </c>
      <c r="C22" s="20" t="s">
        <v>23</v>
      </c>
      <c r="D22" s="46">
        <v>601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601</v>
      </c>
      <c r="O22" s="47">
        <f t="shared" si="1"/>
        <v>0.053993351900098824</v>
      </c>
      <c r="P22" s="9"/>
    </row>
    <row r="23" spans="1:16" ht="15">
      <c r="A23" s="12"/>
      <c r="B23" s="25">
        <v>334.1</v>
      </c>
      <c r="C23" s="20" t="s">
        <v>84</v>
      </c>
      <c r="D23" s="46">
        <v>148444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148444</v>
      </c>
      <c r="O23" s="47">
        <f t="shared" si="1"/>
        <v>13.336088401760849</v>
      </c>
      <c r="P23" s="9"/>
    </row>
    <row r="24" spans="1:16" ht="15">
      <c r="A24" s="12"/>
      <c r="B24" s="25">
        <v>335.12</v>
      </c>
      <c r="C24" s="20" t="s">
        <v>96</v>
      </c>
      <c r="D24" s="46">
        <v>323041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323041</v>
      </c>
      <c r="O24" s="47">
        <f t="shared" si="1"/>
        <v>29.021741083460604</v>
      </c>
      <c r="P24" s="9"/>
    </row>
    <row r="25" spans="1:16" ht="15">
      <c r="A25" s="12"/>
      <c r="B25" s="25">
        <v>335.14</v>
      </c>
      <c r="C25" s="20" t="s">
        <v>97</v>
      </c>
      <c r="D25" s="46">
        <v>1040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1040</v>
      </c>
      <c r="O25" s="47">
        <f t="shared" si="1"/>
        <v>0.09343275536789147</v>
      </c>
      <c r="P25" s="9"/>
    </row>
    <row r="26" spans="1:16" ht="15">
      <c r="A26" s="12"/>
      <c r="B26" s="25">
        <v>335.15</v>
      </c>
      <c r="C26" s="20" t="s">
        <v>98</v>
      </c>
      <c r="D26" s="46">
        <v>41365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41365</v>
      </c>
      <c r="O26" s="47">
        <f t="shared" si="1"/>
        <v>3.7161980055700297</v>
      </c>
      <c r="P26" s="9"/>
    </row>
    <row r="27" spans="1:16" ht="15">
      <c r="A27" s="12"/>
      <c r="B27" s="25">
        <v>335.18</v>
      </c>
      <c r="C27" s="20" t="s">
        <v>99</v>
      </c>
      <c r="D27" s="46">
        <v>565097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565097</v>
      </c>
      <c r="O27" s="47">
        <f t="shared" si="1"/>
        <v>50.767855538585934</v>
      </c>
      <c r="P27" s="9"/>
    </row>
    <row r="28" spans="1:16" ht="15">
      <c r="A28" s="12"/>
      <c r="B28" s="25">
        <v>335.21</v>
      </c>
      <c r="C28" s="20" t="s">
        <v>29</v>
      </c>
      <c r="D28" s="46">
        <v>78224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78224</v>
      </c>
      <c r="O28" s="47">
        <f t="shared" si="1"/>
        <v>7.027580630671099</v>
      </c>
      <c r="P28" s="9"/>
    </row>
    <row r="29" spans="1:16" ht="15">
      <c r="A29" s="12"/>
      <c r="B29" s="25">
        <v>335.49</v>
      </c>
      <c r="C29" s="20" t="s">
        <v>30</v>
      </c>
      <c r="D29" s="46">
        <v>9948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9948</v>
      </c>
      <c r="O29" s="47">
        <f t="shared" si="1"/>
        <v>0.8937202407690235</v>
      </c>
      <c r="P29" s="9"/>
    </row>
    <row r="30" spans="1:16" ht="15">
      <c r="A30" s="12"/>
      <c r="B30" s="25">
        <v>337.2</v>
      </c>
      <c r="C30" s="20" t="s">
        <v>31</v>
      </c>
      <c r="D30" s="46">
        <v>10554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10554</v>
      </c>
      <c r="O30" s="47">
        <f t="shared" si="1"/>
        <v>0.948162788608391</v>
      </c>
      <c r="P30" s="9"/>
    </row>
    <row r="31" spans="1:16" ht="15">
      <c r="A31" s="12"/>
      <c r="B31" s="25">
        <v>338</v>
      </c>
      <c r="C31" s="20" t="s">
        <v>113</v>
      </c>
      <c r="D31" s="46">
        <v>0</v>
      </c>
      <c r="E31" s="46">
        <v>13839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13839</v>
      </c>
      <c r="O31" s="47">
        <f t="shared" si="1"/>
        <v>1.2432845207079328</v>
      </c>
      <c r="P31" s="9"/>
    </row>
    <row r="32" spans="1:16" ht="15.75">
      <c r="A32" s="29" t="s">
        <v>36</v>
      </c>
      <c r="B32" s="30"/>
      <c r="C32" s="31"/>
      <c r="D32" s="32">
        <f aca="true" t="shared" si="7" ref="D32:M32">SUM(D33:D48)</f>
        <v>5814805</v>
      </c>
      <c r="E32" s="32">
        <f t="shared" si="7"/>
        <v>692978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6582379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13090162</v>
      </c>
      <c r="O32" s="45">
        <f t="shared" si="1"/>
        <v>1176.0095229539124</v>
      </c>
      <c r="P32" s="10"/>
    </row>
    <row r="33" spans="1:16" ht="15">
      <c r="A33" s="12"/>
      <c r="B33" s="25">
        <v>341.3</v>
      </c>
      <c r="C33" s="20" t="s">
        <v>100</v>
      </c>
      <c r="D33" s="46">
        <v>54395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8">SUM(D33:M33)</f>
        <v>54395</v>
      </c>
      <c r="O33" s="47">
        <f t="shared" si="1"/>
        <v>4.886802623304285</v>
      </c>
      <c r="P33" s="9"/>
    </row>
    <row r="34" spans="1:16" ht="15">
      <c r="A34" s="12"/>
      <c r="B34" s="25">
        <v>341.9</v>
      </c>
      <c r="C34" s="20" t="s">
        <v>101</v>
      </c>
      <c r="D34" s="46">
        <v>58959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58959</v>
      </c>
      <c r="O34" s="47">
        <f t="shared" si="1"/>
        <v>5.296828676668763</v>
      </c>
      <c r="P34" s="9"/>
    </row>
    <row r="35" spans="1:16" ht="15">
      <c r="A35" s="12"/>
      <c r="B35" s="25">
        <v>342.1</v>
      </c>
      <c r="C35" s="20" t="s">
        <v>40</v>
      </c>
      <c r="D35" s="46">
        <v>2074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2074</v>
      </c>
      <c r="O35" s="47">
        <f t="shared" si="1"/>
        <v>0.1863264756086605</v>
      </c>
      <c r="P35" s="9"/>
    </row>
    <row r="36" spans="1:16" ht="15">
      <c r="A36" s="12"/>
      <c r="B36" s="25">
        <v>342.5</v>
      </c>
      <c r="C36" s="20" t="s">
        <v>41</v>
      </c>
      <c r="D36" s="46">
        <v>14195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14195</v>
      </c>
      <c r="O36" s="47">
        <f t="shared" si="1"/>
        <v>1.2752672715838649</v>
      </c>
      <c r="P36" s="9"/>
    </row>
    <row r="37" spans="1:16" ht="15">
      <c r="A37" s="12"/>
      <c r="B37" s="25">
        <v>342.9</v>
      </c>
      <c r="C37" s="20" t="s">
        <v>42</v>
      </c>
      <c r="D37" s="46">
        <v>33999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33999</v>
      </c>
      <c r="O37" s="47">
        <f aca="true" t="shared" si="9" ref="O37:O64">(N37/O$66)</f>
        <v>3.0544425478393675</v>
      </c>
      <c r="P37" s="9"/>
    </row>
    <row r="38" spans="1:16" ht="15">
      <c r="A38" s="12"/>
      <c r="B38" s="25">
        <v>343.4</v>
      </c>
      <c r="C38" s="20" t="s">
        <v>43</v>
      </c>
      <c r="D38" s="46">
        <v>1662458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1662458</v>
      </c>
      <c r="O38" s="47">
        <f t="shared" si="9"/>
        <v>149.35387656095588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5830201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5830201</v>
      </c>
      <c r="O39" s="47">
        <f t="shared" si="9"/>
        <v>523.7805228640733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159540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159540</v>
      </c>
      <c r="O40" s="47">
        <f t="shared" si="9"/>
        <v>14.332944030185967</v>
      </c>
      <c r="P40" s="9"/>
    </row>
    <row r="41" spans="1:16" ht="15">
      <c r="A41" s="12"/>
      <c r="B41" s="25">
        <v>343.9</v>
      </c>
      <c r="C41" s="20" t="s">
        <v>47</v>
      </c>
      <c r="D41" s="46">
        <v>820662</v>
      </c>
      <c r="E41" s="46">
        <v>0</v>
      </c>
      <c r="F41" s="46">
        <v>0</v>
      </c>
      <c r="G41" s="46">
        <v>0</v>
      </c>
      <c r="H41" s="46">
        <v>0</v>
      </c>
      <c r="I41" s="46">
        <v>592638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1413300</v>
      </c>
      <c r="O41" s="47">
        <f t="shared" si="9"/>
        <v>126.9697241936933</v>
      </c>
      <c r="P41" s="9"/>
    </row>
    <row r="42" spans="1:16" ht="15">
      <c r="A42" s="12"/>
      <c r="B42" s="25">
        <v>344.5</v>
      </c>
      <c r="C42" s="20" t="s">
        <v>102</v>
      </c>
      <c r="D42" s="46">
        <v>534845</v>
      </c>
      <c r="E42" s="46">
        <v>57360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592205</v>
      </c>
      <c r="O42" s="47">
        <f t="shared" si="9"/>
        <v>53.203216242925166</v>
      </c>
      <c r="P42" s="9"/>
    </row>
    <row r="43" spans="1:16" ht="15">
      <c r="A43" s="12"/>
      <c r="B43" s="25">
        <v>344.6</v>
      </c>
      <c r="C43" s="20" t="s">
        <v>103</v>
      </c>
      <c r="D43" s="46">
        <v>0</v>
      </c>
      <c r="E43" s="46">
        <v>635618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635618</v>
      </c>
      <c r="O43" s="47">
        <f t="shared" si="9"/>
        <v>57.103404905219655</v>
      </c>
      <c r="P43" s="9"/>
    </row>
    <row r="44" spans="1:16" ht="15">
      <c r="A44" s="12"/>
      <c r="B44" s="25">
        <v>344.9</v>
      </c>
      <c r="C44" s="20" t="s">
        <v>104</v>
      </c>
      <c r="D44" s="46">
        <v>122858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122858</v>
      </c>
      <c r="O44" s="47">
        <f t="shared" si="9"/>
        <v>11.03746294133501</v>
      </c>
      <c r="P44" s="9"/>
    </row>
    <row r="45" spans="1:16" ht="15">
      <c r="A45" s="12"/>
      <c r="B45" s="25">
        <v>347.2</v>
      </c>
      <c r="C45" s="20" t="s">
        <v>50</v>
      </c>
      <c r="D45" s="46">
        <v>2061473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2061473</v>
      </c>
      <c r="O45" s="47">
        <f t="shared" si="9"/>
        <v>185.20106010241668</v>
      </c>
      <c r="P45" s="9"/>
    </row>
    <row r="46" spans="1:16" ht="15">
      <c r="A46" s="12"/>
      <c r="B46" s="25">
        <v>347.4</v>
      </c>
      <c r="C46" s="20" t="s">
        <v>51</v>
      </c>
      <c r="D46" s="46">
        <v>9095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9095</v>
      </c>
      <c r="O46" s="47">
        <f t="shared" si="9"/>
        <v>0.8170874135297816</v>
      </c>
      <c r="P46" s="9"/>
    </row>
    <row r="47" spans="1:16" ht="15">
      <c r="A47" s="12"/>
      <c r="B47" s="25">
        <v>347.5</v>
      </c>
      <c r="C47" s="20" t="s">
        <v>52</v>
      </c>
      <c r="D47" s="46">
        <v>40406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40406</v>
      </c>
      <c r="O47" s="47">
        <f t="shared" si="9"/>
        <v>3.630042224418291</v>
      </c>
      <c r="P47" s="9"/>
    </row>
    <row r="48" spans="1:16" ht="15">
      <c r="A48" s="12"/>
      <c r="B48" s="25">
        <v>349</v>
      </c>
      <c r="C48" s="20" t="s">
        <v>1</v>
      </c>
      <c r="D48" s="46">
        <v>399386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399386</v>
      </c>
      <c r="O48" s="47">
        <f t="shared" si="9"/>
        <v>35.880513880154524</v>
      </c>
      <c r="P48" s="9"/>
    </row>
    <row r="49" spans="1:16" ht="15.75">
      <c r="A49" s="29" t="s">
        <v>37</v>
      </c>
      <c r="B49" s="30"/>
      <c r="C49" s="31"/>
      <c r="D49" s="32">
        <f aca="true" t="shared" si="10" ref="D49:M49">SUM(D50:D51)</f>
        <v>1184112</v>
      </c>
      <c r="E49" s="32">
        <f t="shared" si="10"/>
        <v>1748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1185860</v>
      </c>
      <c r="O49" s="45">
        <f t="shared" si="9"/>
        <v>106.53669930823825</v>
      </c>
      <c r="P49" s="10"/>
    </row>
    <row r="50" spans="1:16" ht="15">
      <c r="A50" s="13"/>
      <c r="B50" s="39">
        <v>351.1</v>
      </c>
      <c r="C50" s="21" t="s">
        <v>55</v>
      </c>
      <c r="D50" s="46">
        <v>44845</v>
      </c>
      <c r="E50" s="46">
        <v>1748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46593</v>
      </c>
      <c r="O50" s="47">
        <f t="shared" si="9"/>
        <v>4.185877279669392</v>
      </c>
      <c r="P50" s="9"/>
    </row>
    <row r="51" spans="1:16" ht="15">
      <c r="A51" s="13"/>
      <c r="B51" s="39">
        <v>354</v>
      </c>
      <c r="C51" s="21" t="s">
        <v>56</v>
      </c>
      <c r="D51" s="46">
        <v>1139267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1139267</v>
      </c>
      <c r="O51" s="47">
        <f t="shared" si="9"/>
        <v>102.35082202856886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159134</v>
      </c>
      <c r="E52" s="32">
        <f t="shared" si="11"/>
        <v>12627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7137357</v>
      </c>
      <c r="L52" s="32">
        <f t="shared" si="11"/>
        <v>286248</v>
      </c>
      <c r="M52" s="32">
        <f t="shared" si="11"/>
        <v>0</v>
      </c>
      <c r="N52" s="32">
        <f>SUM(D52:M52)</f>
        <v>7595366</v>
      </c>
      <c r="O52" s="45">
        <f t="shared" si="9"/>
        <v>682.3615128919234</v>
      </c>
      <c r="P52" s="10"/>
    </row>
    <row r="53" spans="1:16" ht="15">
      <c r="A53" s="12"/>
      <c r="B53" s="25">
        <v>361.1</v>
      </c>
      <c r="C53" s="20" t="s">
        <v>57</v>
      </c>
      <c r="D53" s="46">
        <v>51334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1442255</v>
      </c>
      <c r="L53" s="46">
        <v>69641</v>
      </c>
      <c r="M53" s="46">
        <v>0</v>
      </c>
      <c r="N53" s="46">
        <f>SUM(D53:M53)</f>
        <v>1563230</v>
      </c>
      <c r="O53" s="47">
        <f t="shared" si="9"/>
        <v>140.4393136286048</v>
      </c>
      <c r="P53" s="9"/>
    </row>
    <row r="54" spans="1:16" ht="15">
      <c r="A54" s="12"/>
      <c r="B54" s="25">
        <v>361.3</v>
      </c>
      <c r="C54" s="20" t="s">
        <v>58</v>
      </c>
      <c r="D54" s="46">
        <v>3573</v>
      </c>
      <c r="E54" s="46">
        <v>3798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2789962</v>
      </c>
      <c r="L54" s="46">
        <v>0</v>
      </c>
      <c r="M54" s="46">
        <v>0</v>
      </c>
      <c r="N54" s="46">
        <f aca="true" t="shared" si="12" ref="N54:N59">SUM(D54:M54)</f>
        <v>2797333</v>
      </c>
      <c r="O54" s="47">
        <f t="shared" si="9"/>
        <v>251.31012487647112</v>
      </c>
      <c r="P54" s="9"/>
    </row>
    <row r="55" spans="1:16" ht="15">
      <c r="A55" s="12"/>
      <c r="B55" s="25">
        <v>362</v>
      </c>
      <c r="C55" s="20" t="s">
        <v>59</v>
      </c>
      <c r="D55" s="46">
        <v>1070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1070</v>
      </c>
      <c r="O55" s="47">
        <f t="shared" si="9"/>
        <v>0.09612793100350372</v>
      </c>
      <c r="P55" s="9"/>
    </row>
    <row r="56" spans="1:16" ht="15">
      <c r="A56" s="12"/>
      <c r="B56" s="25">
        <v>365</v>
      </c>
      <c r="C56" s="20" t="s">
        <v>105</v>
      </c>
      <c r="D56" s="46">
        <v>411</v>
      </c>
      <c r="E56" s="46">
        <v>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450</v>
      </c>
      <c r="O56" s="47">
        <f t="shared" si="9"/>
        <v>0.04042763453418381</v>
      </c>
      <c r="P56" s="9"/>
    </row>
    <row r="57" spans="1:16" ht="15">
      <c r="A57" s="12"/>
      <c r="B57" s="25">
        <v>366</v>
      </c>
      <c r="C57" s="20" t="s">
        <v>85</v>
      </c>
      <c r="D57" s="46">
        <v>14600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14600</v>
      </c>
      <c r="O57" s="47">
        <f t="shared" si="9"/>
        <v>1.3116521426646304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2905140</v>
      </c>
      <c r="L58" s="46">
        <v>0</v>
      </c>
      <c r="M58" s="46">
        <v>0</v>
      </c>
      <c r="N58" s="46">
        <f t="shared" si="12"/>
        <v>2905140</v>
      </c>
      <c r="O58" s="47">
        <f t="shared" si="9"/>
        <v>260.99541820141945</v>
      </c>
      <c r="P58" s="9"/>
    </row>
    <row r="59" spans="1:16" ht="15">
      <c r="A59" s="12"/>
      <c r="B59" s="25">
        <v>369.9</v>
      </c>
      <c r="C59" s="20" t="s">
        <v>62</v>
      </c>
      <c r="D59" s="46">
        <v>88146</v>
      </c>
      <c r="E59" s="46">
        <v>8790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216607</v>
      </c>
      <c r="M59" s="46">
        <v>0</v>
      </c>
      <c r="N59" s="46">
        <f t="shared" si="12"/>
        <v>313543</v>
      </c>
      <c r="O59" s="47">
        <f t="shared" si="9"/>
        <v>28.168448477225766</v>
      </c>
      <c r="P59" s="9"/>
    </row>
    <row r="60" spans="1:16" ht="15.75">
      <c r="A60" s="29" t="s">
        <v>38</v>
      </c>
      <c r="B60" s="30"/>
      <c r="C60" s="31"/>
      <c r="D60" s="32">
        <f aca="true" t="shared" si="13" ref="D60:M60">SUM(D61:D63)</f>
        <v>5201513</v>
      </c>
      <c r="E60" s="32">
        <f t="shared" si="13"/>
        <v>163828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576317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5941658</v>
      </c>
      <c r="O60" s="45">
        <f t="shared" si="9"/>
        <v>533.7937292246878</v>
      </c>
      <c r="P60" s="9"/>
    </row>
    <row r="61" spans="1:16" ht="15">
      <c r="A61" s="12"/>
      <c r="B61" s="25">
        <v>381</v>
      </c>
      <c r="C61" s="20" t="s">
        <v>63</v>
      </c>
      <c r="D61" s="46">
        <v>1411513</v>
      </c>
      <c r="E61" s="46">
        <v>163828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1575341</v>
      </c>
      <c r="O61" s="47">
        <f t="shared" si="9"/>
        <v>141.52735603270148</v>
      </c>
      <c r="P61" s="9"/>
    </row>
    <row r="62" spans="1:16" ht="15">
      <c r="A62" s="12"/>
      <c r="B62" s="25">
        <v>384</v>
      </c>
      <c r="C62" s="20" t="s">
        <v>114</v>
      </c>
      <c r="D62" s="46">
        <v>3790000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3790000</v>
      </c>
      <c r="O62" s="47">
        <f t="shared" si="9"/>
        <v>340.4905219656814</v>
      </c>
      <c r="P62" s="9"/>
    </row>
    <row r="63" spans="1:16" ht="15.75" thickBot="1">
      <c r="A63" s="12"/>
      <c r="B63" s="25">
        <v>389.9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576317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576317</v>
      </c>
      <c r="O63" s="47">
        <f t="shared" si="9"/>
        <v>51.775851226304916</v>
      </c>
      <c r="P63" s="9"/>
    </row>
    <row r="64" spans="1:119" ht="16.5" thickBot="1">
      <c r="A64" s="14" t="s">
        <v>53</v>
      </c>
      <c r="B64" s="23"/>
      <c r="C64" s="22"/>
      <c r="D64" s="15">
        <f aca="true" t="shared" si="14" ref="D64:M64">SUM(D5,D14,D21,D32,D49,D52,D60)</f>
        <v>24600400</v>
      </c>
      <c r="E64" s="15">
        <f t="shared" si="14"/>
        <v>885020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7158696</v>
      </c>
      <c r="J64" s="15">
        <f t="shared" si="14"/>
        <v>0</v>
      </c>
      <c r="K64" s="15">
        <f t="shared" si="14"/>
        <v>7137357</v>
      </c>
      <c r="L64" s="15">
        <f t="shared" si="14"/>
        <v>286248</v>
      </c>
      <c r="M64" s="15">
        <f t="shared" si="14"/>
        <v>0</v>
      </c>
      <c r="N64" s="15">
        <f>SUM(D64:M64)</f>
        <v>40067721</v>
      </c>
      <c r="O64" s="38">
        <f t="shared" si="9"/>
        <v>3599.651513790315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115</v>
      </c>
      <c r="M66" s="48"/>
      <c r="N66" s="48"/>
      <c r="O66" s="43">
        <v>11131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9141135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9141135</v>
      </c>
      <c r="O5" s="33">
        <f aca="true" t="shared" si="1" ref="O5:O36">(N5/O$63)</f>
        <v>815.1538255751739</v>
      </c>
      <c r="P5" s="6"/>
    </row>
    <row r="6" spans="1:16" ht="15">
      <c r="A6" s="12"/>
      <c r="B6" s="25">
        <v>311</v>
      </c>
      <c r="C6" s="20" t="s">
        <v>3</v>
      </c>
      <c r="D6" s="46">
        <v>6352122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6352122</v>
      </c>
      <c r="O6" s="47">
        <f t="shared" si="1"/>
        <v>566.4456928838952</v>
      </c>
      <c r="P6" s="9"/>
    </row>
    <row r="7" spans="1:16" ht="15">
      <c r="A7" s="12"/>
      <c r="B7" s="25">
        <v>312.41</v>
      </c>
      <c r="C7" s="20" t="s">
        <v>11</v>
      </c>
      <c r="D7" s="46">
        <v>408959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408959</v>
      </c>
      <c r="O7" s="47">
        <f t="shared" si="1"/>
        <v>36.46861066523988</v>
      </c>
      <c r="P7" s="9"/>
    </row>
    <row r="8" spans="1:16" ht="15">
      <c r="A8" s="12"/>
      <c r="B8" s="25">
        <v>312.51</v>
      </c>
      <c r="C8" s="20" t="s">
        <v>72</v>
      </c>
      <c r="D8" s="46">
        <v>153173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153173</v>
      </c>
      <c r="O8" s="47">
        <f t="shared" si="1"/>
        <v>13.659086855716069</v>
      </c>
      <c r="P8" s="9"/>
    </row>
    <row r="9" spans="1:16" ht="15">
      <c r="A9" s="12"/>
      <c r="B9" s="25">
        <v>312.52</v>
      </c>
      <c r="C9" s="20" t="s">
        <v>93</v>
      </c>
      <c r="D9" s="46">
        <v>97465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97465</v>
      </c>
      <c r="O9" s="47">
        <f t="shared" si="1"/>
        <v>8.691367932940967</v>
      </c>
      <c r="P9" s="9"/>
    </row>
    <row r="10" spans="1:16" ht="15">
      <c r="A10" s="12"/>
      <c r="B10" s="25">
        <v>314.1</v>
      </c>
      <c r="C10" s="20" t="s">
        <v>12</v>
      </c>
      <c r="D10" s="46">
        <v>1206461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1206461</v>
      </c>
      <c r="O10" s="47">
        <f t="shared" si="1"/>
        <v>107.5852505796326</v>
      </c>
      <c r="P10" s="9"/>
    </row>
    <row r="11" spans="1:16" ht="15">
      <c r="A11" s="12"/>
      <c r="B11" s="25">
        <v>314.4</v>
      </c>
      <c r="C11" s="20" t="s">
        <v>14</v>
      </c>
      <c r="D11" s="46">
        <v>51590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51590</v>
      </c>
      <c r="O11" s="47">
        <f t="shared" si="1"/>
        <v>4.600499375780275</v>
      </c>
      <c r="P11" s="9"/>
    </row>
    <row r="12" spans="1:16" ht="15">
      <c r="A12" s="12"/>
      <c r="B12" s="25">
        <v>315</v>
      </c>
      <c r="C12" s="20" t="s">
        <v>94</v>
      </c>
      <c r="D12" s="46">
        <v>706777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706777</v>
      </c>
      <c r="O12" s="47">
        <f t="shared" si="1"/>
        <v>63.026306402710894</v>
      </c>
      <c r="P12" s="9"/>
    </row>
    <row r="13" spans="1:16" ht="15">
      <c r="A13" s="12"/>
      <c r="B13" s="25">
        <v>316</v>
      </c>
      <c r="C13" s="20" t="s">
        <v>95</v>
      </c>
      <c r="D13" s="46">
        <v>164588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164588</v>
      </c>
      <c r="O13" s="47">
        <f t="shared" si="1"/>
        <v>14.67701087925807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1500456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1500456</v>
      </c>
      <c r="O14" s="45">
        <f t="shared" si="1"/>
        <v>133.80203317281968</v>
      </c>
      <c r="P14" s="10"/>
    </row>
    <row r="15" spans="1:16" ht="15">
      <c r="A15" s="12"/>
      <c r="B15" s="25">
        <v>322</v>
      </c>
      <c r="C15" s="20" t="s">
        <v>0</v>
      </c>
      <c r="D15" s="46">
        <v>265876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265876</v>
      </c>
      <c r="O15" s="47">
        <f t="shared" si="1"/>
        <v>23.709291956482968</v>
      </c>
      <c r="P15" s="9"/>
    </row>
    <row r="16" spans="1:16" ht="15">
      <c r="A16" s="12"/>
      <c r="B16" s="25">
        <v>323.1</v>
      </c>
      <c r="C16" s="20" t="s">
        <v>17</v>
      </c>
      <c r="D16" s="46">
        <v>987689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987689</v>
      </c>
      <c r="O16" s="47">
        <f t="shared" si="1"/>
        <v>88.07642232923132</v>
      </c>
      <c r="P16" s="9"/>
    </row>
    <row r="17" spans="1:16" ht="15">
      <c r="A17" s="12"/>
      <c r="B17" s="25">
        <v>323.4</v>
      </c>
      <c r="C17" s="20" t="s">
        <v>18</v>
      </c>
      <c r="D17" s="46">
        <v>73039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73039</v>
      </c>
      <c r="O17" s="47">
        <f t="shared" si="1"/>
        <v>6.513197788478688</v>
      </c>
      <c r="P17" s="9"/>
    </row>
    <row r="18" spans="1:16" ht="15">
      <c r="A18" s="12"/>
      <c r="B18" s="25">
        <v>323.7</v>
      </c>
      <c r="C18" s="20" t="s">
        <v>19</v>
      </c>
      <c r="D18" s="46">
        <v>158209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158209</v>
      </c>
      <c r="O18" s="47">
        <f t="shared" si="1"/>
        <v>14.10816836097735</v>
      </c>
      <c r="P18" s="9"/>
    </row>
    <row r="19" spans="1:16" ht="15">
      <c r="A19" s="12"/>
      <c r="B19" s="25">
        <v>323.9</v>
      </c>
      <c r="C19" s="20" t="s">
        <v>20</v>
      </c>
      <c r="D19" s="46">
        <v>12378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12378</v>
      </c>
      <c r="O19" s="47">
        <f t="shared" si="1"/>
        <v>1.1037988228999465</v>
      </c>
      <c r="P19" s="9"/>
    </row>
    <row r="20" spans="1:16" ht="15">
      <c r="A20" s="12"/>
      <c r="B20" s="25">
        <v>329</v>
      </c>
      <c r="C20" s="20" t="s">
        <v>21</v>
      </c>
      <c r="D20" s="46">
        <v>3265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3265</v>
      </c>
      <c r="O20" s="47">
        <f t="shared" si="1"/>
        <v>0.2911539147494204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996764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996764</v>
      </c>
      <c r="O21" s="45">
        <f t="shared" si="1"/>
        <v>88.8856786160157</v>
      </c>
      <c r="P21" s="10"/>
    </row>
    <row r="22" spans="1:16" ht="15">
      <c r="A22" s="12"/>
      <c r="B22" s="25">
        <v>331.2</v>
      </c>
      <c r="C22" s="20" t="s">
        <v>23</v>
      </c>
      <c r="D22" s="46">
        <v>6991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6991</v>
      </c>
      <c r="O22" s="47">
        <f t="shared" si="1"/>
        <v>0.6234171571250223</v>
      </c>
      <c r="P22" s="9"/>
    </row>
    <row r="23" spans="1:16" ht="15">
      <c r="A23" s="12"/>
      <c r="B23" s="25">
        <v>334.1</v>
      </c>
      <c r="C23" s="20" t="s">
        <v>84</v>
      </c>
      <c r="D23" s="46">
        <v>8092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8092</v>
      </c>
      <c r="O23" s="47">
        <f t="shared" si="1"/>
        <v>0.7215980024968789</v>
      </c>
      <c r="P23" s="9"/>
    </row>
    <row r="24" spans="1:16" ht="15">
      <c r="A24" s="12"/>
      <c r="B24" s="25">
        <v>335.12</v>
      </c>
      <c r="C24" s="20" t="s">
        <v>96</v>
      </c>
      <c r="D24" s="46">
        <v>321421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321421</v>
      </c>
      <c r="O24" s="47">
        <f t="shared" si="1"/>
        <v>28.662475477082218</v>
      </c>
      <c r="P24" s="9"/>
    </row>
    <row r="25" spans="1:16" ht="15">
      <c r="A25" s="12"/>
      <c r="B25" s="25">
        <v>335.14</v>
      </c>
      <c r="C25" s="20" t="s">
        <v>97</v>
      </c>
      <c r="D25" s="46">
        <v>1219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1219</v>
      </c>
      <c r="O25" s="47">
        <f t="shared" si="1"/>
        <v>0.10870340645621544</v>
      </c>
      <c r="P25" s="9"/>
    </row>
    <row r="26" spans="1:16" ht="15">
      <c r="A26" s="12"/>
      <c r="B26" s="25">
        <v>335.15</v>
      </c>
      <c r="C26" s="20" t="s">
        <v>98</v>
      </c>
      <c r="D26" s="46">
        <v>32813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32813</v>
      </c>
      <c r="O26" s="47">
        <f t="shared" si="1"/>
        <v>2.926074549670055</v>
      </c>
      <c r="P26" s="9"/>
    </row>
    <row r="27" spans="1:16" ht="15">
      <c r="A27" s="12"/>
      <c r="B27" s="25">
        <v>335.18</v>
      </c>
      <c r="C27" s="20" t="s">
        <v>99</v>
      </c>
      <c r="D27" s="46">
        <v>542967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542967</v>
      </c>
      <c r="O27" s="47">
        <f t="shared" si="1"/>
        <v>48.41867308721241</v>
      </c>
      <c r="P27" s="9"/>
    </row>
    <row r="28" spans="1:16" ht="15">
      <c r="A28" s="12"/>
      <c r="B28" s="25">
        <v>335.21</v>
      </c>
      <c r="C28" s="20" t="s">
        <v>29</v>
      </c>
      <c r="D28" s="46">
        <v>73364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73364</v>
      </c>
      <c r="O28" s="47">
        <f t="shared" si="1"/>
        <v>6.542179418583913</v>
      </c>
      <c r="P28" s="9"/>
    </row>
    <row r="29" spans="1:16" ht="15">
      <c r="A29" s="12"/>
      <c r="B29" s="25">
        <v>335.49</v>
      </c>
      <c r="C29" s="20" t="s">
        <v>30</v>
      </c>
      <c r="D29" s="46">
        <v>9897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9897</v>
      </c>
      <c r="O29" s="47">
        <f t="shared" si="1"/>
        <v>0.882557517388978</v>
      </c>
      <c r="P29" s="9"/>
    </row>
    <row r="30" spans="1:16" ht="15.75">
      <c r="A30" s="29" t="s">
        <v>36</v>
      </c>
      <c r="B30" s="30"/>
      <c r="C30" s="31"/>
      <c r="D30" s="32">
        <f aca="true" t="shared" si="7" ref="D30:M30">SUM(D31:D46)</f>
        <v>3624097</v>
      </c>
      <c r="E30" s="32">
        <f t="shared" si="7"/>
        <v>720163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8584961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12929221</v>
      </c>
      <c r="O30" s="45">
        <f t="shared" si="1"/>
        <v>1152.9535402175852</v>
      </c>
      <c r="P30" s="10"/>
    </row>
    <row r="31" spans="1:16" ht="15">
      <c r="A31" s="12"/>
      <c r="B31" s="25">
        <v>341.3</v>
      </c>
      <c r="C31" s="20" t="s">
        <v>100</v>
      </c>
      <c r="D31" s="46">
        <v>58276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6">SUM(D31:M31)</f>
        <v>58276</v>
      </c>
      <c r="O31" s="47">
        <f t="shared" si="1"/>
        <v>5.196718387729623</v>
      </c>
      <c r="P31" s="9"/>
    </row>
    <row r="32" spans="1:16" ht="15">
      <c r="A32" s="12"/>
      <c r="B32" s="25">
        <v>341.9</v>
      </c>
      <c r="C32" s="20" t="s">
        <v>101</v>
      </c>
      <c r="D32" s="46">
        <v>42802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42802</v>
      </c>
      <c r="O32" s="47">
        <f t="shared" si="1"/>
        <v>3.8168360977349742</v>
      </c>
      <c r="P32" s="9"/>
    </row>
    <row r="33" spans="1:16" ht="15">
      <c r="A33" s="12"/>
      <c r="B33" s="25">
        <v>342.1</v>
      </c>
      <c r="C33" s="20" t="s">
        <v>40</v>
      </c>
      <c r="D33" s="46">
        <v>2978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2978</v>
      </c>
      <c r="O33" s="47">
        <f t="shared" si="1"/>
        <v>0.2655609060103442</v>
      </c>
      <c r="P33" s="9"/>
    </row>
    <row r="34" spans="1:16" ht="15">
      <c r="A34" s="12"/>
      <c r="B34" s="25">
        <v>342.5</v>
      </c>
      <c r="C34" s="20" t="s">
        <v>41</v>
      </c>
      <c r="D34" s="46">
        <v>14317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14317</v>
      </c>
      <c r="O34" s="47">
        <f t="shared" si="1"/>
        <v>1.2767076868200464</v>
      </c>
      <c r="P34" s="9"/>
    </row>
    <row r="35" spans="1:16" ht="15">
      <c r="A35" s="12"/>
      <c r="B35" s="25">
        <v>342.9</v>
      </c>
      <c r="C35" s="20" t="s">
        <v>42</v>
      </c>
      <c r="D35" s="46">
        <v>38945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38945</v>
      </c>
      <c r="O35" s="47">
        <f t="shared" si="1"/>
        <v>3.472891029070804</v>
      </c>
      <c r="P35" s="9"/>
    </row>
    <row r="36" spans="1:16" ht="15">
      <c r="A36" s="12"/>
      <c r="B36" s="25">
        <v>343.4</v>
      </c>
      <c r="C36" s="20" t="s">
        <v>43</v>
      </c>
      <c r="D36" s="46">
        <v>1593151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1593151</v>
      </c>
      <c r="O36" s="47">
        <f t="shared" si="1"/>
        <v>142.06803995006243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5633604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5633604</v>
      </c>
      <c r="O37" s="47">
        <f aca="true" t="shared" si="9" ref="O37:O61">(N37/O$63)</f>
        <v>502.37239165329055</v>
      </c>
      <c r="P37" s="9"/>
    </row>
    <row r="38" spans="1:16" ht="15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54314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54314</v>
      </c>
      <c r="O38" s="47">
        <f t="shared" si="9"/>
        <v>4.843410023185304</v>
      </c>
      <c r="P38" s="9"/>
    </row>
    <row r="39" spans="1:16" ht="15">
      <c r="A39" s="12"/>
      <c r="B39" s="25">
        <v>343.9</v>
      </c>
      <c r="C39" s="20" t="s">
        <v>47</v>
      </c>
      <c r="D39" s="46">
        <v>999631</v>
      </c>
      <c r="E39" s="46">
        <v>0</v>
      </c>
      <c r="F39" s="46">
        <v>0</v>
      </c>
      <c r="G39" s="46">
        <v>0</v>
      </c>
      <c r="H39" s="46">
        <v>0</v>
      </c>
      <c r="I39" s="46">
        <v>585947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1585578</v>
      </c>
      <c r="O39" s="47">
        <f t="shared" si="9"/>
        <v>141.39272338148743</v>
      </c>
      <c r="P39" s="9"/>
    </row>
    <row r="40" spans="1:16" ht="15">
      <c r="A40" s="12"/>
      <c r="B40" s="25">
        <v>344.5</v>
      </c>
      <c r="C40" s="20" t="s">
        <v>102</v>
      </c>
      <c r="D40" s="46">
        <v>478268</v>
      </c>
      <c r="E40" s="46">
        <v>54090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532358</v>
      </c>
      <c r="O40" s="47">
        <f t="shared" si="9"/>
        <v>47.472623506331374</v>
      </c>
      <c r="P40" s="9"/>
    </row>
    <row r="41" spans="1:16" ht="15">
      <c r="A41" s="12"/>
      <c r="B41" s="25">
        <v>344.6</v>
      </c>
      <c r="C41" s="20" t="s">
        <v>103</v>
      </c>
      <c r="D41" s="46">
        <v>0</v>
      </c>
      <c r="E41" s="46">
        <v>666073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666073</v>
      </c>
      <c r="O41" s="47">
        <f t="shared" si="9"/>
        <v>59.396557874085964</v>
      </c>
      <c r="P41" s="9"/>
    </row>
    <row r="42" spans="1:16" ht="15">
      <c r="A42" s="12"/>
      <c r="B42" s="25">
        <v>344.9</v>
      </c>
      <c r="C42" s="20" t="s">
        <v>104</v>
      </c>
      <c r="D42" s="46">
        <v>107228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107228</v>
      </c>
      <c r="O42" s="47">
        <f t="shared" si="9"/>
        <v>9.561976101301944</v>
      </c>
      <c r="P42" s="9"/>
    </row>
    <row r="43" spans="1:16" ht="15">
      <c r="A43" s="12"/>
      <c r="B43" s="25">
        <v>347.2</v>
      </c>
      <c r="C43" s="20" t="s">
        <v>50</v>
      </c>
      <c r="D43" s="46">
        <v>211857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211857</v>
      </c>
      <c r="O43" s="47">
        <f t="shared" si="9"/>
        <v>18.892188336008562</v>
      </c>
      <c r="P43" s="9"/>
    </row>
    <row r="44" spans="1:16" ht="15">
      <c r="A44" s="12"/>
      <c r="B44" s="25">
        <v>347.4</v>
      </c>
      <c r="C44" s="20" t="s">
        <v>51</v>
      </c>
      <c r="D44" s="46">
        <v>6020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6020</v>
      </c>
      <c r="O44" s="47">
        <f t="shared" si="9"/>
        <v>0.5368289637952559</v>
      </c>
      <c r="P44" s="9"/>
    </row>
    <row r="45" spans="1:16" ht="15">
      <c r="A45" s="12"/>
      <c r="B45" s="25">
        <v>347.5</v>
      </c>
      <c r="C45" s="20" t="s">
        <v>52</v>
      </c>
      <c r="D45" s="46">
        <v>36945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36945</v>
      </c>
      <c r="O45" s="47">
        <f t="shared" si="9"/>
        <v>3.29454253611557</v>
      </c>
      <c r="P45" s="9"/>
    </row>
    <row r="46" spans="1:16" ht="15">
      <c r="A46" s="12"/>
      <c r="B46" s="25">
        <v>349</v>
      </c>
      <c r="C46" s="20" t="s">
        <v>1</v>
      </c>
      <c r="D46" s="46">
        <v>33679</v>
      </c>
      <c r="E46" s="46">
        <v>0</v>
      </c>
      <c r="F46" s="46">
        <v>0</v>
      </c>
      <c r="G46" s="46">
        <v>0</v>
      </c>
      <c r="H46" s="46">
        <v>0</v>
      </c>
      <c r="I46" s="46">
        <v>2311096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2344775</v>
      </c>
      <c r="O46" s="47">
        <f t="shared" si="9"/>
        <v>209.093543784555</v>
      </c>
      <c r="P46" s="9"/>
    </row>
    <row r="47" spans="1:16" ht="15.75">
      <c r="A47" s="29" t="s">
        <v>37</v>
      </c>
      <c r="B47" s="30"/>
      <c r="C47" s="31"/>
      <c r="D47" s="32">
        <f aca="true" t="shared" si="10" ref="D47:M47">SUM(D48:D49)</f>
        <v>686353</v>
      </c>
      <c r="E47" s="32">
        <f t="shared" si="10"/>
        <v>1806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688159</v>
      </c>
      <c r="O47" s="45">
        <f t="shared" si="9"/>
        <v>61.36606028179062</v>
      </c>
      <c r="P47" s="10"/>
    </row>
    <row r="48" spans="1:16" ht="15">
      <c r="A48" s="13"/>
      <c r="B48" s="39">
        <v>351.1</v>
      </c>
      <c r="C48" s="21" t="s">
        <v>55</v>
      </c>
      <c r="D48" s="46">
        <v>43218</v>
      </c>
      <c r="E48" s="46">
        <v>1806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45024</v>
      </c>
      <c r="O48" s="47">
        <f t="shared" si="9"/>
        <v>4.01498127340824</v>
      </c>
      <c r="P48" s="9"/>
    </row>
    <row r="49" spans="1:16" ht="15">
      <c r="A49" s="13"/>
      <c r="B49" s="39">
        <v>354</v>
      </c>
      <c r="C49" s="21" t="s">
        <v>56</v>
      </c>
      <c r="D49" s="46">
        <v>643135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643135</v>
      </c>
      <c r="O49" s="47">
        <f t="shared" si="9"/>
        <v>57.35107900838238</v>
      </c>
      <c r="P49" s="9"/>
    </row>
    <row r="50" spans="1:16" ht="15.75">
      <c r="A50" s="29" t="s">
        <v>4</v>
      </c>
      <c r="B50" s="30"/>
      <c r="C50" s="31"/>
      <c r="D50" s="32">
        <f aca="true" t="shared" si="11" ref="D50:M50">SUM(D51:D57)</f>
        <v>58324</v>
      </c>
      <c r="E50" s="32">
        <f t="shared" si="11"/>
        <v>8174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7456379</v>
      </c>
      <c r="L50" s="32">
        <f t="shared" si="11"/>
        <v>377300</v>
      </c>
      <c r="M50" s="32">
        <f t="shared" si="11"/>
        <v>0</v>
      </c>
      <c r="N50" s="32">
        <f>SUM(D50:M50)</f>
        <v>7900177</v>
      </c>
      <c r="O50" s="45">
        <f t="shared" si="9"/>
        <v>704.492331014803</v>
      </c>
      <c r="P50" s="10"/>
    </row>
    <row r="51" spans="1:16" ht="15">
      <c r="A51" s="12"/>
      <c r="B51" s="25">
        <v>361.1</v>
      </c>
      <c r="C51" s="20" t="s">
        <v>57</v>
      </c>
      <c r="D51" s="46">
        <v>47671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765034</v>
      </c>
      <c r="L51" s="46">
        <v>83208</v>
      </c>
      <c r="M51" s="46">
        <v>0</v>
      </c>
      <c r="N51" s="46">
        <f>SUM(D51:M51)</f>
        <v>895913</v>
      </c>
      <c r="O51" s="47">
        <f t="shared" si="9"/>
        <v>79.89236668450151</v>
      </c>
      <c r="P51" s="9"/>
    </row>
    <row r="52" spans="1:16" ht="15">
      <c r="A52" s="12"/>
      <c r="B52" s="25">
        <v>361.3</v>
      </c>
      <c r="C52" s="20" t="s">
        <v>58</v>
      </c>
      <c r="D52" s="46">
        <v>-49185</v>
      </c>
      <c r="E52" s="46">
        <v>-178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3937181</v>
      </c>
      <c r="L52" s="46">
        <v>0</v>
      </c>
      <c r="M52" s="46">
        <v>0</v>
      </c>
      <c r="N52" s="46">
        <f aca="true" t="shared" si="12" ref="N52:N57">SUM(D52:M52)</f>
        <v>3887818</v>
      </c>
      <c r="O52" s="47">
        <f t="shared" si="9"/>
        <v>346.693240592117</v>
      </c>
      <c r="P52" s="9"/>
    </row>
    <row r="53" spans="1:16" ht="15">
      <c r="A53" s="12"/>
      <c r="B53" s="25">
        <v>362</v>
      </c>
      <c r="C53" s="20" t="s">
        <v>59</v>
      </c>
      <c r="D53" s="46">
        <v>345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345</v>
      </c>
      <c r="O53" s="47">
        <f t="shared" si="9"/>
        <v>0.030765115034777957</v>
      </c>
      <c r="P53" s="9"/>
    </row>
    <row r="54" spans="1:16" ht="15">
      <c r="A54" s="12"/>
      <c r="B54" s="25">
        <v>365</v>
      </c>
      <c r="C54" s="20" t="s">
        <v>105</v>
      </c>
      <c r="D54" s="46">
        <v>4185</v>
      </c>
      <c r="E54" s="46">
        <v>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4223</v>
      </c>
      <c r="O54" s="47">
        <f t="shared" si="9"/>
        <v>0.37658284287497773</v>
      </c>
      <c r="P54" s="9"/>
    </row>
    <row r="55" spans="1:16" ht="15">
      <c r="A55" s="12"/>
      <c r="B55" s="25">
        <v>366</v>
      </c>
      <c r="C55" s="20" t="s">
        <v>85</v>
      </c>
      <c r="D55" s="46">
        <v>-7174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-7174</v>
      </c>
      <c r="O55" s="47">
        <f t="shared" si="9"/>
        <v>-0.6397360442304263</v>
      </c>
      <c r="P55" s="9"/>
    </row>
    <row r="56" spans="1:16" ht="15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2748078</v>
      </c>
      <c r="L56" s="46">
        <v>0</v>
      </c>
      <c r="M56" s="46">
        <v>0</v>
      </c>
      <c r="N56" s="46">
        <f t="shared" si="12"/>
        <v>2748078</v>
      </c>
      <c r="O56" s="47">
        <f t="shared" si="9"/>
        <v>245.0577849117175</v>
      </c>
      <c r="P56" s="9"/>
    </row>
    <row r="57" spans="1:16" ht="15">
      <c r="A57" s="12"/>
      <c r="B57" s="25">
        <v>369.9</v>
      </c>
      <c r="C57" s="20" t="s">
        <v>62</v>
      </c>
      <c r="D57" s="46">
        <v>62482</v>
      </c>
      <c r="E57" s="46">
        <v>8314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6086</v>
      </c>
      <c r="L57" s="46">
        <v>294092</v>
      </c>
      <c r="M57" s="46">
        <v>0</v>
      </c>
      <c r="N57" s="46">
        <f t="shared" si="12"/>
        <v>370974</v>
      </c>
      <c r="O57" s="47">
        <f t="shared" si="9"/>
        <v>33.08132691278759</v>
      </c>
      <c r="P57" s="9"/>
    </row>
    <row r="58" spans="1:16" ht="15.75">
      <c r="A58" s="29" t="s">
        <v>38</v>
      </c>
      <c r="B58" s="30"/>
      <c r="C58" s="31"/>
      <c r="D58" s="32">
        <f aca="true" t="shared" si="13" ref="D58:M58">SUM(D59:D60)</f>
        <v>975234</v>
      </c>
      <c r="E58" s="32">
        <f t="shared" si="13"/>
        <v>136950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3872482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4984666</v>
      </c>
      <c r="O58" s="45">
        <f t="shared" si="9"/>
        <v>444.5038344925985</v>
      </c>
      <c r="P58" s="9"/>
    </row>
    <row r="59" spans="1:16" ht="15">
      <c r="A59" s="12"/>
      <c r="B59" s="25">
        <v>381</v>
      </c>
      <c r="C59" s="20" t="s">
        <v>63</v>
      </c>
      <c r="D59" s="46">
        <v>975234</v>
      </c>
      <c r="E59" s="46">
        <v>136950</v>
      </c>
      <c r="F59" s="46">
        <v>0</v>
      </c>
      <c r="G59" s="46">
        <v>0</v>
      </c>
      <c r="H59" s="46">
        <v>0</v>
      </c>
      <c r="I59" s="46">
        <v>3828420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4940604</v>
      </c>
      <c r="O59" s="47">
        <f t="shared" si="9"/>
        <v>440.5746388443018</v>
      </c>
      <c r="P59" s="9"/>
    </row>
    <row r="60" spans="1:16" ht="15.75" thickBot="1">
      <c r="A60" s="12"/>
      <c r="B60" s="25">
        <v>389.9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44062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44062</v>
      </c>
      <c r="O60" s="47">
        <f t="shared" si="9"/>
        <v>3.929195648296772</v>
      </c>
      <c r="P60" s="9"/>
    </row>
    <row r="61" spans="1:119" ht="16.5" thickBot="1">
      <c r="A61" s="14" t="s">
        <v>53</v>
      </c>
      <c r="B61" s="23"/>
      <c r="C61" s="22"/>
      <c r="D61" s="15">
        <f aca="true" t="shared" si="14" ref="D61:M61">SUM(D5,D14,D21,D30,D47,D50,D58)</f>
        <v>16982363</v>
      </c>
      <c r="E61" s="15">
        <f t="shared" si="14"/>
        <v>867093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12457443</v>
      </c>
      <c r="J61" s="15">
        <f t="shared" si="14"/>
        <v>0</v>
      </c>
      <c r="K61" s="15">
        <f t="shared" si="14"/>
        <v>7456379</v>
      </c>
      <c r="L61" s="15">
        <f t="shared" si="14"/>
        <v>377300</v>
      </c>
      <c r="M61" s="15">
        <f t="shared" si="14"/>
        <v>0</v>
      </c>
      <c r="N61" s="15">
        <f>SUM(D61:M61)</f>
        <v>38140578</v>
      </c>
      <c r="O61" s="38">
        <f t="shared" si="9"/>
        <v>3401.1573033707864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107</v>
      </c>
      <c r="M63" s="48"/>
      <c r="N63" s="48"/>
      <c r="O63" s="43">
        <v>11214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2022-11-15T18:04:19Z</cp:lastPrinted>
  <dcterms:created xsi:type="dcterms:W3CDTF">2000-08-31T21:26:31Z</dcterms:created>
  <dcterms:modified xsi:type="dcterms:W3CDTF">2022-11-15T18:04:22Z</dcterms:modified>
  <cp:category/>
  <cp:version/>
  <cp:contentType/>
  <cp:contentStatus/>
</cp:coreProperties>
</file>