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'2008'!$A$1:$O$37</definedName>
    <definedName name="_xlnm.Print_Area" localSheetId="13">'2009'!$A$1:$O$38</definedName>
    <definedName name="_xlnm.Print_Area" localSheetId="12">'2010'!$A$1:$O$39</definedName>
    <definedName name="_xlnm.Print_Area" localSheetId="11">'2011'!$A$1:$O$40</definedName>
    <definedName name="_xlnm.Print_Area" localSheetId="10">'2012'!$A$1:$O$37</definedName>
    <definedName name="_xlnm.Print_Area" localSheetId="9">'2013'!$A$1:$O$36</definedName>
    <definedName name="_xlnm.Print_Area" localSheetId="8">'2014'!$A$1:$O$39</definedName>
    <definedName name="_xlnm.Print_Area" localSheetId="7">'2015'!$A$1:$O$37</definedName>
    <definedName name="_xlnm.Print_Area" localSheetId="6">'2016'!$A$1:$O$40</definedName>
    <definedName name="_xlnm.Print_Area" localSheetId="5">'2017'!$A$1:$O$39</definedName>
    <definedName name="_xlnm.Print_Area" localSheetId="4">'2018'!$A$1:$O$36</definedName>
    <definedName name="_xlnm.Print_Area" localSheetId="3">'2019'!$A$1:$O$36</definedName>
    <definedName name="_xlnm.Print_Area" localSheetId="2">'2020'!$A$1:$O$37</definedName>
    <definedName name="_xlnm.Print_Area" localSheetId="1">'2021'!$A$1:$P$38</definedName>
    <definedName name="_xlnm.Print_Area" localSheetId="0">'2022'!$A$1:$P$40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36" i="47" l="1"/>
  <c r="F36" i="47"/>
  <c r="G36" i="47"/>
  <c r="H36" i="47"/>
  <c r="I36" i="47"/>
  <c r="J36" i="47"/>
  <c r="K36" i="47"/>
  <c r="L36" i="47"/>
  <c r="M36" i="47"/>
  <c r="N36" i="47"/>
  <c r="D36" i="47"/>
  <c r="O35" i="47" l="1"/>
  <c r="P35" i="47" s="1"/>
  <c r="O34" i="47"/>
  <c r="P34" i="47" s="1"/>
  <c r="O33" i="47"/>
  <c r="P33" i="47" s="1"/>
  <c r="N32" i="47"/>
  <c r="M32" i="47"/>
  <c r="L32" i="47"/>
  <c r="K32" i="47"/>
  <c r="J32" i="47"/>
  <c r="I32" i="47"/>
  <c r="H32" i="47"/>
  <c r="G32" i="47"/>
  <c r="F32" i="47"/>
  <c r="E32" i="47"/>
  <c r="D32" i="47"/>
  <c r="O31" i="47"/>
  <c r="P31" i="47" s="1"/>
  <c r="O30" i="47"/>
  <c r="P30" i="47" s="1"/>
  <c r="N29" i="47"/>
  <c r="M29" i="47"/>
  <c r="L29" i="47"/>
  <c r="K29" i="47"/>
  <c r="J29" i="47"/>
  <c r="I29" i="47"/>
  <c r="H29" i="47"/>
  <c r="G29" i="47"/>
  <c r="F29" i="47"/>
  <c r="E29" i="47"/>
  <c r="D29" i="47"/>
  <c r="O28" i="47"/>
  <c r="P28" i="47" s="1"/>
  <c r="O27" i="47"/>
  <c r="P27" i="47" s="1"/>
  <c r="N26" i="47"/>
  <c r="M26" i="47"/>
  <c r="L26" i="47"/>
  <c r="K26" i="47"/>
  <c r="J26" i="47"/>
  <c r="I26" i="47"/>
  <c r="H26" i="47"/>
  <c r="G26" i="47"/>
  <c r="F26" i="47"/>
  <c r="E26" i="47"/>
  <c r="D26" i="47"/>
  <c r="O25" i="47"/>
  <c r="P25" i="47" s="1"/>
  <c r="O24" i="47"/>
  <c r="P24" i="47" s="1"/>
  <c r="O23" i="47"/>
  <c r="P23" i="47" s="1"/>
  <c r="O22" i="47"/>
  <c r="P22" i="47" s="1"/>
  <c r="O21" i="47"/>
  <c r="P21" i="47" s="1"/>
  <c r="O20" i="47"/>
  <c r="P20" i="47" s="1"/>
  <c r="N19" i="47"/>
  <c r="M19" i="47"/>
  <c r="L19" i="47"/>
  <c r="K19" i="47"/>
  <c r="J19" i="47"/>
  <c r="I19" i="47"/>
  <c r="H19" i="47"/>
  <c r="G19" i="47"/>
  <c r="F19" i="47"/>
  <c r="E19" i="47"/>
  <c r="D19" i="47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32" i="47" l="1"/>
  <c r="P32" i="47" s="1"/>
  <c r="O29" i="47"/>
  <c r="P29" i="47" s="1"/>
  <c r="O26" i="47"/>
  <c r="P26" i="47" s="1"/>
  <c r="O19" i="47"/>
  <c r="P19" i="47" s="1"/>
  <c r="O14" i="47"/>
  <c r="P14" i="47" s="1"/>
  <c r="O5" i="47"/>
  <c r="P5" i="47" s="1"/>
  <c r="O36" i="47" l="1"/>
  <c r="P36" i="47" s="1"/>
  <c r="F34" i="46" l="1"/>
  <c r="O33" i="46"/>
  <c r="P33" i="46"/>
  <c r="O32" i="46"/>
  <c r="P32" i="46" s="1"/>
  <c r="O31" i="46"/>
  <c r="P31" i="46" s="1"/>
  <c r="N30" i="46"/>
  <c r="M30" i="46"/>
  <c r="L30" i="46"/>
  <c r="K30" i="46"/>
  <c r="J30" i="46"/>
  <c r="I30" i="46"/>
  <c r="H30" i="46"/>
  <c r="G30" i="46"/>
  <c r="F30" i="46"/>
  <c r="O30" i="46" s="1"/>
  <c r="P30" i="46" s="1"/>
  <c r="E30" i="46"/>
  <c r="D30" i="46"/>
  <c r="O29" i="46"/>
  <c r="P29" i="46"/>
  <c r="N28" i="46"/>
  <c r="M28" i="46"/>
  <c r="L28" i="46"/>
  <c r="K28" i="46"/>
  <c r="J28" i="46"/>
  <c r="I28" i="46"/>
  <c r="H28" i="46"/>
  <c r="G28" i="46"/>
  <c r="O28" i="46" s="1"/>
  <c r="P28" i="46" s="1"/>
  <c r="F28" i="46"/>
  <c r="E28" i="46"/>
  <c r="D28" i="46"/>
  <c r="O27" i="46"/>
  <c r="P27" i="46" s="1"/>
  <c r="N26" i="46"/>
  <c r="M26" i="46"/>
  <c r="L26" i="46"/>
  <c r="K26" i="46"/>
  <c r="J26" i="46"/>
  <c r="I26" i="46"/>
  <c r="H26" i="46"/>
  <c r="G26" i="46"/>
  <c r="F26" i="46"/>
  <c r="E26" i="46"/>
  <c r="D26" i="46"/>
  <c r="O25" i="46"/>
  <c r="P25" i="46" s="1"/>
  <c r="O24" i="46"/>
  <c r="P24" i="46" s="1"/>
  <c r="O23" i="46"/>
  <c r="P23" i="46"/>
  <c r="O22" i="46"/>
  <c r="P22" i="46"/>
  <c r="O21" i="46"/>
  <c r="P21" i="46" s="1"/>
  <c r="O20" i="46"/>
  <c r="P20" i="46"/>
  <c r="N19" i="46"/>
  <c r="M19" i="46"/>
  <c r="L19" i="46"/>
  <c r="K19" i="46"/>
  <c r="J19" i="46"/>
  <c r="I19" i="46"/>
  <c r="I34" i="46" s="1"/>
  <c r="H19" i="46"/>
  <c r="H34" i="46" s="1"/>
  <c r="G19" i="46"/>
  <c r="G34" i="46" s="1"/>
  <c r="F19" i="46"/>
  <c r="E19" i="46"/>
  <c r="D19" i="46"/>
  <c r="O18" i="46"/>
  <c r="P18" i="46" s="1"/>
  <c r="O17" i="46"/>
  <c r="P17" i="46" s="1"/>
  <c r="O16" i="46"/>
  <c r="P16" i="46"/>
  <c r="O15" i="46"/>
  <c r="P15" i="46"/>
  <c r="N14" i="46"/>
  <c r="O14" i="46" s="1"/>
  <c r="P14" i="46" s="1"/>
  <c r="M14" i="46"/>
  <c r="L14" i="46"/>
  <c r="K14" i="46"/>
  <c r="J14" i="46"/>
  <c r="J34" i="46" s="1"/>
  <c r="I14" i="46"/>
  <c r="H14" i="46"/>
  <c r="G14" i="46"/>
  <c r="F14" i="46"/>
  <c r="E14" i="46"/>
  <c r="D14" i="46"/>
  <c r="O13" i="46"/>
  <c r="P13" i="46"/>
  <c r="O12" i="46"/>
  <c r="P12" i="46" s="1"/>
  <c r="O11" i="46"/>
  <c r="P11" i="46"/>
  <c r="O10" i="46"/>
  <c r="P10" i="46" s="1"/>
  <c r="O9" i="46"/>
  <c r="P9" i="46" s="1"/>
  <c r="O8" i="46"/>
  <c r="P8" i="46"/>
  <c r="O7" i="46"/>
  <c r="P7" i="46"/>
  <c r="O6" i="46"/>
  <c r="P6" i="46" s="1"/>
  <c r="N5" i="46"/>
  <c r="N34" i="46" s="1"/>
  <c r="M5" i="46"/>
  <c r="M34" i="46" s="1"/>
  <c r="L5" i="46"/>
  <c r="L34" i="46" s="1"/>
  <c r="K5" i="46"/>
  <c r="K34" i="46" s="1"/>
  <c r="J5" i="46"/>
  <c r="I5" i="46"/>
  <c r="H5" i="46"/>
  <c r="G5" i="46"/>
  <c r="F5" i="46"/>
  <c r="E5" i="46"/>
  <c r="E34" i="46" s="1"/>
  <c r="D5" i="46"/>
  <c r="D34" i="46" s="1"/>
  <c r="D33" i="45"/>
  <c r="N32" i="45"/>
  <c r="O32" i="45" s="1"/>
  <c r="N31" i="45"/>
  <c r="O31" i="45" s="1"/>
  <c r="N30" i="45"/>
  <c r="O30" i="45" s="1"/>
  <c r="M29" i="45"/>
  <c r="L29" i="45"/>
  <c r="K29" i="45"/>
  <c r="J29" i="45"/>
  <c r="I29" i="45"/>
  <c r="H29" i="45"/>
  <c r="G29" i="45"/>
  <c r="N29" i="45" s="1"/>
  <c r="O29" i="45" s="1"/>
  <c r="F29" i="45"/>
  <c r="E29" i="45"/>
  <c r="D29" i="45"/>
  <c r="N28" i="45"/>
  <c r="O28" i="45" s="1"/>
  <c r="M27" i="45"/>
  <c r="L27" i="45"/>
  <c r="K27" i="45"/>
  <c r="J27" i="45"/>
  <c r="I27" i="45"/>
  <c r="H27" i="45"/>
  <c r="G27" i="45"/>
  <c r="F27" i="45"/>
  <c r="E27" i="45"/>
  <c r="D27" i="45"/>
  <c r="N26" i="45"/>
  <c r="O26" i="45" s="1"/>
  <c r="M25" i="45"/>
  <c r="L25" i="45"/>
  <c r="K25" i="45"/>
  <c r="J25" i="45"/>
  <c r="I25" i="45"/>
  <c r="H25" i="45"/>
  <c r="G25" i="45"/>
  <c r="N25" i="45" s="1"/>
  <c r="O25" i="45" s="1"/>
  <c r="F25" i="45"/>
  <c r="E25" i="45"/>
  <c r="D25" i="45"/>
  <c r="N24" i="45"/>
  <c r="O24" i="45" s="1"/>
  <c r="N23" i="45"/>
  <c r="O23" i="45" s="1"/>
  <c r="N22" i="45"/>
  <c r="O22" i="45"/>
  <c r="N21" i="45"/>
  <c r="O21" i="45"/>
  <c r="M20" i="45"/>
  <c r="N20" i="45" s="1"/>
  <c r="O20" i="45" s="1"/>
  <c r="L20" i="45"/>
  <c r="K20" i="45"/>
  <c r="J20" i="45"/>
  <c r="I20" i="45"/>
  <c r="H20" i="45"/>
  <c r="G20" i="45"/>
  <c r="F20" i="45"/>
  <c r="E20" i="45"/>
  <c r="D20" i="45"/>
  <c r="N19" i="45"/>
  <c r="O19" i="45"/>
  <c r="N18" i="45"/>
  <c r="O18" i="45" s="1"/>
  <c r="N17" i="45"/>
  <c r="O17" i="45" s="1"/>
  <c r="N16" i="45"/>
  <c r="O16" i="45" s="1"/>
  <c r="M15" i="45"/>
  <c r="L15" i="45"/>
  <c r="K15" i="45"/>
  <c r="J15" i="45"/>
  <c r="I15" i="45"/>
  <c r="H15" i="45"/>
  <c r="G15" i="45"/>
  <c r="N15" i="45" s="1"/>
  <c r="O15" i="45" s="1"/>
  <c r="F15" i="45"/>
  <c r="F33" i="45" s="1"/>
  <c r="E15" i="45"/>
  <c r="E33" i="45" s="1"/>
  <c r="N33" i="45" s="1"/>
  <c r="O33" i="45" s="1"/>
  <c r="D15" i="45"/>
  <c r="N14" i="45"/>
  <c r="O14" i="45" s="1"/>
  <c r="N13" i="45"/>
  <c r="O13" i="45" s="1"/>
  <c r="N12" i="45"/>
  <c r="O12" i="45" s="1"/>
  <c r="N11" i="45"/>
  <c r="O11" i="45"/>
  <c r="N10" i="45"/>
  <c r="O10" i="45" s="1"/>
  <c r="N9" i="45"/>
  <c r="O9" i="45" s="1"/>
  <c r="N8" i="45"/>
  <c r="O8" i="45" s="1"/>
  <c r="N7" i="45"/>
  <c r="O7" i="45" s="1"/>
  <c r="N6" i="45"/>
  <c r="O6" i="45" s="1"/>
  <c r="M5" i="45"/>
  <c r="M33" i="45" s="1"/>
  <c r="L5" i="45"/>
  <c r="L33" i="45" s="1"/>
  <c r="K5" i="45"/>
  <c r="K33" i="45" s="1"/>
  <c r="J5" i="45"/>
  <c r="J33" i="45" s="1"/>
  <c r="I5" i="45"/>
  <c r="I33" i="45" s="1"/>
  <c r="H5" i="45"/>
  <c r="H33" i="45" s="1"/>
  <c r="G5" i="45"/>
  <c r="G33" i="45" s="1"/>
  <c r="F5" i="45"/>
  <c r="E5" i="45"/>
  <c r="D5" i="45"/>
  <c r="I32" i="44"/>
  <c r="J32" i="44"/>
  <c r="N31" i="44"/>
  <c r="O31" i="44" s="1"/>
  <c r="N30" i="44"/>
  <c r="O30" i="44" s="1"/>
  <c r="N29" i="44"/>
  <c r="O29" i="44"/>
  <c r="M28" i="44"/>
  <c r="N28" i="44" s="1"/>
  <c r="O28" i="44" s="1"/>
  <c r="L28" i="44"/>
  <c r="K28" i="44"/>
  <c r="J28" i="44"/>
  <c r="I28" i="44"/>
  <c r="H28" i="44"/>
  <c r="G28" i="44"/>
  <c r="F28" i="44"/>
  <c r="E28" i="44"/>
  <c r="D28" i="44"/>
  <c r="N27" i="44"/>
  <c r="O27" i="44"/>
  <c r="M26" i="44"/>
  <c r="N26" i="44" s="1"/>
  <c r="O26" i="44" s="1"/>
  <c r="L26" i="44"/>
  <c r="K26" i="44"/>
  <c r="J26" i="44"/>
  <c r="I26" i="44"/>
  <c r="H26" i="44"/>
  <c r="G26" i="44"/>
  <c r="F26" i="44"/>
  <c r="E26" i="44"/>
  <c r="D26" i="44"/>
  <c r="N25" i="44"/>
  <c r="O25" i="44"/>
  <c r="M24" i="44"/>
  <c r="N24" i="44" s="1"/>
  <c r="O24" i="44" s="1"/>
  <c r="L24" i="44"/>
  <c r="K24" i="44"/>
  <c r="J24" i="44"/>
  <c r="I24" i="44"/>
  <c r="H24" i="44"/>
  <c r="G24" i="44"/>
  <c r="F24" i="44"/>
  <c r="E24" i="44"/>
  <c r="D24" i="44"/>
  <c r="N23" i="44"/>
  <c r="O23" i="44"/>
  <c r="N22" i="44"/>
  <c r="O22" i="44" s="1"/>
  <c r="N21" i="44"/>
  <c r="O21" i="44" s="1"/>
  <c r="N20" i="44"/>
  <c r="O20" i="44" s="1"/>
  <c r="M19" i="44"/>
  <c r="L19" i="44"/>
  <c r="K19" i="44"/>
  <c r="J19" i="44"/>
  <c r="I19" i="44"/>
  <c r="H19" i="44"/>
  <c r="H32" i="44" s="1"/>
  <c r="G19" i="44"/>
  <c r="G32" i="44" s="1"/>
  <c r="F19" i="44"/>
  <c r="E19" i="44"/>
  <c r="D19" i="44"/>
  <c r="N18" i="44"/>
  <c r="O18" i="44" s="1"/>
  <c r="N17" i="44"/>
  <c r="O17" i="44" s="1"/>
  <c r="N16" i="44"/>
  <c r="O16" i="44" s="1"/>
  <c r="N15" i="44"/>
  <c r="O15" i="44"/>
  <c r="M14" i="44"/>
  <c r="N14" i="44" s="1"/>
  <c r="O14" i="44" s="1"/>
  <c r="L14" i="44"/>
  <c r="K14" i="44"/>
  <c r="J14" i="44"/>
  <c r="I14" i="44"/>
  <c r="H14" i="44"/>
  <c r="G14" i="44"/>
  <c r="F14" i="44"/>
  <c r="E14" i="44"/>
  <c r="D14" i="44"/>
  <c r="N13" i="44"/>
  <c r="O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M32" i="44" s="1"/>
  <c r="L5" i="44"/>
  <c r="L32" i="44" s="1"/>
  <c r="K5" i="44"/>
  <c r="K32" i="44" s="1"/>
  <c r="J5" i="44"/>
  <c r="I5" i="44"/>
  <c r="H5" i="44"/>
  <c r="G5" i="44"/>
  <c r="F5" i="44"/>
  <c r="F32" i="44" s="1"/>
  <c r="E5" i="44"/>
  <c r="E32" i="44" s="1"/>
  <c r="D5" i="44"/>
  <c r="D32" i="44" s="1"/>
  <c r="N31" i="43"/>
  <c r="O31" i="43"/>
  <c r="N30" i="43"/>
  <c r="O30" i="43" s="1"/>
  <c r="N29" i="43"/>
  <c r="O29" i="43" s="1"/>
  <c r="M28" i="43"/>
  <c r="L28" i="43"/>
  <c r="K28" i="43"/>
  <c r="J28" i="43"/>
  <c r="I28" i="43"/>
  <c r="H28" i="43"/>
  <c r="G28" i="43"/>
  <c r="F28" i="43"/>
  <c r="E28" i="43"/>
  <c r="N28" i="43" s="1"/>
  <c r="O28" i="43" s="1"/>
  <c r="D28" i="43"/>
  <c r="N27" i="43"/>
  <c r="O27" i="43" s="1"/>
  <c r="M26" i="43"/>
  <c r="L26" i="43"/>
  <c r="K26" i="43"/>
  <c r="J26" i="43"/>
  <c r="I26" i="43"/>
  <c r="H26" i="43"/>
  <c r="G26" i="43"/>
  <c r="F26" i="43"/>
  <c r="E26" i="43"/>
  <c r="N26" i="43" s="1"/>
  <c r="O26" i="43" s="1"/>
  <c r="D26" i="43"/>
  <c r="N25" i="43"/>
  <c r="O25" i="43" s="1"/>
  <c r="M24" i="43"/>
  <c r="L24" i="43"/>
  <c r="K24" i="43"/>
  <c r="J24" i="43"/>
  <c r="I24" i="43"/>
  <c r="H24" i="43"/>
  <c r="G24" i="43"/>
  <c r="F24" i="43"/>
  <c r="E24" i="43"/>
  <c r="D24" i="43"/>
  <c r="N23" i="43"/>
  <c r="O23" i="43" s="1"/>
  <c r="N22" i="43"/>
  <c r="O22" i="43" s="1"/>
  <c r="N21" i="43"/>
  <c r="O21" i="43"/>
  <c r="N20" i="43"/>
  <c r="O20" i="43" s="1"/>
  <c r="M19" i="43"/>
  <c r="L19" i="43"/>
  <c r="K19" i="43"/>
  <c r="N19" i="43" s="1"/>
  <c r="O19" i="43" s="1"/>
  <c r="J19" i="43"/>
  <c r="I19" i="43"/>
  <c r="I32" i="43" s="1"/>
  <c r="H19" i="43"/>
  <c r="G19" i="43"/>
  <c r="F19" i="43"/>
  <c r="E19" i="43"/>
  <c r="D19" i="43"/>
  <c r="N18" i="43"/>
  <c r="O18" i="43" s="1"/>
  <c r="N17" i="43"/>
  <c r="O17" i="43"/>
  <c r="N16" i="43"/>
  <c r="O16" i="43" s="1"/>
  <c r="N15" i="43"/>
  <c r="O15" i="43" s="1"/>
  <c r="M14" i="43"/>
  <c r="L14" i="43"/>
  <c r="K14" i="43"/>
  <c r="J14" i="43"/>
  <c r="I14" i="43"/>
  <c r="H14" i="43"/>
  <c r="G14" i="43"/>
  <c r="F14" i="43"/>
  <c r="E14" i="43"/>
  <c r="N14" i="43" s="1"/>
  <c r="O14" i="43" s="1"/>
  <c r="D14" i="43"/>
  <c r="N13" i="43"/>
  <c r="O13" i="43" s="1"/>
  <c r="N12" i="43"/>
  <c r="O12" i="43" s="1"/>
  <c r="N11" i="43"/>
  <c r="O11" i="43" s="1"/>
  <c r="N10" i="43"/>
  <c r="O10" i="43" s="1"/>
  <c r="N9" i="43"/>
  <c r="O9" i="43"/>
  <c r="N8" i="43"/>
  <c r="O8" i="43" s="1"/>
  <c r="N7" i="43"/>
  <c r="O7" i="43" s="1"/>
  <c r="N6" i="43"/>
  <c r="O6" i="43" s="1"/>
  <c r="M5" i="43"/>
  <c r="M32" i="43" s="1"/>
  <c r="L5" i="43"/>
  <c r="L32" i="43" s="1"/>
  <c r="K5" i="43"/>
  <c r="K32" i="43" s="1"/>
  <c r="J5" i="43"/>
  <c r="J32" i="43" s="1"/>
  <c r="I5" i="43"/>
  <c r="H5" i="43"/>
  <c r="H32" i="43" s="1"/>
  <c r="G5" i="43"/>
  <c r="G32" i="43" s="1"/>
  <c r="F5" i="43"/>
  <c r="F32" i="43" s="1"/>
  <c r="E5" i="43"/>
  <c r="D5" i="43"/>
  <c r="D32" i="43" s="1"/>
  <c r="M35" i="42"/>
  <c r="N34" i="42"/>
  <c r="O34" i="42" s="1"/>
  <c r="N33" i="42"/>
  <c r="O33" i="42" s="1"/>
  <c r="N32" i="42"/>
  <c r="O32" i="42" s="1"/>
  <c r="M31" i="42"/>
  <c r="L31" i="42"/>
  <c r="K31" i="42"/>
  <c r="J31" i="42"/>
  <c r="I31" i="42"/>
  <c r="N31" i="42" s="1"/>
  <c r="O31" i="42" s="1"/>
  <c r="H31" i="42"/>
  <c r="G31" i="42"/>
  <c r="F31" i="42"/>
  <c r="E31" i="42"/>
  <c r="D31" i="42"/>
  <c r="N30" i="42"/>
  <c r="O30" i="42" s="1"/>
  <c r="M29" i="42"/>
  <c r="L29" i="42"/>
  <c r="K29" i="42"/>
  <c r="J29" i="42"/>
  <c r="I29" i="42"/>
  <c r="N29" i="42" s="1"/>
  <c r="O29" i="42" s="1"/>
  <c r="H29" i="42"/>
  <c r="G29" i="42"/>
  <c r="F29" i="42"/>
  <c r="E29" i="42"/>
  <c r="D29" i="42"/>
  <c r="N28" i="42"/>
  <c r="O28" i="42" s="1"/>
  <c r="N27" i="42"/>
  <c r="O27" i="42" s="1"/>
  <c r="M26" i="42"/>
  <c r="L26" i="42"/>
  <c r="L35" i="42" s="1"/>
  <c r="K26" i="42"/>
  <c r="N26" i="42" s="1"/>
  <c r="O26" i="42" s="1"/>
  <c r="J26" i="42"/>
  <c r="I26" i="42"/>
  <c r="H26" i="42"/>
  <c r="G26" i="42"/>
  <c r="F26" i="42"/>
  <c r="E26" i="42"/>
  <c r="D26" i="42"/>
  <c r="N25" i="42"/>
  <c r="O25" i="42" s="1"/>
  <c r="N24" i="42"/>
  <c r="O24" i="42"/>
  <c r="N23" i="42"/>
  <c r="O23" i="42" s="1"/>
  <c r="N22" i="42"/>
  <c r="O22" i="42" s="1"/>
  <c r="N21" i="42"/>
  <c r="O21" i="42" s="1"/>
  <c r="N20" i="42"/>
  <c r="O20" i="42" s="1"/>
  <c r="M19" i="42"/>
  <c r="L19" i="42"/>
  <c r="K19" i="42"/>
  <c r="J19" i="42"/>
  <c r="I19" i="42"/>
  <c r="H19" i="42"/>
  <c r="G19" i="42"/>
  <c r="F19" i="42"/>
  <c r="E19" i="42"/>
  <c r="D19" i="42"/>
  <c r="N18" i="42"/>
  <c r="O18" i="42" s="1"/>
  <c r="N17" i="42"/>
  <c r="O17" i="42" s="1"/>
  <c r="N16" i="42"/>
  <c r="O16" i="42"/>
  <c r="N15" i="42"/>
  <c r="O15" i="42" s="1"/>
  <c r="M14" i="42"/>
  <c r="L14" i="42"/>
  <c r="K14" i="42"/>
  <c r="K35" i="42" s="1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J35" i="42" s="1"/>
  <c r="I5" i="42"/>
  <c r="I35" i="42" s="1"/>
  <c r="H5" i="42"/>
  <c r="H35" i="42" s="1"/>
  <c r="G5" i="42"/>
  <c r="G35" i="42" s="1"/>
  <c r="F5" i="42"/>
  <c r="F35" i="42" s="1"/>
  <c r="E5" i="42"/>
  <c r="E35" i="42" s="1"/>
  <c r="D5" i="42"/>
  <c r="D35" i="42" s="1"/>
  <c r="N35" i="41"/>
  <c r="O35" i="41" s="1"/>
  <c r="N34" i="41"/>
  <c r="O34" i="41" s="1"/>
  <c r="N33" i="41"/>
  <c r="O33" i="41" s="1"/>
  <c r="M32" i="41"/>
  <c r="L32" i="41"/>
  <c r="K32" i="41"/>
  <c r="J32" i="41"/>
  <c r="I32" i="41"/>
  <c r="H32" i="41"/>
  <c r="G32" i="41"/>
  <c r="N32" i="41" s="1"/>
  <c r="O32" i="41" s="1"/>
  <c r="F32" i="41"/>
  <c r="E32" i="41"/>
  <c r="D32" i="41"/>
  <c r="N31" i="41"/>
  <c r="O31" i="41" s="1"/>
  <c r="M30" i="41"/>
  <c r="L30" i="41"/>
  <c r="K30" i="41"/>
  <c r="J30" i="41"/>
  <c r="I30" i="41"/>
  <c r="H30" i="41"/>
  <c r="G30" i="41"/>
  <c r="F30" i="41"/>
  <c r="E30" i="41"/>
  <c r="D30" i="41"/>
  <c r="N29" i="41"/>
  <c r="O29" i="41" s="1"/>
  <c r="N28" i="41"/>
  <c r="O28" i="41" s="1"/>
  <c r="M27" i="41"/>
  <c r="L27" i="41"/>
  <c r="K27" i="41"/>
  <c r="J27" i="41"/>
  <c r="I27" i="41"/>
  <c r="N27" i="41" s="1"/>
  <c r="O27" i="41" s="1"/>
  <c r="H27" i="41"/>
  <c r="G27" i="41"/>
  <c r="F27" i="41"/>
  <c r="E27" i="41"/>
  <c r="D27" i="41"/>
  <c r="N26" i="41"/>
  <c r="O26" i="41" s="1"/>
  <c r="N25" i="41"/>
  <c r="O25" i="41" s="1"/>
  <c r="N24" i="41"/>
  <c r="O24" i="41"/>
  <c r="N23" i="41"/>
  <c r="O23" i="41" s="1"/>
  <c r="N22" i="41"/>
  <c r="O22" i="41" s="1"/>
  <c r="N21" i="41"/>
  <c r="O21" i="41" s="1"/>
  <c r="N20" i="41"/>
  <c r="O20" i="41" s="1"/>
  <c r="M19" i="41"/>
  <c r="L19" i="41"/>
  <c r="K19" i="41"/>
  <c r="J19" i="41"/>
  <c r="I19" i="41"/>
  <c r="N19" i="41" s="1"/>
  <c r="O19" i="41" s="1"/>
  <c r="H19" i="41"/>
  <c r="G19" i="41"/>
  <c r="G36" i="41" s="1"/>
  <c r="F19" i="41"/>
  <c r="E19" i="41"/>
  <c r="D19" i="41"/>
  <c r="N18" i="41"/>
  <c r="O18" i="41" s="1"/>
  <c r="N17" i="41"/>
  <c r="O17" i="41" s="1"/>
  <c r="N16" i="41"/>
  <c r="O16" i="41"/>
  <c r="N15" i="41"/>
  <c r="O15" i="41" s="1"/>
  <c r="M14" i="41"/>
  <c r="L14" i="41"/>
  <c r="K14" i="41"/>
  <c r="J14" i="41"/>
  <c r="I14" i="41"/>
  <c r="H14" i="41"/>
  <c r="G14" i="41"/>
  <c r="F14" i="41"/>
  <c r="E14" i="41"/>
  <c r="D14" i="41"/>
  <c r="D36" i="41" s="1"/>
  <c r="N13" i="41"/>
  <c r="O13" i="41" s="1"/>
  <c r="N12" i="41"/>
  <c r="O12" i="41" s="1"/>
  <c r="N11" i="41"/>
  <c r="O11" i="41" s="1"/>
  <c r="N10" i="41"/>
  <c r="O10" i="41" s="1"/>
  <c r="N9" i="41"/>
  <c r="O9" i="41" s="1"/>
  <c r="N8" i="41"/>
  <c r="O8" i="41"/>
  <c r="N7" i="41"/>
  <c r="O7" i="41" s="1"/>
  <c r="N6" i="41"/>
  <c r="O6" i="41" s="1"/>
  <c r="M5" i="41"/>
  <c r="M36" i="41" s="1"/>
  <c r="L5" i="41"/>
  <c r="L36" i="41" s="1"/>
  <c r="K5" i="41"/>
  <c r="K36" i="41" s="1"/>
  <c r="J5" i="41"/>
  <c r="J36" i="41" s="1"/>
  <c r="I5" i="41"/>
  <c r="I36" i="41" s="1"/>
  <c r="H5" i="41"/>
  <c r="H36" i="41" s="1"/>
  <c r="G5" i="41"/>
  <c r="F5" i="41"/>
  <c r="F36" i="41" s="1"/>
  <c r="E5" i="41"/>
  <c r="E36" i="41" s="1"/>
  <c r="D5" i="41"/>
  <c r="D33" i="40"/>
  <c r="N32" i="40"/>
  <c r="O32" i="40" s="1"/>
  <c r="N31" i="40"/>
  <c r="O31" i="40" s="1"/>
  <c r="N30" i="40"/>
  <c r="O30" i="40" s="1"/>
  <c r="M29" i="40"/>
  <c r="L29" i="40"/>
  <c r="K29" i="40"/>
  <c r="J29" i="40"/>
  <c r="I29" i="40"/>
  <c r="H29" i="40"/>
  <c r="G29" i="40"/>
  <c r="N29" i="40" s="1"/>
  <c r="O29" i="40" s="1"/>
  <c r="F29" i="40"/>
  <c r="E29" i="40"/>
  <c r="D29" i="40"/>
  <c r="N28" i="40"/>
  <c r="O28" i="40" s="1"/>
  <c r="M27" i="40"/>
  <c r="L27" i="40"/>
  <c r="K27" i="40"/>
  <c r="J27" i="40"/>
  <c r="I27" i="40"/>
  <c r="H27" i="40"/>
  <c r="G27" i="40"/>
  <c r="N27" i="40" s="1"/>
  <c r="O27" i="40" s="1"/>
  <c r="F27" i="40"/>
  <c r="E27" i="40"/>
  <c r="D27" i="40"/>
  <c r="N26" i="40"/>
  <c r="O26" i="40" s="1"/>
  <c r="M25" i="40"/>
  <c r="L25" i="40"/>
  <c r="K25" i="40"/>
  <c r="J25" i="40"/>
  <c r="I25" i="40"/>
  <c r="H25" i="40"/>
  <c r="G25" i="40"/>
  <c r="N25" i="40" s="1"/>
  <c r="O25" i="40" s="1"/>
  <c r="F25" i="40"/>
  <c r="E25" i="40"/>
  <c r="D25" i="40"/>
  <c r="N24" i="40"/>
  <c r="O24" i="40" s="1"/>
  <c r="N23" i="40"/>
  <c r="O23" i="40" s="1"/>
  <c r="N22" i="40"/>
  <c r="O22" i="40" s="1"/>
  <c r="N21" i="40"/>
  <c r="O21" i="40"/>
  <c r="N20" i="40"/>
  <c r="O20" i="40" s="1"/>
  <c r="N19" i="40"/>
  <c r="O19" i="40" s="1"/>
  <c r="M18" i="40"/>
  <c r="L18" i="40"/>
  <c r="K18" i="40"/>
  <c r="J18" i="40"/>
  <c r="I18" i="40"/>
  <c r="H18" i="40"/>
  <c r="G18" i="40"/>
  <c r="F18" i="40"/>
  <c r="F33" i="40" s="1"/>
  <c r="E18" i="40"/>
  <c r="E33" i="40" s="1"/>
  <c r="D18" i="40"/>
  <c r="N17" i="40"/>
  <c r="O17" i="40" s="1"/>
  <c r="N16" i="40"/>
  <c r="O16" i="40" s="1"/>
  <c r="N15" i="40"/>
  <c r="O15" i="40" s="1"/>
  <c r="N14" i="40"/>
  <c r="O14" i="40" s="1"/>
  <c r="M13" i="40"/>
  <c r="L13" i="40"/>
  <c r="K13" i="40"/>
  <c r="N13" i="40" s="1"/>
  <c r="O13" i="40" s="1"/>
  <c r="J13" i="40"/>
  <c r="I13" i="40"/>
  <c r="H13" i="40"/>
  <c r="G13" i="40"/>
  <c r="F13" i="40"/>
  <c r="E13" i="40"/>
  <c r="D13" i="40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M33" i="40" s="1"/>
  <c r="L5" i="40"/>
  <c r="L33" i="40" s="1"/>
  <c r="K5" i="40"/>
  <c r="K33" i="40" s="1"/>
  <c r="J5" i="40"/>
  <c r="J33" i="40" s="1"/>
  <c r="I5" i="40"/>
  <c r="I33" i="40" s="1"/>
  <c r="H5" i="40"/>
  <c r="H33" i="40" s="1"/>
  <c r="G5" i="40"/>
  <c r="G33" i="40" s="1"/>
  <c r="F5" i="40"/>
  <c r="E5" i="40"/>
  <c r="D5" i="40"/>
  <c r="N34" i="39"/>
  <c r="O34" i="39" s="1"/>
  <c r="M33" i="39"/>
  <c r="L33" i="39"/>
  <c r="K33" i="39"/>
  <c r="N33" i="39" s="1"/>
  <c r="O33" i="39" s="1"/>
  <c r="J33" i="39"/>
  <c r="I33" i="39"/>
  <c r="H33" i="39"/>
  <c r="G33" i="39"/>
  <c r="F33" i="39"/>
  <c r="E33" i="39"/>
  <c r="D33" i="39"/>
  <c r="N32" i="39"/>
  <c r="O32" i="39" s="1"/>
  <c r="N31" i="39"/>
  <c r="O31" i="39"/>
  <c r="N30" i="39"/>
  <c r="O30" i="39" s="1"/>
  <c r="M29" i="39"/>
  <c r="L29" i="39"/>
  <c r="K29" i="39"/>
  <c r="J29" i="39"/>
  <c r="I29" i="39"/>
  <c r="H29" i="39"/>
  <c r="G29" i="39"/>
  <c r="F29" i="39"/>
  <c r="E29" i="39"/>
  <c r="N29" i="39"/>
  <c r="O29" i="39"/>
  <c r="D29" i="39"/>
  <c r="N28" i="39"/>
  <c r="O28" i="39" s="1"/>
  <c r="M27" i="39"/>
  <c r="L27" i="39"/>
  <c r="K27" i="39"/>
  <c r="J27" i="39"/>
  <c r="I27" i="39"/>
  <c r="H27" i="39"/>
  <c r="G27" i="39"/>
  <c r="F27" i="39"/>
  <c r="E27" i="39"/>
  <c r="N27" i="39" s="1"/>
  <c r="O27" i="39" s="1"/>
  <c r="D27" i="39"/>
  <c r="N26" i="39"/>
  <c r="O26" i="39" s="1"/>
  <c r="M25" i="39"/>
  <c r="L25" i="39"/>
  <c r="K25" i="39"/>
  <c r="J25" i="39"/>
  <c r="I25" i="39"/>
  <c r="H25" i="39"/>
  <c r="G25" i="39"/>
  <c r="F25" i="39"/>
  <c r="E25" i="39"/>
  <c r="N25" i="39" s="1"/>
  <c r="O25" i="39" s="1"/>
  <c r="D25" i="39"/>
  <c r="N24" i="39"/>
  <c r="O24" i="39" s="1"/>
  <c r="N23" i="39"/>
  <c r="O23" i="39" s="1"/>
  <c r="N22" i="39"/>
  <c r="O22" i="39" s="1"/>
  <c r="N21" i="39"/>
  <c r="O21" i="39" s="1"/>
  <c r="N20" i="39"/>
  <c r="O20" i="39"/>
  <c r="N19" i="39"/>
  <c r="O19" i="39" s="1"/>
  <c r="M18" i="39"/>
  <c r="L18" i="39"/>
  <c r="K18" i="39"/>
  <c r="J18" i="39"/>
  <c r="I18" i="39"/>
  <c r="H18" i="39"/>
  <c r="G18" i="39"/>
  <c r="F18" i="39"/>
  <c r="E18" i="39"/>
  <c r="D18" i="39"/>
  <c r="N18" i="39" s="1"/>
  <c r="O18" i="39" s="1"/>
  <c r="N17" i="39"/>
  <c r="O17" i="39" s="1"/>
  <c r="N16" i="39"/>
  <c r="O16" i="39"/>
  <c r="N15" i="39"/>
  <c r="O15" i="39"/>
  <c r="N14" i="39"/>
  <c r="O14" i="39"/>
  <c r="M13" i="39"/>
  <c r="L13" i="39"/>
  <c r="K13" i="39"/>
  <c r="N13" i="39" s="1"/>
  <c r="O13" i="39" s="1"/>
  <c r="J13" i="39"/>
  <c r="I13" i="39"/>
  <c r="H13" i="39"/>
  <c r="G13" i="39"/>
  <c r="F13" i="39"/>
  <c r="E13" i="39"/>
  <c r="D13" i="39"/>
  <c r="N12" i="39"/>
  <c r="O12" i="39"/>
  <c r="N11" i="39"/>
  <c r="O11" i="39" s="1"/>
  <c r="N10" i="39"/>
  <c r="O10" i="39" s="1"/>
  <c r="N9" i="39"/>
  <c r="O9" i="39" s="1"/>
  <c r="N8" i="39"/>
  <c r="O8" i="39" s="1"/>
  <c r="N7" i="39"/>
  <c r="O7" i="39" s="1"/>
  <c r="N6" i="39"/>
  <c r="O6" i="39"/>
  <c r="M5" i="39"/>
  <c r="N5" i="39" s="1"/>
  <c r="O5" i="39" s="1"/>
  <c r="L5" i="39"/>
  <c r="K5" i="39"/>
  <c r="J5" i="39"/>
  <c r="I5" i="39"/>
  <c r="I35" i="39" s="1"/>
  <c r="H5" i="39"/>
  <c r="G5" i="39"/>
  <c r="G35" i="39" s="1"/>
  <c r="F5" i="39"/>
  <c r="E5" i="39"/>
  <c r="E35" i="39" s="1"/>
  <c r="D5" i="39"/>
  <c r="N32" i="38"/>
  <c r="O32" i="38"/>
  <c r="N31" i="38"/>
  <c r="O31" i="38" s="1"/>
  <c r="N30" i="38"/>
  <c r="O30" i="38"/>
  <c r="M29" i="38"/>
  <c r="L29" i="38"/>
  <c r="K29" i="38"/>
  <c r="J29" i="38"/>
  <c r="I29" i="38"/>
  <c r="H29" i="38"/>
  <c r="G29" i="38"/>
  <c r="F29" i="38"/>
  <c r="N29" i="38" s="1"/>
  <c r="O29" i="38" s="1"/>
  <c r="E29" i="38"/>
  <c r="D29" i="38"/>
  <c r="N28" i="38"/>
  <c r="O28" i="38"/>
  <c r="M27" i="38"/>
  <c r="L27" i="38"/>
  <c r="K27" i="38"/>
  <c r="J27" i="38"/>
  <c r="I27" i="38"/>
  <c r="H27" i="38"/>
  <c r="G27" i="38"/>
  <c r="F27" i="38"/>
  <c r="N27" i="38" s="1"/>
  <c r="O27" i="38" s="1"/>
  <c r="E27" i="38"/>
  <c r="D27" i="38"/>
  <c r="N26" i="38"/>
  <c r="O26" i="38"/>
  <c r="N25" i="38"/>
  <c r="O25" i="38"/>
  <c r="M24" i="38"/>
  <c r="L24" i="38"/>
  <c r="K24" i="38"/>
  <c r="J24" i="38"/>
  <c r="I24" i="38"/>
  <c r="H24" i="38"/>
  <c r="N24" i="38" s="1"/>
  <c r="O24" i="38" s="1"/>
  <c r="G24" i="38"/>
  <c r="F24" i="38"/>
  <c r="E24" i="38"/>
  <c r="D24" i="38"/>
  <c r="N23" i="38"/>
  <c r="O23" i="38"/>
  <c r="N22" i="38"/>
  <c r="O22" i="38" s="1"/>
  <c r="N21" i="38"/>
  <c r="O21" i="38"/>
  <c r="N20" i="38"/>
  <c r="O20" i="38"/>
  <c r="N19" i="38"/>
  <c r="O19" i="38" s="1"/>
  <c r="N18" i="38"/>
  <c r="O18" i="38"/>
  <c r="M17" i="38"/>
  <c r="L17" i="38"/>
  <c r="K17" i="38"/>
  <c r="J17" i="38"/>
  <c r="I17" i="38"/>
  <c r="H17" i="38"/>
  <c r="G17" i="38"/>
  <c r="G33" i="38" s="1"/>
  <c r="F17" i="38"/>
  <c r="F33" i="38" s="1"/>
  <c r="E17" i="38"/>
  <c r="D17" i="38"/>
  <c r="N16" i="38"/>
  <c r="O16" i="38"/>
  <c r="N15" i="38"/>
  <c r="O15" i="38" s="1"/>
  <c r="N14" i="38"/>
  <c r="O14" i="38" s="1"/>
  <c r="N13" i="38"/>
  <c r="O13" i="38"/>
  <c r="M12" i="38"/>
  <c r="M33" i="38" s="1"/>
  <c r="L12" i="38"/>
  <c r="N12" i="38" s="1"/>
  <c r="O12" i="38" s="1"/>
  <c r="K12" i="38"/>
  <c r="J12" i="38"/>
  <c r="I12" i="38"/>
  <c r="H12" i="38"/>
  <c r="H33" i="38" s="1"/>
  <c r="G12" i="38"/>
  <c r="F12" i="38"/>
  <c r="E12" i="38"/>
  <c r="D12" i="38"/>
  <c r="N11" i="38"/>
  <c r="O11" i="38"/>
  <c r="N10" i="38"/>
  <c r="O10" i="38"/>
  <c r="N9" i="38"/>
  <c r="O9" i="38" s="1"/>
  <c r="N8" i="38"/>
  <c r="O8" i="38"/>
  <c r="N7" i="38"/>
  <c r="O7" i="38" s="1"/>
  <c r="N6" i="38"/>
  <c r="O6" i="38" s="1"/>
  <c r="M5" i="38"/>
  <c r="L5" i="38"/>
  <c r="L33" i="38"/>
  <c r="K5" i="38"/>
  <c r="K33" i="38" s="1"/>
  <c r="J5" i="38"/>
  <c r="J33" i="38" s="1"/>
  <c r="I5" i="38"/>
  <c r="I33" i="38" s="1"/>
  <c r="H5" i="38"/>
  <c r="G5" i="38"/>
  <c r="F5" i="38"/>
  <c r="E5" i="38"/>
  <c r="E33" i="38" s="1"/>
  <c r="D5" i="38"/>
  <c r="D33" i="38" s="1"/>
  <c r="N31" i="37"/>
  <c r="O31" i="37" s="1"/>
  <c r="N30" i="37"/>
  <c r="O30" i="37" s="1"/>
  <c r="N29" i="37"/>
  <c r="O29" i="37" s="1"/>
  <c r="M28" i="37"/>
  <c r="L28" i="37"/>
  <c r="K28" i="37"/>
  <c r="J28" i="37"/>
  <c r="J32" i="37" s="1"/>
  <c r="I28" i="37"/>
  <c r="H28" i="37"/>
  <c r="G28" i="37"/>
  <c r="F28" i="37"/>
  <c r="E28" i="37"/>
  <c r="D28" i="37"/>
  <c r="N28" i="37" s="1"/>
  <c r="O28" i="37" s="1"/>
  <c r="N27" i="37"/>
  <c r="O27" i="37"/>
  <c r="M26" i="37"/>
  <c r="L26" i="37"/>
  <c r="K26" i="37"/>
  <c r="J26" i="37"/>
  <c r="I26" i="37"/>
  <c r="H26" i="37"/>
  <c r="G26" i="37"/>
  <c r="F26" i="37"/>
  <c r="E26" i="37"/>
  <c r="D26" i="37"/>
  <c r="N26" i="37" s="1"/>
  <c r="O26" i="37" s="1"/>
  <c r="N25" i="37"/>
  <c r="O25" i="37" s="1"/>
  <c r="M24" i="37"/>
  <c r="L24" i="37"/>
  <c r="K24" i="37"/>
  <c r="J24" i="37"/>
  <c r="I24" i="37"/>
  <c r="H24" i="37"/>
  <c r="G24" i="37"/>
  <c r="F24" i="37"/>
  <c r="E24" i="37"/>
  <c r="D24" i="37"/>
  <c r="N23" i="37"/>
  <c r="O23" i="37" s="1"/>
  <c r="N22" i="37"/>
  <c r="O22" i="37" s="1"/>
  <c r="N21" i="37"/>
  <c r="O21" i="37" s="1"/>
  <c r="N20" i="37"/>
  <c r="O20" i="37" s="1"/>
  <c r="N19" i="37"/>
  <c r="O19" i="37" s="1"/>
  <c r="N18" i="37"/>
  <c r="O18" i="37"/>
  <c r="M17" i="37"/>
  <c r="N17" i="37" s="1"/>
  <c r="O17" i="37" s="1"/>
  <c r="L17" i="37"/>
  <c r="K17" i="37"/>
  <c r="J17" i="37"/>
  <c r="I17" i="37"/>
  <c r="H17" i="37"/>
  <c r="G17" i="37"/>
  <c r="F17" i="37"/>
  <c r="E17" i="37"/>
  <c r="D17" i="37"/>
  <c r="N16" i="37"/>
  <c r="O16" i="37"/>
  <c r="N15" i="37"/>
  <c r="O15" i="37" s="1"/>
  <c r="N14" i="37"/>
  <c r="O14" i="37" s="1"/>
  <c r="N13" i="37"/>
  <c r="O13" i="37" s="1"/>
  <c r="M12" i="37"/>
  <c r="L12" i="37"/>
  <c r="K12" i="37"/>
  <c r="J12" i="37"/>
  <c r="I12" i="37"/>
  <c r="H12" i="37"/>
  <c r="N12" i="37" s="1"/>
  <c r="O12" i="37" s="1"/>
  <c r="G12" i="37"/>
  <c r="F12" i="37"/>
  <c r="E12" i="37"/>
  <c r="D12" i="37"/>
  <c r="N11" i="37"/>
  <c r="O11" i="37" s="1"/>
  <c r="N10" i="37"/>
  <c r="O10" i="37" s="1"/>
  <c r="N9" i="37"/>
  <c r="O9" i="37"/>
  <c r="N8" i="37"/>
  <c r="O8" i="37"/>
  <c r="N7" i="37"/>
  <c r="O7" i="37" s="1"/>
  <c r="N6" i="37"/>
  <c r="O6" i="37"/>
  <c r="M5" i="37"/>
  <c r="L5" i="37"/>
  <c r="K5" i="37"/>
  <c r="K32" i="37" s="1"/>
  <c r="J5" i="37"/>
  <c r="I5" i="37"/>
  <c r="I32" i="37" s="1"/>
  <c r="H5" i="37"/>
  <c r="H32" i="37" s="1"/>
  <c r="G5" i="37"/>
  <c r="F5" i="37"/>
  <c r="F32" i="37"/>
  <c r="E5" i="37"/>
  <c r="E32" i="37" s="1"/>
  <c r="D5" i="37"/>
  <c r="D32" i="37" s="1"/>
  <c r="N32" i="36"/>
  <c r="O32" i="36"/>
  <c r="N31" i="36"/>
  <c r="O31" i="36"/>
  <c r="N30" i="36"/>
  <c r="O30" i="36" s="1"/>
  <c r="M29" i="36"/>
  <c r="L29" i="36"/>
  <c r="K29" i="36"/>
  <c r="J29" i="36"/>
  <c r="I29" i="36"/>
  <c r="H29" i="36"/>
  <c r="G29" i="36"/>
  <c r="F29" i="36"/>
  <c r="E29" i="36"/>
  <c r="D29" i="36"/>
  <c r="N28" i="36"/>
  <c r="O28" i="36" s="1"/>
  <c r="M27" i="36"/>
  <c r="L27" i="36"/>
  <c r="K27" i="36"/>
  <c r="J27" i="36"/>
  <c r="I27" i="36"/>
  <c r="H27" i="36"/>
  <c r="G27" i="36"/>
  <c r="F27" i="36"/>
  <c r="E27" i="36"/>
  <c r="D27" i="36"/>
  <c r="N27" i="36" s="1"/>
  <c r="O27" i="36" s="1"/>
  <c r="N26" i="36"/>
  <c r="O26" i="36" s="1"/>
  <c r="N25" i="36"/>
  <c r="O25" i="36"/>
  <c r="M24" i="36"/>
  <c r="L24" i="36"/>
  <c r="K24" i="36"/>
  <c r="J24" i="36"/>
  <c r="I24" i="36"/>
  <c r="H24" i="36"/>
  <c r="G24" i="36"/>
  <c r="F24" i="36"/>
  <c r="E24" i="36"/>
  <c r="N24" i="36" s="1"/>
  <c r="O24" i="36" s="1"/>
  <c r="D24" i="36"/>
  <c r="N23" i="36"/>
  <c r="O23" i="36" s="1"/>
  <c r="N22" i="36"/>
  <c r="O22" i="36" s="1"/>
  <c r="N21" i="36"/>
  <c r="O21" i="36"/>
  <c r="N20" i="36"/>
  <c r="O20" i="36" s="1"/>
  <c r="N19" i="36"/>
  <c r="O19" i="36" s="1"/>
  <c r="N18" i="36"/>
  <c r="O18" i="36" s="1"/>
  <c r="M17" i="36"/>
  <c r="L17" i="36"/>
  <c r="K17" i="36"/>
  <c r="J17" i="36"/>
  <c r="I17" i="36"/>
  <c r="H17" i="36"/>
  <c r="G17" i="36"/>
  <c r="F17" i="36"/>
  <c r="E17" i="36"/>
  <c r="D17" i="36"/>
  <c r="N17" i="36" s="1"/>
  <c r="O17" i="36" s="1"/>
  <c r="N16" i="36"/>
  <c r="O16" i="36" s="1"/>
  <c r="N15" i="36"/>
  <c r="O15" i="36" s="1"/>
  <c r="N14" i="36"/>
  <c r="O14" i="36"/>
  <c r="N13" i="36"/>
  <c r="O13" i="36" s="1"/>
  <c r="M12" i="36"/>
  <c r="L12" i="36"/>
  <c r="L33" i="36"/>
  <c r="K12" i="36"/>
  <c r="J12" i="36"/>
  <c r="I12" i="36"/>
  <c r="H12" i="36"/>
  <c r="G12" i="36"/>
  <c r="F12" i="36"/>
  <c r="E12" i="36"/>
  <c r="N12" i="36"/>
  <c r="O12" i="36" s="1"/>
  <c r="D12" i="36"/>
  <c r="D33" i="36" s="1"/>
  <c r="N11" i="36"/>
  <c r="O11" i="36"/>
  <c r="N10" i="36"/>
  <c r="O10" i="36" s="1"/>
  <c r="N9" i="36"/>
  <c r="O9" i="36" s="1"/>
  <c r="N8" i="36"/>
  <c r="O8" i="36"/>
  <c r="N7" i="36"/>
  <c r="O7" i="36"/>
  <c r="N6" i="36"/>
  <c r="O6" i="36" s="1"/>
  <c r="M5" i="36"/>
  <c r="M33" i="36"/>
  <c r="L5" i="36"/>
  <c r="K5" i="36"/>
  <c r="K33" i="36"/>
  <c r="J5" i="36"/>
  <c r="J33" i="36" s="1"/>
  <c r="I5" i="36"/>
  <c r="I33" i="36" s="1"/>
  <c r="H5" i="36"/>
  <c r="H33" i="36"/>
  <c r="G5" i="36"/>
  <c r="G33" i="36" s="1"/>
  <c r="F5" i="36"/>
  <c r="F33" i="36"/>
  <c r="E5" i="36"/>
  <c r="D5" i="36"/>
  <c r="N35" i="35"/>
  <c r="O35" i="35" s="1"/>
  <c r="M34" i="35"/>
  <c r="L34" i="35"/>
  <c r="K34" i="35"/>
  <c r="N34" i="35" s="1"/>
  <c r="O34" i="35" s="1"/>
  <c r="J34" i="35"/>
  <c r="I34" i="35"/>
  <c r="H34" i="35"/>
  <c r="G34" i="35"/>
  <c r="F34" i="35"/>
  <c r="E34" i="35"/>
  <c r="D34" i="35"/>
  <c r="N33" i="35"/>
  <c r="O33" i="35" s="1"/>
  <c r="N32" i="35"/>
  <c r="O32" i="35"/>
  <c r="N31" i="35"/>
  <c r="O31" i="35" s="1"/>
  <c r="M30" i="35"/>
  <c r="L30" i="35"/>
  <c r="K30" i="35"/>
  <c r="J30" i="35"/>
  <c r="I30" i="35"/>
  <c r="H30" i="35"/>
  <c r="G30" i="35"/>
  <c r="F30" i="35"/>
  <c r="E30" i="35"/>
  <c r="D30" i="35"/>
  <c r="N29" i="35"/>
  <c r="O29" i="35" s="1"/>
  <c r="M28" i="35"/>
  <c r="L28" i="35"/>
  <c r="K28" i="35"/>
  <c r="J28" i="35"/>
  <c r="I28" i="35"/>
  <c r="H28" i="35"/>
  <c r="G28" i="35"/>
  <c r="F28" i="35"/>
  <c r="E28" i="35"/>
  <c r="D28" i="35"/>
  <c r="N27" i="35"/>
  <c r="O27" i="35" s="1"/>
  <c r="N26" i="35"/>
  <c r="O26" i="35" s="1"/>
  <c r="M25" i="35"/>
  <c r="L25" i="35"/>
  <c r="K25" i="35"/>
  <c r="J25" i="35"/>
  <c r="I25" i="35"/>
  <c r="H25" i="35"/>
  <c r="G25" i="35"/>
  <c r="N25" i="35"/>
  <c r="O25" i="35" s="1"/>
  <c r="F25" i="35"/>
  <c r="E25" i="35"/>
  <c r="D25" i="35"/>
  <c r="N24" i="35"/>
  <c r="O24" i="35" s="1"/>
  <c r="N23" i="35"/>
  <c r="O23" i="35" s="1"/>
  <c r="N22" i="35"/>
  <c r="O22" i="35"/>
  <c r="N21" i="35"/>
  <c r="O21" i="35"/>
  <c r="N20" i="35"/>
  <c r="O20" i="35" s="1"/>
  <c r="N19" i="35"/>
  <c r="O19" i="35"/>
  <c r="N18" i="35"/>
  <c r="O18" i="35" s="1"/>
  <c r="M17" i="35"/>
  <c r="L17" i="35"/>
  <c r="K17" i="35"/>
  <c r="J17" i="35"/>
  <c r="I17" i="35"/>
  <c r="H17" i="35"/>
  <c r="N17" i="35" s="1"/>
  <c r="O17" i="35" s="1"/>
  <c r="G17" i="35"/>
  <c r="F17" i="35"/>
  <c r="E17" i="35"/>
  <c r="D17" i="35"/>
  <c r="N16" i="35"/>
  <c r="O16" i="35" s="1"/>
  <c r="N15" i="35"/>
  <c r="O15" i="35" s="1"/>
  <c r="N14" i="35"/>
  <c r="O14" i="35"/>
  <c r="N13" i="35"/>
  <c r="O13" i="35"/>
  <c r="M12" i="35"/>
  <c r="L12" i="35"/>
  <c r="K12" i="35"/>
  <c r="J12" i="35"/>
  <c r="I12" i="35"/>
  <c r="H12" i="35"/>
  <c r="G12" i="35"/>
  <c r="F12" i="35"/>
  <c r="E12" i="35"/>
  <c r="D12" i="35"/>
  <c r="N11" i="35"/>
  <c r="O11" i="35"/>
  <c r="N10" i="35"/>
  <c r="O10" i="35" s="1"/>
  <c r="N9" i="35"/>
  <c r="O9" i="35"/>
  <c r="N8" i="35"/>
  <c r="O8" i="35" s="1"/>
  <c r="N7" i="35"/>
  <c r="O7" i="35" s="1"/>
  <c r="N6" i="35"/>
  <c r="O6" i="35"/>
  <c r="M5" i="35"/>
  <c r="M36" i="35"/>
  <c r="L5" i="35"/>
  <c r="L36" i="35" s="1"/>
  <c r="K5" i="35"/>
  <c r="K36" i="35" s="1"/>
  <c r="J5" i="35"/>
  <c r="I5" i="35"/>
  <c r="H5" i="35"/>
  <c r="G5" i="35"/>
  <c r="F5" i="35"/>
  <c r="E5" i="35"/>
  <c r="D5" i="35"/>
  <c r="D36" i="35" s="1"/>
  <c r="N34" i="34"/>
  <c r="O34" i="34" s="1"/>
  <c r="M33" i="34"/>
  <c r="L33" i="34"/>
  <c r="K33" i="34"/>
  <c r="J33" i="34"/>
  <c r="I33" i="34"/>
  <c r="H33" i="34"/>
  <c r="G33" i="34"/>
  <c r="F33" i="34"/>
  <c r="E33" i="34"/>
  <c r="N33" i="34"/>
  <c r="O33" i="34"/>
  <c r="D33" i="34"/>
  <c r="N32" i="34"/>
  <c r="O32" i="34" s="1"/>
  <c r="N31" i="34"/>
  <c r="O31" i="34" s="1"/>
  <c r="N30" i="34"/>
  <c r="O30" i="34"/>
  <c r="M29" i="34"/>
  <c r="L29" i="34"/>
  <c r="K29" i="34"/>
  <c r="J29" i="34"/>
  <c r="I29" i="34"/>
  <c r="H29" i="34"/>
  <c r="G29" i="34"/>
  <c r="F29" i="34"/>
  <c r="E29" i="34"/>
  <c r="D29" i="34"/>
  <c r="N29" i="34" s="1"/>
  <c r="O29" i="34" s="1"/>
  <c r="N28" i="34"/>
  <c r="O28" i="34" s="1"/>
  <c r="M27" i="34"/>
  <c r="L27" i="34"/>
  <c r="K27" i="34"/>
  <c r="N27" i="34" s="1"/>
  <c r="O27" i="34" s="1"/>
  <c r="J27" i="34"/>
  <c r="I27" i="34"/>
  <c r="H27" i="34"/>
  <c r="G27" i="34"/>
  <c r="F27" i="34"/>
  <c r="E27" i="34"/>
  <c r="D27" i="34"/>
  <c r="N26" i="34"/>
  <c r="O26" i="34" s="1"/>
  <c r="N25" i="34"/>
  <c r="O25" i="34"/>
  <c r="M24" i="34"/>
  <c r="L24" i="34"/>
  <c r="K24" i="34"/>
  <c r="J24" i="34"/>
  <c r="I24" i="34"/>
  <c r="H24" i="34"/>
  <c r="G24" i="34"/>
  <c r="F24" i="34"/>
  <c r="E24" i="34"/>
  <c r="D24" i="34"/>
  <c r="N24" i="34" s="1"/>
  <c r="O24" i="34" s="1"/>
  <c r="N23" i="34"/>
  <c r="O23" i="34" s="1"/>
  <c r="N22" i="34"/>
  <c r="O22" i="34" s="1"/>
  <c r="N21" i="34"/>
  <c r="O21" i="34" s="1"/>
  <c r="N20" i="34"/>
  <c r="O20" i="34"/>
  <c r="N19" i="34"/>
  <c r="O19" i="34" s="1"/>
  <c r="N18" i="34"/>
  <c r="O18" i="34"/>
  <c r="M17" i="34"/>
  <c r="N17" i="34" s="1"/>
  <c r="O17" i="34" s="1"/>
  <c r="L17" i="34"/>
  <c r="L35" i="34" s="1"/>
  <c r="K17" i="34"/>
  <c r="J17" i="34"/>
  <c r="I17" i="34"/>
  <c r="H17" i="34"/>
  <c r="G17" i="34"/>
  <c r="F17" i="34"/>
  <c r="E17" i="34"/>
  <c r="D17" i="34"/>
  <c r="N16" i="34"/>
  <c r="O16" i="34"/>
  <c r="N15" i="34"/>
  <c r="O15" i="34" s="1"/>
  <c r="N14" i="34"/>
  <c r="O14" i="34" s="1"/>
  <c r="N13" i="34"/>
  <c r="O13" i="34" s="1"/>
  <c r="M12" i="34"/>
  <c r="L12" i="34"/>
  <c r="K12" i="34"/>
  <c r="J12" i="34"/>
  <c r="I12" i="34"/>
  <c r="H12" i="34"/>
  <c r="G12" i="34"/>
  <c r="N12" i="34" s="1"/>
  <c r="O12" i="34" s="1"/>
  <c r="F12" i="34"/>
  <c r="E12" i="34"/>
  <c r="D12" i="34"/>
  <c r="N11" i="34"/>
  <c r="O11" i="34"/>
  <c r="N10" i="34"/>
  <c r="O10" i="34" s="1"/>
  <c r="N9" i="34"/>
  <c r="O9" i="34"/>
  <c r="N8" i="34"/>
  <c r="O8" i="34"/>
  <c r="N7" i="34"/>
  <c r="O7" i="34" s="1"/>
  <c r="N6" i="34"/>
  <c r="O6" i="34"/>
  <c r="M5" i="34"/>
  <c r="L5" i="34"/>
  <c r="K5" i="34"/>
  <c r="K35" i="34" s="1"/>
  <c r="J5" i="34"/>
  <c r="J35" i="34"/>
  <c r="I5" i="34"/>
  <c r="I35" i="34" s="1"/>
  <c r="H5" i="34"/>
  <c r="H35" i="34" s="1"/>
  <c r="G5" i="34"/>
  <c r="F5" i="34"/>
  <c r="F35" i="34" s="1"/>
  <c r="E5" i="34"/>
  <c r="D5" i="34"/>
  <c r="D35" i="34" s="1"/>
  <c r="N24" i="33"/>
  <c r="O24" i="33"/>
  <c r="N25" i="33"/>
  <c r="O25" i="33"/>
  <c r="N18" i="33"/>
  <c r="O18" i="33" s="1"/>
  <c r="N19" i="33"/>
  <c r="O19" i="33"/>
  <c r="N20" i="33"/>
  <c r="O20" i="33"/>
  <c r="N21" i="33"/>
  <c r="O21" i="33" s="1"/>
  <c r="N22" i="33"/>
  <c r="O22" i="33"/>
  <c r="E23" i="33"/>
  <c r="E34" i="33" s="1"/>
  <c r="F23" i="33"/>
  <c r="N23" i="33" s="1"/>
  <c r="O23" i="33" s="1"/>
  <c r="G23" i="33"/>
  <c r="H23" i="33"/>
  <c r="I23" i="33"/>
  <c r="J23" i="33"/>
  <c r="K23" i="33"/>
  <c r="L23" i="33"/>
  <c r="M23" i="33"/>
  <c r="D23" i="33"/>
  <c r="E17" i="33"/>
  <c r="F17" i="33"/>
  <c r="N17" i="33" s="1"/>
  <c r="O17" i="33" s="1"/>
  <c r="G17" i="33"/>
  <c r="H17" i="33"/>
  <c r="I17" i="33"/>
  <c r="I34" i="33" s="1"/>
  <c r="J17" i="33"/>
  <c r="K17" i="33"/>
  <c r="L17" i="33"/>
  <c r="M17" i="33"/>
  <c r="D17" i="33"/>
  <c r="E12" i="33"/>
  <c r="F12" i="33"/>
  <c r="G12" i="33"/>
  <c r="N12" i="33" s="1"/>
  <c r="O12" i="33" s="1"/>
  <c r="H12" i="33"/>
  <c r="H34" i="33" s="1"/>
  <c r="I12" i="33"/>
  <c r="J12" i="33"/>
  <c r="K12" i="33"/>
  <c r="L12" i="33"/>
  <c r="M12" i="33"/>
  <c r="D12" i="33"/>
  <c r="E5" i="33"/>
  <c r="F5" i="33"/>
  <c r="N5" i="33" s="1"/>
  <c r="O5" i="33" s="1"/>
  <c r="F34" i="33"/>
  <c r="G5" i="33"/>
  <c r="G34" i="33" s="1"/>
  <c r="H5" i="33"/>
  <c r="I5" i="33"/>
  <c r="J5" i="33"/>
  <c r="J34" i="33" s="1"/>
  <c r="K5" i="33"/>
  <c r="L5" i="33"/>
  <c r="L34" i="33" s="1"/>
  <c r="M5" i="33"/>
  <c r="M34" i="33" s="1"/>
  <c r="D5" i="33"/>
  <c r="D34" i="33" s="1"/>
  <c r="N34" i="33" s="1"/>
  <c r="O34" i="33" s="1"/>
  <c r="E32" i="33"/>
  <c r="N32" i="33" s="1"/>
  <c r="O32" i="33" s="1"/>
  <c r="F32" i="33"/>
  <c r="G32" i="33"/>
  <c r="H32" i="33"/>
  <c r="I32" i="33"/>
  <c r="J32" i="33"/>
  <c r="K32" i="33"/>
  <c r="L32" i="33"/>
  <c r="M32" i="33"/>
  <c r="D32" i="33"/>
  <c r="N33" i="33"/>
  <c r="O33" i="33" s="1"/>
  <c r="N30" i="33"/>
  <c r="N31" i="33"/>
  <c r="O31" i="33" s="1"/>
  <c r="N29" i="33"/>
  <c r="O29" i="33"/>
  <c r="E28" i="33"/>
  <c r="N28" i="33" s="1"/>
  <c r="O28" i="33" s="1"/>
  <c r="F28" i="33"/>
  <c r="G28" i="33"/>
  <c r="H28" i="33"/>
  <c r="I28" i="33"/>
  <c r="J28" i="33"/>
  <c r="K28" i="33"/>
  <c r="L28" i="33"/>
  <c r="M28" i="33"/>
  <c r="D28" i="33"/>
  <c r="E26" i="33"/>
  <c r="F26" i="33"/>
  <c r="G26" i="33"/>
  <c r="H26" i="33"/>
  <c r="I26" i="33"/>
  <c r="J26" i="33"/>
  <c r="K26" i="33"/>
  <c r="K34" i="33" s="1"/>
  <c r="L26" i="33"/>
  <c r="M26" i="33"/>
  <c r="D26" i="33"/>
  <c r="N26" i="33" s="1"/>
  <c r="O26" i="33" s="1"/>
  <c r="N27" i="33"/>
  <c r="O27" i="33"/>
  <c r="O30" i="33"/>
  <c r="N14" i="33"/>
  <c r="O14" i="33" s="1"/>
  <c r="N15" i="33"/>
  <c r="O15" i="33"/>
  <c r="N16" i="33"/>
  <c r="O16" i="33"/>
  <c r="N7" i="33"/>
  <c r="O7" i="33" s="1"/>
  <c r="N8" i="33"/>
  <c r="O8" i="33"/>
  <c r="N9" i="33"/>
  <c r="O9" i="33"/>
  <c r="N10" i="33"/>
  <c r="O10" i="33" s="1"/>
  <c r="N11" i="33"/>
  <c r="O11" i="33"/>
  <c r="N6" i="33"/>
  <c r="O6" i="33"/>
  <c r="N13" i="33"/>
  <c r="O13" i="33" s="1"/>
  <c r="G36" i="35"/>
  <c r="E36" i="35"/>
  <c r="F36" i="35"/>
  <c r="I36" i="35"/>
  <c r="N28" i="35"/>
  <c r="O28" i="35" s="1"/>
  <c r="N30" i="35"/>
  <c r="O30" i="35"/>
  <c r="N29" i="36"/>
  <c r="O29" i="36" s="1"/>
  <c r="N5" i="36"/>
  <c r="O5" i="36" s="1"/>
  <c r="E35" i="34"/>
  <c r="F35" i="39"/>
  <c r="K35" i="39"/>
  <c r="H35" i="39"/>
  <c r="L35" i="39"/>
  <c r="J35" i="39"/>
  <c r="D35" i="39"/>
  <c r="J36" i="35"/>
  <c r="N12" i="35"/>
  <c r="O12" i="35" s="1"/>
  <c r="E33" i="36"/>
  <c r="L32" i="37"/>
  <c r="G32" i="37"/>
  <c r="N24" i="37"/>
  <c r="O24" i="37"/>
  <c r="N18" i="40"/>
  <c r="O18" i="40" s="1"/>
  <c r="N30" i="41"/>
  <c r="O30" i="41" s="1"/>
  <c r="N14" i="41"/>
  <c r="O14" i="41"/>
  <c r="N14" i="42"/>
  <c r="O14" i="42" s="1"/>
  <c r="N19" i="42"/>
  <c r="O19" i="42" s="1"/>
  <c r="N24" i="43"/>
  <c r="O24" i="43" s="1"/>
  <c r="N5" i="44"/>
  <c r="O5" i="44"/>
  <c r="N19" i="44"/>
  <c r="O19" i="44" s="1"/>
  <c r="N27" i="45"/>
  <c r="O27" i="45" s="1"/>
  <c r="O26" i="46"/>
  <c r="P26" i="46" s="1"/>
  <c r="N33" i="36" l="1"/>
  <c r="O33" i="36" s="1"/>
  <c r="N33" i="38"/>
  <c r="O33" i="38" s="1"/>
  <c r="N35" i="42"/>
  <c r="O35" i="42" s="1"/>
  <c r="O34" i="46"/>
  <c r="P34" i="46" s="1"/>
  <c r="N36" i="41"/>
  <c r="O36" i="41" s="1"/>
  <c r="N33" i="40"/>
  <c r="O33" i="40" s="1"/>
  <c r="N32" i="43"/>
  <c r="O32" i="43" s="1"/>
  <c r="N32" i="44"/>
  <c r="O32" i="44" s="1"/>
  <c r="N5" i="41"/>
  <c r="O5" i="41" s="1"/>
  <c r="M35" i="39"/>
  <c r="N35" i="39" s="1"/>
  <c r="O35" i="39" s="1"/>
  <c r="E32" i="43"/>
  <c r="N5" i="34"/>
  <c r="O5" i="34" s="1"/>
  <c r="N5" i="38"/>
  <c r="O5" i="38" s="1"/>
  <c r="N5" i="45"/>
  <c r="O5" i="45" s="1"/>
  <c r="N5" i="42"/>
  <c r="O5" i="42" s="1"/>
  <c r="N5" i="40"/>
  <c r="O5" i="40" s="1"/>
  <c r="N5" i="35"/>
  <c r="O5" i="35" s="1"/>
  <c r="O5" i="46"/>
  <c r="P5" i="46" s="1"/>
  <c r="H36" i="35"/>
  <c r="N36" i="35" s="1"/>
  <c r="O36" i="35" s="1"/>
  <c r="N5" i="37"/>
  <c r="O5" i="37" s="1"/>
  <c r="N5" i="43"/>
  <c r="O5" i="43" s="1"/>
  <c r="M32" i="37"/>
  <c r="N32" i="37" s="1"/>
  <c r="O32" i="37" s="1"/>
  <c r="N17" i="38"/>
  <c r="O17" i="38" s="1"/>
  <c r="M35" i="34"/>
  <c r="O19" i="46"/>
  <c r="P19" i="46" s="1"/>
  <c r="G35" i="34"/>
  <c r="N35" i="34" s="1"/>
  <c r="O35" i="34" s="1"/>
</calcChain>
</file>

<file path=xl/sharedStrings.xml><?xml version="1.0" encoding="utf-8"?>
<sst xmlns="http://schemas.openxmlformats.org/spreadsheetml/2006/main" count="751" uniqueCount="118">
  <si>
    <t>Building Permits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</si>
  <si>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</si>
  <si>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</si>
  <si>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</si>
  <si>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</si>
  <si>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</si>
  <si>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</si>
  <si>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</si>
  <si>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</si>
  <si>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</si>
  <si>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</si>
  <si>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</si>
  <si>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Water</t>
  </si>
  <si>
    <t>Utility Service Tax - Gas</t>
  </si>
  <si>
    <t>Communications Services Taxes</t>
  </si>
  <si>
    <t>Permits, Fees, and Special Assessments</t>
  </si>
  <si>
    <t>Franchise Fee - Electricity</t>
  </si>
  <si>
    <t>Franchise Fee - Gas</t>
  </si>
  <si>
    <t>Other Permits, Fees, and Special Assessments</t>
  </si>
  <si>
    <t>Intergovernmental Revenue</t>
  </si>
  <si>
    <t>State Grant - Other</t>
  </si>
  <si>
    <t>State Shared Revenues - General Gov't - Revenue Sharing Proceeds</t>
  </si>
  <si>
    <t>State Shared Revenues - General Gov't - Alcoholic Beverage License Tax</t>
  </si>
  <si>
    <t>State Shared Revenues - General Gov't - Local Gov't Half-Cent Sales Tax</t>
  </si>
  <si>
    <t>Grants from Other Local Units - Other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</si>
  <si>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</si>
  <si>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</si>
  <si>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</si>
  <si>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</si>
  <si>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</si>
  <si>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</si>
  <si>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</si>
  <si>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Physical Environment - Garbage / Solid Waste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</si>
  <si>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</si>
  <si>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</si>
  <si>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</si>
  <si>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</si>
  <si>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Interest and Other Earnings - Interest</t>
  </si>
  <si>
    <t>Rents and Royalties</t>
  </si>
  <si>
    <t>Other Miscellaneous Revenues - Other</t>
  </si>
  <si>
    <t>Non-Operating - Inter-Fund Group Transfers In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</si>
  <si>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</si>
  <si>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</si>
  <si>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</si>
  <si>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</si>
  <si>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</si>
  <si>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</si>
  <si>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</si>
  <si>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Cinco Bayou Revenues Reported by Account Code and Fund Type</t>
  </si>
  <si>
    <t>Local Fiscal Year Ended September 30, 2010</t>
  </si>
  <si>
    <t>State Shared Revenues - General Gov't - Other General Government</t>
  </si>
  <si>
    <t>Shared Revenue from Other Local Units</t>
  </si>
  <si>
    <t>Proceeds - Debt Proceeds</t>
  </si>
  <si>
    <t>2010 Municipal Census Population:</t>
  </si>
  <si>
    <t>Local Fiscal Year Ended September 30, 2011</t>
  </si>
  <si>
    <t>Local Option Taxes</t>
  </si>
  <si>
    <t>State Shared Revenues - General Gov't - Mobile Home License Tax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</si>
  <si>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</si>
  <si>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</si>
  <si>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</si>
  <si>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2012 Municipal Population:</t>
  </si>
  <si>
    <t>Local Fiscal Year Ended September 30, 2013</t>
  </si>
  <si>
    <t>Utility Service Tax - Other</t>
  </si>
  <si>
    <t>State Shared Revenues - General Government - Revenue Sharing Proceeds</t>
  </si>
  <si>
    <t>State Shared Revenues - General Government - Alcoholic Beverage License Tax</t>
  </si>
  <si>
    <t>State Shared Revenues - General Government - Local Government Half-Cent Sales Tax</t>
  </si>
  <si>
    <t>State Shared Revenues - General Government - Other General Government</t>
  </si>
  <si>
    <t>2013 Municipal Population:</t>
  </si>
  <si>
    <t>Local Fiscal Year Ended September 30, 2008</t>
  </si>
  <si>
    <t>Permits and Franchise Fees</t>
  </si>
  <si>
    <t>Other Permits and Fees</t>
  </si>
  <si>
    <t>State Shared Revenues - Other</t>
  </si>
  <si>
    <t>Judgments and Fines - Other Court-Ordered</t>
  </si>
  <si>
    <t>2008 Municipal Population:</t>
  </si>
  <si>
    <t>Local Fiscal Year Ended September 30, 2014</t>
  </si>
  <si>
    <t>Second Local Option Fuel Tax (1 to 5 Cents)</t>
  </si>
  <si>
    <t>Communications Services Taxes (Chapter 202, F.S.)</t>
  </si>
  <si>
    <t>Proprietary Non-Operating - Other Grants and Donations</t>
  </si>
  <si>
    <t>2014 Municipal Population:</t>
  </si>
  <si>
    <t>Local Fiscal Year Ended September 30, 2015</t>
  </si>
  <si>
    <t>Federal Grant - Economic Environment</t>
  </si>
  <si>
    <t>2015 Municipal Population:</t>
  </si>
  <si>
    <t>Local Fiscal Year Ended September 30, 2016</t>
  </si>
  <si>
    <t>Local Business Tax (Chapter 205, F.S.)</t>
  </si>
  <si>
    <t>State Grant - Economic Environment</t>
  </si>
  <si>
    <t>State Grant - Culture / Recreation</t>
  </si>
  <si>
    <t>Transportation - Other Transportation Charges</t>
  </si>
  <si>
    <t>2016 Municipal Population:</t>
  </si>
  <si>
    <t>Local Fiscal Year Ended September 30, 2017</t>
  </si>
  <si>
    <t>Grants from Other Local Units - Culture / Recreation</t>
  </si>
  <si>
    <t>2017 Municipal Population:</t>
  </si>
  <si>
    <t>Local Fiscal Year Ended September 30, 2018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</si>
  <si>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</si>
  <si>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</si>
  <si>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</si>
  <si>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</si>
  <si>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</si>
  <si>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</si>
  <si>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</si>
  <si>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</si>
  <si>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</si>
  <si>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</si>
  <si>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</si>
  <si>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Second Local Option Fuel Tax (1 to 5 Cents Local Option Fuel Tax) - Municipal Proceeds</t>
  </si>
  <si>
    <t>Local Communications Services Taxes</t>
  </si>
  <si>
    <t>Building Permits (Buildling Permit Fees)</t>
  </si>
  <si>
    <t>Permits - Other</t>
  </si>
  <si>
    <t>Intergovernmental Revenues</t>
  </si>
  <si>
    <t>Federal Grant - Public Safety</t>
  </si>
  <si>
    <t>State Shared Revenues - General Government - Municipal Revenue Sharing Program</t>
  </si>
  <si>
    <t>State Shared Revenues - General Government - Local Government Half-Cent Sales Tax Program</t>
  </si>
  <si>
    <t>State Payments in Lieu of Taxes</t>
  </si>
  <si>
    <t>2021 Municipal Population:</t>
  </si>
  <si>
    <t>Local Fiscal Year Ended September 30, 2022</t>
  </si>
  <si>
    <t>Other Fees and Special Assessments</t>
  </si>
  <si>
    <t>Payments from Other Local Units in Lieu of Taxes</t>
  </si>
  <si>
    <t>Fines - Local Ordinance Violations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</si>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</sst>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40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113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99</v>
      </c>
      <c r="N4" s="35" t="s">
        <v>9</v>
      </c>
      <c r="O4" s="35" t="s">
        <v>100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101</v>
      </c>
      <c r="B5" s="26"/>
      <c r="C5" s="26"/>
      <c r="D5" s="27">
        <f t="shared" ref="D5:N5" si="0">SUM(D6:D13)</f>
        <v>250896</v>
      </c>
      <c r="E5" s="27">
        <f t="shared" si="0"/>
        <v>37339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288235</v>
      </c>
      <c r="P5" s="33">
        <f t="shared" ref="P5:P36" si="1">(O5/P$38)</f>
        <v>633.4835164835165</v>
      </c>
      <c r="Q5" s="6"/>
    </row>
    <row r="6" spans="1:134">
      <c r="A6" s="12"/>
      <c r="B6" s="25">
        <v>311</v>
      </c>
      <c r="C6" s="20" t="s">
        <v>2</v>
      </c>
      <c r="D6" s="46">
        <v>137125</v>
      </c>
      <c r="E6" s="46">
        <v>37339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174464</v>
      </c>
      <c r="P6" s="47">
        <f t="shared" si="1"/>
        <v>383.43736263736264</v>
      </c>
      <c r="Q6" s="9"/>
    </row>
    <row r="7" spans="1:134">
      <c r="A7" s="12"/>
      <c r="B7" s="25">
        <v>312.41000000000003</v>
      </c>
      <c r="C7" s="20" t="s">
        <v>102</v>
      </c>
      <c r="D7" s="46">
        <v>27038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27038</v>
      </c>
      <c r="P7" s="47">
        <f t="shared" si="1"/>
        <v>59.424175824175826</v>
      </c>
      <c r="Q7" s="9"/>
    </row>
    <row r="8" spans="1:134">
      <c r="A8" s="12"/>
      <c r="B8" s="25">
        <v>312.43</v>
      </c>
      <c r="C8" s="20" t="s">
        <v>103</v>
      </c>
      <c r="D8" s="46">
        <v>11982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11982</v>
      </c>
      <c r="P8" s="47">
        <f t="shared" si="1"/>
        <v>26.334065934065933</v>
      </c>
      <c r="Q8" s="9"/>
    </row>
    <row r="9" spans="1:134">
      <c r="A9" s="12"/>
      <c r="B9" s="25">
        <v>314.10000000000002</v>
      </c>
      <c r="C9" s="20" t="s">
        <v>11</v>
      </c>
      <c r="D9" s="46">
        <v>36922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36922</v>
      </c>
      <c r="P9" s="47">
        <f t="shared" si="1"/>
        <v>81.14725274725275</v>
      </c>
      <c r="Q9" s="9"/>
    </row>
    <row r="10" spans="1:134">
      <c r="A10" s="12"/>
      <c r="B10" s="25">
        <v>314.3</v>
      </c>
      <c r="C10" s="20" t="s">
        <v>12</v>
      </c>
      <c r="D10" s="46">
        <v>13541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13541</v>
      </c>
      <c r="P10" s="47">
        <f t="shared" si="1"/>
        <v>29.760439560439561</v>
      </c>
      <c r="Q10" s="9"/>
    </row>
    <row r="11" spans="1:134">
      <c r="A11" s="12"/>
      <c r="B11" s="25">
        <v>314.39999999999998</v>
      </c>
      <c r="C11" s="20" t="s">
        <v>13</v>
      </c>
      <c r="D11" s="46">
        <v>3438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3438</v>
      </c>
      <c r="P11" s="47">
        <f t="shared" si="1"/>
        <v>7.5560439560439558</v>
      </c>
      <c r="Q11" s="9"/>
    </row>
    <row r="12" spans="1:134">
      <c r="A12" s="12"/>
      <c r="B12" s="25">
        <v>315.2</v>
      </c>
      <c r="C12" s="20" t="s">
        <v>104</v>
      </c>
      <c r="D12" s="46">
        <v>15735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15735</v>
      </c>
      <c r="P12" s="47">
        <f t="shared" si="1"/>
        <v>34.582417582417584</v>
      </c>
      <c r="Q12" s="9"/>
    </row>
    <row r="13" spans="1:134">
      <c r="A13" s="12"/>
      <c r="B13" s="25">
        <v>316</v>
      </c>
      <c r="C13" s="20" t="s">
        <v>83</v>
      </c>
      <c r="D13" s="46">
        <v>5115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5115</v>
      </c>
      <c r="P13" s="47">
        <f t="shared" si="1"/>
        <v>11.241758241758241</v>
      </c>
      <c r="Q13" s="9"/>
    </row>
    <row r="14" spans="1:134" ht="15.75">
      <c r="A14" s="29" t="s">
        <v>15</v>
      </c>
      <c r="B14" s="30"/>
      <c r="C14" s="31"/>
      <c r="D14" s="32">
        <f t="shared" ref="D14:N14" si="3">SUM(D15:D18)</f>
        <v>68864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>SUM(D14:N14)</f>
        <v>68864</v>
      </c>
      <c r="P14" s="45">
        <f t="shared" si="1"/>
        <v>151.34945054945055</v>
      </c>
      <c r="Q14" s="10"/>
    </row>
    <row r="15" spans="1:134">
      <c r="A15" s="12"/>
      <c r="B15" s="25">
        <v>322</v>
      </c>
      <c r="C15" s="20" t="s">
        <v>105</v>
      </c>
      <c r="D15" s="46">
        <v>720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720</v>
      </c>
      <c r="P15" s="47">
        <f t="shared" si="1"/>
        <v>1.5824175824175823</v>
      </c>
      <c r="Q15" s="9"/>
    </row>
    <row r="16" spans="1:134">
      <c r="A16" s="12"/>
      <c r="B16" s="25">
        <v>323.10000000000002</v>
      </c>
      <c r="C16" s="20" t="s">
        <v>16</v>
      </c>
      <c r="D16" s="46">
        <v>63744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18" si="4">SUM(D16:N16)</f>
        <v>63744</v>
      </c>
      <c r="P16" s="47">
        <f t="shared" si="1"/>
        <v>140.09670329670331</v>
      </c>
      <c r="Q16" s="9"/>
    </row>
    <row r="17" spans="1:17">
      <c r="A17" s="12"/>
      <c r="B17" s="25">
        <v>323.39999999999998</v>
      </c>
      <c r="C17" s="20" t="s">
        <v>17</v>
      </c>
      <c r="D17" s="46">
        <v>4100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4100</v>
      </c>
      <c r="P17" s="47">
        <f t="shared" si="1"/>
        <v>9.0109890109890109</v>
      </c>
      <c r="Q17" s="9"/>
    </row>
    <row r="18" spans="1:17">
      <c r="A18" s="12"/>
      <c r="B18" s="25">
        <v>329.5</v>
      </c>
      <c r="C18" s="20" t="s">
        <v>114</v>
      </c>
      <c r="D18" s="46">
        <v>300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300</v>
      </c>
      <c r="P18" s="47">
        <f t="shared" si="1"/>
        <v>0.65934065934065933</v>
      </c>
      <c r="Q18" s="9"/>
    </row>
    <row r="19" spans="1:17" ht="15.75">
      <c r="A19" s="29" t="s">
        <v>107</v>
      </c>
      <c r="B19" s="30"/>
      <c r="C19" s="31"/>
      <c r="D19" s="32">
        <f t="shared" ref="D19:N19" si="5">SUM(D20:D25)</f>
        <v>144386</v>
      </c>
      <c r="E19" s="32">
        <f t="shared" si="5"/>
        <v>46911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4">
        <f>SUM(D19:N19)</f>
        <v>191297</v>
      </c>
      <c r="P19" s="45">
        <f t="shared" si="1"/>
        <v>420.43296703296704</v>
      </c>
      <c r="Q19" s="10"/>
    </row>
    <row r="20" spans="1:17">
      <c r="A20" s="12"/>
      <c r="B20" s="25">
        <v>334.7</v>
      </c>
      <c r="C20" s="20" t="s">
        <v>85</v>
      </c>
      <c r="D20" s="46">
        <v>7298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ref="O20:O23" si="6">SUM(D20:N20)</f>
        <v>7298</v>
      </c>
      <c r="P20" s="47">
        <f t="shared" si="1"/>
        <v>16.039560439560439</v>
      </c>
      <c r="Q20" s="9"/>
    </row>
    <row r="21" spans="1:17">
      <c r="A21" s="12"/>
      <c r="B21" s="25">
        <v>335.125</v>
      </c>
      <c r="C21" s="20" t="s">
        <v>109</v>
      </c>
      <c r="D21" s="46">
        <v>29212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6"/>
        <v>29212</v>
      </c>
      <c r="P21" s="47">
        <f t="shared" si="1"/>
        <v>64.202197802197801</v>
      </c>
      <c r="Q21" s="9"/>
    </row>
    <row r="22" spans="1:17">
      <c r="A22" s="12"/>
      <c r="B22" s="25">
        <v>335.18</v>
      </c>
      <c r="C22" s="20" t="s">
        <v>110</v>
      </c>
      <c r="D22" s="46">
        <v>55091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6"/>
        <v>55091</v>
      </c>
      <c r="P22" s="47">
        <f t="shared" si="1"/>
        <v>121.07912087912088</v>
      </c>
      <c r="Q22" s="9"/>
    </row>
    <row r="23" spans="1:17">
      <c r="A23" s="12"/>
      <c r="B23" s="25">
        <v>335.19</v>
      </c>
      <c r="C23" s="20" t="s">
        <v>66</v>
      </c>
      <c r="D23" s="46">
        <v>52375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6"/>
        <v>52375</v>
      </c>
      <c r="P23" s="47">
        <f t="shared" si="1"/>
        <v>115.10989010989012</v>
      </c>
      <c r="Q23" s="9"/>
    </row>
    <row r="24" spans="1:17">
      <c r="A24" s="12"/>
      <c r="B24" s="25">
        <v>338</v>
      </c>
      <c r="C24" s="20" t="s">
        <v>51</v>
      </c>
      <c r="D24" s="46">
        <v>410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>SUM(D24:N24)</f>
        <v>410</v>
      </c>
      <c r="P24" s="47">
        <f t="shared" si="1"/>
        <v>0.90109890109890112</v>
      </c>
      <c r="Q24" s="9"/>
    </row>
    <row r="25" spans="1:17">
      <c r="A25" s="12"/>
      <c r="B25" s="25">
        <v>339</v>
      </c>
      <c r="C25" s="20" t="s">
        <v>115</v>
      </c>
      <c r="D25" s="46">
        <v>0</v>
      </c>
      <c r="E25" s="46">
        <v>46911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>SUM(D25:N25)</f>
        <v>46911</v>
      </c>
      <c r="P25" s="47">
        <f t="shared" si="1"/>
        <v>103.10109890109891</v>
      </c>
      <c r="Q25" s="9"/>
    </row>
    <row r="26" spans="1:17" ht="15.75">
      <c r="A26" s="29" t="s">
        <v>29</v>
      </c>
      <c r="B26" s="30"/>
      <c r="C26" s="31"/>
      <c r="D26" s="32">
        <f t="shared" ref="D26:N26" si="7">SUM(D27:D28)</f>
        <v>58006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7"/>
        <v>0</v>
      </c>
      <c r="O26" s="32">
        <f>SUM(D26:N26)</f>
        <v>58006</v>
      </c>
      <c r="P26" s="45">
        <f t="shared" si="1"/>
        <v>127.48571428571428</v>
      </c>
      <c r="Q26" s="10"/>
    </row>
    <row r="27" spans="1:17">
      <c r="A27" s="12"/>
      <c r="B27" s="25">
        <v>343.4</v>
      </c>
      <c r="C27" s="20" t="s">
        <v>32</v>
      </c>
      <c r="D27" s="46">
        <v>38401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ref="O27:O28" si="8">SUM(D27:N27)</f>
        <v>38401</v>
      </c>
      <c r="P27" s="47">
        <f t="shared" si="1"/>
        <v>84.397802197802193</v>
      </c>
      <c r="Q27" s="9"/>
    </row>
    <row r="28" spans="1:17">
      <c r="A28" s="12"/>
      <c r="B28" s="25">
        <v>344.9</v>
      </c>
      <c r="C28" s="20" t="s">
        <v>86</v>
      </c>
      <c r="D28" s="46">
        <v>19605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8"/>
        <v>19605</v>
      </c>
      <c r="P28" s="47">
        <f t="shared" si="1"/>
        <v>43.087912087912088</v>
      </c>
      <c r="Q28" s="9"/>
    </row>
    <row r="29" spans="1:17" ht="15.75">
      <c r="A29" s="29" t="s">
        <v>30</v>
      </c>
      <c r="B29" s="30"/>
      <c r="C29" s="31"/>
      <c r="D29" s="32">
        <f t="shared" ref="D29:N29" si="9">SUM(D30:D31)</f>
        <v>40279</v>
      </c>
      <c r="E29" s="32">
        <f t="shared" si="9"/>
        <v>0</v>
      </c>
      <c r="F29" s="32">
        <f t="shared" si="9"/>
        <v>0</v>
      </c>
      <c r="G29" s="32">
        <f t="shared" si="9"/>
        <v>0</v>
      </c>
      <c r="H29" s="32">
        <f t="shared" si="9"/>
        <v>0</v>
      </c>
      <c r="I29" s="32">
        <f t="shared" si="9"/>
        <v>0</v>
      </c>
      <c r="J29" s="32">
        <f t="shared" si="9"/>
        <v>0</v>
      </c>
      <c r="K29" s="32">
        <f t="shared" si="9"/>
        <v>0</v>
      </c>
      <c r="L29" s="32">
        <f t="shared" si="9"/>
        <v>0</v>
      </c>
      <c r="M29" s="32">
        <f t="shared" si="9"/>
        <v>0</v>
      </c>
      <c r="N29" s="32">
        <f t="shared" si="9"/>
        <v>0</v>
      </c>
      <c r="O29" s="32">
        <f>SUM(D29:N29)</f>
        <v>40279</v>
      </c>
      <c r="P29" s="45">
        <f t="shared" si="1"/>
        <v>88.525274725274727</v>
      </c>
      <c r="Q29" s="10"/>
    </row>
    <row r="30" spans="1:17">
      <c r="A30" s="13"/>
      <c r="B30" s="39">
        <v>351.1</v>
      </c>
      <c r="C30" s="21" t="s">
        <v>36</v>
      </c>
      <c r="D30" s="46">
        <v>324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324</v>
      </c>
      <c r="P30" s="47">
        <f t="shared" si="1"/>
        <v>0.71208791208791211</v>
      </c>
      <c r="Q30" s="9"/>
    </row>
    <row r="31" spans="1:17">
      <c r="A31" s="13"/>
      <c r="B31" s="39">
        <v>354</v>
      </c>
      <c r="C31" s="21" t="s">
        <v>116</v>
      </c>
      <c r="D31" s="46">
        <v>39955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ref="O31" si="10">SUM(D31:N31)</f>
        <v>39955</v>
      </c>
      <c r="P31" s="47">
        <f t="shared" si="1"/>
        <v>87.813186813186817</v>
      </c>
      <c r="Q31" s="9"/>
    </row>
    <row r="32" spans="1:17" ht="15.75">
      <c r="A32" s="29" t="s">
        <v>3</v>
      </c>
      <c r="B32" s="30"/>
      <c r="C32" s="31"/>
      <c r="D32" s="32">
        <f t="shared" ref="D32:N32" si="11">SUM(D33:D35)</f>
        <v>64716</v>
      </c>
      <c r="E32" s="32">
        <f t="shared" si="11"/>
        <v>21</v>
      </c>
      <c r="F32" s="32">
        <f t="shared" si="11"/>
        <v>0</v>
      </c>
      <c r="G32" s="32">
        <f t="shared" si="11"/>
        <v>0</v>
      </c>
      <c r="H32" s="32">
        <f t="shared" si="11"/>
        <v>0</v>
      </c>
      <c r="I32" s="32">
        <f t="shared" si="11"/>
        <v>0</v>
      </c>
      <c r="J32" s="32">
        <f t="shared" si="11"/>
        <v>0</v>
      </c>
      <c r="K32" s="32">
        <f t="shared" si="11"/>
        <v>0</v>
      </c>
      <c r="L32" s="32">
        <f t="shared" si="11"/>
        <v>0</v>
      </c>
      <c r="M32" s="32">
        <f t="shared" si="11"/>
        <v>0</v>
      </c>
      <c r="N32" s="32">
        <f t="shared" si="11"/>
        <v>0</v>
      </c>
      <c r="O32" s="32">
        <f>SUM(D32:N32)</f>
        <v>64737</v>
      </c>
      <c r="P32" s="45">
        <f t="shared" si="1"/>
        <v>142.27912087912088</v>
      </c>
      <c r="Q32" s="10"/>
    </row>
    <row r="33" spans="1:120">
      <c r="A33" s="12"/>
      <c r="B33" s="25">
        <v>361.1</v>
      </c>
      <c r="C33" s="20" t="s">
        <v>37</v>
      </c>
      <c r="D33" s="46">
        <v>40278</v>
      </c>
      <c r="E33" s="46">
        <v>21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>SUM(D33:N33)</f>
        <v>40299</v>
      </c>
      <c r="P33" s="47">
        <f t="shared" si="1"/>
        <v>88.569230769230771</v>
      </c>
      <c r="Q33" s="9"/>
    </row>
    <row r="34" spans="1:120">
      <c r="A34" s="12"/>
      <c r="B34" s="25">
        <v>362</v>
      </c>
      <c r="C34" s="20" t="s">
        <v>38</v>
      </c>
      <c r="D34" s="46">
        <v>23634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ref="O34:O35" si="12">SUM(D34:N34)</f>
        <v>23634</v>
      </c>
      <c r="P34" s="47">
        <f t="shared" si="1"/>
        <v>51.942857142857143</v>
      </c>
      <c r="Q34" s="9"/>
    </row>
    <row r="35" spans="1:120" ht="15.75" thickBot="1">
      <c r="A35" s="12"/>
      <c r="B35" s="25">
        <v>369.9</v>
      </c>
      <c r="C35" s="20" t="s">
        <v>39</v>
      </c>
      <c r="D35" s="46">
        <v>804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12"/>
        <v>804</v>
      </c>
      <c r="P35" s="47">
        <f t="shared" si="1"/>
        <v>1.767032967032967</v>
      </c>
      <c r="Q35" s="9"/>
    </row>
    <row r="36" spans="1:120" ht="16.5" thickBot="1">
      <c r="A36" s="14" t="s">
        <v>34</v>
      </c>
      <c r="B36" s="23"/>
      <c r="C36" s="22"/>
      <c r="D36" s="15">
        <f>SUM(D5,D14,D19,D26,D29,D32)</f>
        <v>627147</v>
      </c>
      <c r="E36" s="15">
        <f t="shared" ref="E36:N36" si="13">SUM(E5,E14,E19,E26,E29,E32)</f>
        <v>84271</v>
      </c>
      <c r="F36" s="15">
        <f t="shared" si="13"/>
        <v>0</v>
      </c>
      <c r="G36" s="15">
        <f t="shared" si="13"/>
        <v>0</v>
      </c>
      <c r="H36" s="15">
        <f t="shared" si="13"/>
        <v>0</v>
      </c>
      <c r="I36" s="15">
        <f t="shared" si="13"/>
        <v>0</v>
      </c>
      <c r="J36" s="15">
        <f t="shared" si="13"/>
        <v>0</v>
      </c>
      <c r="K36" s="15">
        <f t="shared" si="13"/>
        <v>0</v>
      </c>
      <c r="L36" s="15">
        <f t="shared" si="13"/>
        <v>0</v>
      </c>
      <c r="M36" s="15">
        <f t="shared" si="13"/>
        <v>0</v>
      </c>
      <c r="N36" s="15">
        <f t="shared" si="13"/>
        <v>0</v>
      </c>
      <c r="O36" s="15">
        <f>SUM(D36:N36)</f>
        <v>711418</v>
      </c>
      <c r="P36" s="38">
        <f t="shared" si="1"/>
        <v>1563.556043956044</v>
      </c>
      <c r="Q36" s="6"/>
      <c r="R36" s="2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</row>
    <row r="37" spans="1:120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9"/>
    </row>
    <row r="38" spans="1:120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2"/>
      <c r="M38" s="48" t="s">
        <v>117</v>
      </c>
      <c r="N38" s="48"/>
      <c r="O38" s="48"/>
      <c r="P38" s="43">
        <v>455</v>
      </c>
    </row>
    <row r="39" spans="1:120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1"/>
    </row>
    <row r="40" spans="1:120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4"/>
    </row>
  </sheetData>
  <mergeCells count="10">
    <mergeCell ref="M38:O38"/>
    <mergeCell ref="A39:P39"/>
    <mergeCell ref="A40:P40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187024</v>
      </c>
      <c r="E5" s="27">
        <f t="shared" si="0"/>
        <v>13650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2" si="1">SUM(D5:M5)</f>
        <v>200674</v>
      </c>
      <c r="O5" s="33">
        <f t="shared" ref="O5:O32" si="2">(N5/O$34)</f>
        <v>513.23273657289008</v>
      </c>
      <c r="P5" s="6"/>
    </row>
    <row r="6" spans="1:133">
      <c r="A6" s="12"/>
      <c r="B6" s="25">
        <v>311</v>
      </c>
      <c r="C6" s="20" t="s">
        <v>2</v>
      </c>
      <c r="D6" s="46">
        <v>90661</v>
      </c>
      <c r="E6" s="46">
        <v>13650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104311</v>
      </c>
      <c r="O6" s="47">
        <f t="shared" si="2"/>
        <v>266.78005115089513</v>
      </c>
      <c r="P6" s="9"/>
    </row>
    <row r="7" spans="1:133">
      <c r="A7" s="12"/>
      <c r="B7" s="25">
        <v>312.41000000000003</v>
      </c>
      <c r="C7" s="20" t="s">
        <v>10</v>
      </c>
      <c r="D7" s="46">
        <v>25717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25717</v>
      </c>
      <c r="O7" s="47">
        <f t="shared" si="2"/>
        <v>65.772378516624045</v>
      </c>
      <c r="P7" s="9"/>
    </row>
    <row r="8" spans="1:133">
      <c r="A8" s="12"/>
      <c r="B8" s="25">
        <v>314.10000000000002</v>
      </c>
      <c r="C8" s="20" t="s">
        <v>11</v>
      </c>
      <c r="D8" s="46">
        <v>32156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32156</v>
      </c>
      <c r="O8" s="47">
        <f t="shared" si="2"/>
        <v>82.240409207161122</v>
      </c>
      <c r="P8" s="9"/>
    </row>
    <row r="9" spans="1:133">
      <c r="A9" s="12"/>
      <c r="B9" s="25">
        <v>314.3</v>
      </c>
      <c r="C9" s="20" t="s">
        <v>12</v>
      </c>
      <c r="D9" s="46">
        <v>8263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8263</v>
      </c>
      <c r="O9" s="47">
        <f t="shared" si="2"/>
        <v>21.132992327365727</v>
      </c>
      <c r="P9" s="9"/>
    </row>
    <row r="10" spans="1:133">
      <c r="A10" s="12"/>
      <c r="B10" s="25">
        <v>314.39999999999998</v>
      </c>
      <c r="C10" s="20" t="s">
        <v>13</v>
      </c>
      <c r="D10" s="46">
        <v>2567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2567</v>
      </c>
      <c r="O10" s="47">
        <f t="shared" si="2"/>
        <v>6.5652173913043477</v>
      </c>
      <c r="P10" s="9"/>
    </row>
    <row r="11" spans="1:133">
      <c r="A11" s="12"/>
      <c r="B11" s="25">
        <v>314.89999999999998</v>
      </c>
      <c r="C11" s="20" t="s">
        <v>62</v>
      </c>
      <c r="D11" s="46">
        <v>27660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27660</v>
      </c>
      <c r="O11" s="47">
        <f t="shared" si="2"/>
        <v>70.741687979539648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59946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59946</v>
      </c>
      <c r="O12" s="45">
        <f t="shared" si="2"/>
        <v>153.3145780051151</v>
      </c>
      <c r="P12" s="10"/>
    </row>
    <row r="13" spans="1:133">
      <c r="A13" s="12"/>
      <c r="B13" s="25">
        <v>322</v>
      </c>
      <c r="C13" s="20" t="s">
        <v>0</v>
      </c>
      <c r="D13" s="46">
        <v>760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760</v>
      </c>
      <c r="O13" s="47">
        <f t="shared" si="2"/>
        <v>1.9437340153452685</v>
      </c>
      <c r="P13" s="9"/>
    </row>
    <row r="14" spans="1:133">
      <c r="A14" s="12"/>
      <c r="B14" s="25">
        <v>323.10000000000002</v>
      </c>
      <c r="C14" s="20" t="s">
        <v>16</v>
      </c>
      <c r="D14" s="46">
        <v>49799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49799</v>
      </c>
      <c r="O14" s="47">
        <f t="shared" si="2"/>
        <v>127.36317135549872</v>
      </c>
      <c r="P14" s="9"/>
    </row>
    <row r="15" spans="1:133">
      <c r="A15" s="12"/>
      <c r="B15" s="25">
        <v>323.39999999999998</v>
      </c>
      <c r="C15" s="20" t="s">
        <v>17</v>
      </c>
      <c r="D15" s="46">
        <v>3001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3001</v>
      </c>
      <c r="O15" s="47">
        <f t="shared" si="2"/>
        <v>7.6751918158567776</v>
      </c>
      <c r="P15" s="9"/>
    </row>
    <row r="16" spans="1:133">
      <c r="A16" s="12"/>
      <c r="B16" s="25">
        <v>329</v>
      </c>
      <c r="C16" s="20" t="s">
        <v>18</v>
      </c>
      <c r="D16" s="46">
        <v>6386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6386</v>
      </c>
      <c r="O16" s="47">
        <f t="shared" si="2"/>
        <v>16.332480818414322</v>
      </c>
      <c r="P16" s="9"/>
    </row>
    <row r="17" spans="1:119" ht="15.75">
      <c r="A17" s="29" t="s">
        <v>19</v>
      </c>
      <c r="B17" s="30"/>
      <c r="C17" s="31"/>
      <c r="D17" s="32">
        <f t="shared" ref="D17:M17" si="4">SUM(D18:D23)</f>
        <v>735997</v>
      </c>
      <c r="E17" s="32">
        <f t="shared" si="4"/>
        <v>19110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755107</v>
      </c>
      <c r="O17" s="45">
        <f t="shared" si="2"/>
        <v>1931.2199488491049</v>
      </c>
      <c r="P17" s="10"/>
    </row>
    <row r="18" spans="1:119">
      <c r="A18" s="12"/>
      <c r="B18" s="25">
        <v>334.9</v>
      </c>
      <c r="C18" s="20" t="s">
        <v>20</v>
      </c>
      <c r="D18" s="46">
        <v>680428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680428</v>
      </c>
      <c r="O18" s="47">
        <f t="shared" si="2"/>
        <v>1740.2250639386189</v>
      </c>
      <c r="P18" s="9"/>
    </row>
    <row r="19" spans="1:119">
      <c r="A19" s="12"/>
      <c r="B19" s="25">
        <v>335.12</v>
      </c>
      <c r="C19" s="20" t="s">
        <v>63</v>
      </c>
      <c r="D19" s="46">
        <v>26128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26128</v>
      </c>
      <c r="O19" s="47">
        <f t="shared" si="2"/>
        <v>66.82352941176471</v>
      </c>
      <c r="P19" s="9"/>
    </row>
    <row r="20" spans="1:119">
      <c r="A20" s="12"/>
      <c r="B20" s="25">
        <v>335.15</v>
      </c>
      <c r="C20" s="20" t="s">
        <v>64</v>
      </c>
      <c r="D20" s="46">
        <v>196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196</v>
      </c>
      <c r="O20" s="47">
        <f t="shared" si="2"/>
        <v>0.50127877237851659</v>
      </c>
      <c r="P20" s="9"/>
    </row>
    <row r="21" spans="1:119">
      <c r="A21" s="12"/>
      <c r="B21" s="25">
        <v>335.18</v>
      </c>
      <c r="C21" s="20" t="s">
        <v>65</v>
      </c>
      <c r="D21" s="46">
        <v>28518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28518</v>
      </c>
      <c r="O21" s="47">
        <f t="shared" si="2"/>
        <v>72.936061381074168</v>
      </c>
      <c r="P21" s="9"/>
    </row>
    <row r="22" spans="1:119">
      <c r="A22" s="12"/>
      <c r="B22" s="25">
        <v>335.19</v>
      </c>
      <c r="C22" s="20" t="s">
        <v>66</v>
      </c>
      <c r="D22" s="46">
        <v>0</v>
      </c>
      <c r="E22" s="46">
        <v>19110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19110</v>
      </c>
      <c r="O22" s="47">
        <f t="shared" si="2"/>
        <v>48.874680306905368</v>
      </c>
      <c r="P22" s="9"/>
    </row>
    <row r="23" spans="1:119">
      <c r="A23" s="12"/>
      <c r="B23" s="25">
        <v>338</v>
      </c>
      <c r="C23" s="20" t="s">
        <v>51</v>
      </c>
      <c r="D23" s="46">
        <v>727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727</v>
      </c>
      <c r="O23" s="47">
        <f t="shared" si="2"/>
        <v>1.8593350383631713</v>
      </c>
      <c r="P23" s="9"/>
    </row>
    <row r="24" spans="1:119" ht="15.75">
      <c r="A24" s="29" t="s">
        <v>29</v>
      </c>
      <c r="B24" s="30"/>
      <c r="C24" s="31"/>
      <c r="D24" s="32">
        <f t="shared" ref="D24:M24" si="5">SUM(D25:D25)</f>
        <v>31459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31459</v>
      </c>
      <c r="O24" s="45">
        <f t="shared" si="2"/>
        <v>80.45780051150895</v>
      </c>
      <c r="P24" s="10"/>
    </row>
    <row r="25" spans="1:119">
      <c r="A25" s="12"/>
      <c r="B25" s="25">
        <v>343.4</v>
      </c>
      <c r="C25" s="20" t="s">
        <v>32</v>
      </c>
      <c r="D25" s="46">
        <v>31459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31459</v>
      </c>
      <c r="O25" s="47">
        <f t="shared" si="2"/>
        <v>80.45780051150895</v>
      </c>
      <c r="P25" s="9"/>
    </row>
    <row r="26" spans="1:119" ht="15.75">
      <c r="A26" s="29" t="s">
        <v>30</v>
      </c>
      <c r="B26" s="30"/>
      <c r="C26" s="31"/>
      <c r="D26" s="32">
        <f t="shared" ref="D26:M26" si="6">SUM(D27:D27)</f>
        <v>454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454</v>
      </c>
      <c r="O26" s="45">
        <f t="shared" si="2"/>
        <v>1.1611253196930946</v>
      </c>
      <c r="P26" s="10"/>
    </row>
    <row r="27" spans="1:119">
      <c r="A27" s="13"/>
      <c r="B27" s="39">
        <v>351.1</v>
      </c>
      <c r="C27" s="21" t="s">
        <v>36</v>
      </c>
      <c r="D27" s="46">
        <v>454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454</v>
      </c>
      <c r="O27" s="47">
        <f t="shared" si="2"/>
        <v>1.1611253196930946</v>
      </c>
      <c r="P27" s="9"/>
    </row>
    <row r="28" spans="1:119" ht="15.75">
      <c r="A28" s="29" t="s">
        <v>3</v>
      </c>
      <c r="B28" s="30"/>
      <c r="C28" s="31"/>
      <c r="D28" s="32">
        <f t="shared" ref="D28:M28" si="7">SUM(D29:D31)</f>
        <v>58208</v>
      </c>
      <c r="E28" s="32">
        <f t="shared" si="7"/>
        <v>60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58268</v>
      </c>
      <c r="O28" s="45">
        <f t="shared" si="2"/>
        <v>149.02301790281331</v>
      </c>
      <c r="P28" s="10"/>
    </row>
    <row r="29" spans="1:119">
      <c r="A29" s="12"/>
      <c r="B29" s="25">
        <v>361.1</v>
      </c>
      <c r="C29" s="20" t="s">
        <v>37</v>
      </c>
      <c r="D29" s="46">
        <v>302</v>
      </c>
      <c r="E29" s="46">
        <v>60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362</v>
      </c>
      <c r="O29" s="47">
        <f t="shared" si="2"/>
        <v>0.92583120204603575</v>
      </c>
      <c r="P29" s="9"/>
    </row>
    <row r="30" spans="1:119">
      <c r="A30" s="12"/>
      <c r="B30" s="25">
        <v>362</v>
      </c>
      <c r="C30" s="20" t="s">
        <v>38</v>
      </c>
      <c r="D30" s="46">
        <v>28644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28644</v>
      </c>
      <c r="O30" s="47">
        <f t="shared" si="2"/>
        <v>73.258312020460352</v>
      </c>
      <c r="P30" s="9"/>
    </row>
    <row r="31" spans="1:119" ht="15.75" thickBot="1">
      <c r="A31" s="12"/>
      <c r="B31" s="25">
        <v>369.9</v>
      </c>
      <c r="C31" s="20" t="s">
        <v>39</v>
      </c>
      <c r="D31" s="46">
        <v>29262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29262</v>
      </c>
      <c r="O31" s="47">
        <f t="shared" si="2"/>
        <v>74.838874680306901</v>
      </c>
      <c r="P31" s="9"/>
    </row>
    <row r="32" spans="1:119" ht="16.5" thickBot="1">
      <c r="A32" s="14" t="s">
        <v>34</v>
      </c>
      <c r="B32" s="23"/>
      <c r="C32" s="22"/>
      <c r="D32" s="15">
        <f>SUM(D5,D12,D17,D24,D26,D28)</f>
        <v>1073088</v>
      </c>
      <c r="E32" s="15">
        <f t="shared" ref="E32:M32" si="8">SUM(E5,E12,E17,E24,E26,E28)</f>
        <v>32820</v>
      </c>
      <c r="F32" s="15">
        <f t="shared" si="8"/>
        <v>0</v>
      </c>
      <c r="G32" s="15">
        <f t="shared" si="8"/>
        <v>0</v>
      </c>
      <c r="H32" s="15">
        <f t="shared" si="8"/>
        <v>0</v>
      </c>
      <c r="I32" s="15">
        <f t="shared" si="8"/>
        <v>0</v>
      </c>
      <c r="J32" s="15">
        <f t="shared" si="8"/>
        <v>0</v>
      </c>
      <c r="K32" s="15">
        <f t="shared" si="8"/>
        <v>0</v>
      </c>
      <c r="L32" s="15">
        <f t="shared" si="8"/>
        <v>0</v>
      </c>
      <c r="M32" s="15">
        <f t="shared" si="8"/>
        <v>0</v>
      </c>
      <c r="N32" s="15">
        <f t="shared" si="1"/>
        <v>1105908</v>
      </c>
      <c r="O32" s="38">
        <f t="shared" si="2"/>
        <v>2828.4092071611253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67</v>
      </c>
      <c r="M34" s="48"/>
      <c r="N34" s="48"/>
      <c r="O34" s="43">
        <v>391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190184</v>
      </c>
      <c r="E5" s="27">
        <f t="shared" si="0"/>
        <v>14870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205054</v>
      </c>
      <c r="O5" s="33">
        <f t="shared" ref="O5:O33" si="2">(N5/O$35)</f>
        <v>532.60779220779216</v>
      </c>
      <c r="P5" s="6"/>
    </row>
    <row r="6" spans="1:133">
      <c r="A6" s="12"/>
      <c r="B6" s="25">
        <v>311</v>
      </c>
      <c r="C6" s="20" t="s">
        <v>2</v>
      </c>
      <c r="D6" s="46">
        <v>90812</v>
      </c>
      <c r="E6" s="46">
        <v>14870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105682</v>
      </c>
      <c r="O6" s="47">
        <f t="shared" si="2"/>
        <v>274.49870129870129</v>
      </c>
      <c r="P6" s="9"/>
    </row>
    <row r="7" spans="1:133">
      <c r="A7" s="12"/>
      <c r="B7" s="25">
        <v>312.10000000000002</v>
      </c>
      <c r="C7" s="20" t="s">
        <v>55</v>
      </c>
      <c r="D7" s="46">
        <v>24081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24081</v>
      </c>
      <c r="O7" s="47">
        <f t="shared" si="2"/>
        <v>62.548051948051949</v>
      </c>
      <c r="P7" s="9"/>
    </row>
    <row r="8" spans="1:133">
      <c r="A8" s="12"/>
      <c r="B8" s="25">
        <v>314.10000000000002</v>
      </c>
      <c r="C8" s="20" t="s">
        <v>11</v>
      </c>
      <c r="D8" s="46">
        <v>31321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31321</v>
      </c>
      <c r="O8" s="47">
        <f t="shared" si="2"/>
        <v>81.353246753246751</v>
      </c>
      <c r="P8" s="9"/>
    </row>
    <row r="9" spans="1:133">
      <c r="A9" s="12"/>
      <c r="B9" s="25">
        <v>314.3</v>
      </c>
      <c r="C9" s="20" t="s">
        <v>12</v>
      </c>
      <c r="D9" s="46">
        <v>8034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8034</v>
      </c>
      <c r="O9" s="47">
        <f t="shared" si="2"/>
        <v>20.867532467532467</v>
      </c>
      <c r="P9" s="9"/>
    </row>
    <row r="10" spans="1:133">
      <c r="A10" s="12"/>
      <c r="B10" s="25">
        <v>314.39999999999998</v>
      </c>
      <c r="C10" s="20" t="s">
        <v>13</v>
      </c>
      <c r="D10" s="46">
        <v>2197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2197</v>
      </c>
      <c r="O10" s="47">
        <f t="shared" si="2"/>
        <v>5.7064935064935067</v>
      </c>
      <c r="P10" s="9"/>
    </row>
    <row r="11" spans="1:133">
      <c r="A11" s="12"/>
      <c r="B11" s="25">
        <v>315</v>
      </c>
      <c r="C11" s="20" t="s">
        <v>14</v>
      </c>
      <c r="D11" s="46">
        <v>33739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33739</v>
      </c>
      <c r="O11" s="47">
        <f t="shared" si="2"/>
        <v>87.633766233766238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62188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62188</v>
      </c>
      <c r="O12" s="45">
        <f t="shared" si="2"/>
        <v>161.52727272727273</v>
      </c>
      <c r="P12" s="10"/>
    </row>
    <row r="13" spans="1:133">
      <c r="A13" s="12"/>
      <c r="B13" s="25">
        <v>322</v>
      </c>
      <c r="C13" s="20" t="s">
        <v>0</v>
      </c>
      <c r="D13" s="46">
        <v>570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570</v>
      </c>
      <c r="O13" s="47">
        <f t="shared" si="2"/>
        <v>1.4805194805194806</v>
      </c>
      <c r="P13" s="9"/>
    </row>
    <row r="14" spans="1:133">
      <c r="A14" s="12"/>
      <c r="B14" s="25">
        <v>323.10000000000002</v>
      </c>
      <c r="C14" s="20" t="s">
        <v>16</v>
      </c>
      <c r="D14" s="46">
        <v>53246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53246</v>
      </c>
      <c r="O14" s="47">
        <f t="shared" si="2"/>
        <v>138.30129870129869</v>
      </c>
      <c r="P14" s="9"/>
    </row>
    <row r="15" spans="1:133">
      <c r="A15" s="12"/>
      <c r="B15" s="25">
        <v>323.39999999999998</v>
      </c>
      <c r="C15" s="20" t="s">
        <v>17</v>
      </c>
      <c r="D15" s="46">
        <v>2517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2517</v>
      </c>
      <c r="O15" s="47">
        <f t="shared" si="2"/>
        <v>6.5376623376623373</v>
      </c>
      <c r="P15" s="9"/>
    </row>
    <row r="16" spans="1:133">
      <c r="A16" s="12"/>
      <c r="B16" s="25">
        <v>329</v>
      </c>
      <c r="C16" s="20" t="s">
        <v>18</v>
      </c>
      <c r="D16" s="46">
        <v>5855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5855</v>
      </c>
      <c r="O16" s="47">
        <f t="shared" si="2"/>
        <v>15.207792207792208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SUM(D18:D23)</f>
        <v>72036</v>
      </c>
      <c r="E17" s="32">
        <f t="shared" si="4"/>
        <v>23298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95334</v>
      </c>
      <c r="O17" s="45">
        <f t="shared" si="2"/>
        <v>247.62077922077921</v>
      </c>
      <c r="P17" s="10"/>
    </row>
    <row r="18" spans="1:16">
      <c r="A18" s="12"/>
      <c r="B18" s="25">
        <v>334.9</v>
      </c>
      <c r="C18" s="20" t="s">
        <v>20</v>
      </c>
      <c r="D18" s="46">
        <v>15002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15002</v>
      </c>
      <c r="O18" s="47">
        <f t="shared" si="2"/>
        <v>38.966233766233763</v>
      </c>
      <c r="P18" s="9"/>
    </row>
    <row r="19" spans="1:16">
      <c r="A19" s="12"/>
      <c r="B19" s="25">
        <v>335.12</v>
      </c>
      <c r="C19" s="20" t="s">
        <v>21</v>
      </c>
      <c r="D19" s="46">
        <v>25824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25824</v>
      </c>
      <c r="O19" s="47">
        <f t="shared" si="2"/>
        <v>67.07532467532468</v>
      </c>
      <c r="P19" s="9"/>
    </row>
    <row r="20" spans="1:16">
      <c r="A20" s="12"/>
      <c r="B20" s="25">
        <v>335.15</v>
      </c>
      <c r="C20" s="20" t="s">
        <v>22</v>
      </c>
      <c r="D20" s="46">
        <v>294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294</v>
      </c>
      <c r="O20" s="47">
        <f t="shared" si="2"/>
        <v>0.76363636363636367</v>
      </c>
      <c r="P20" s="9"/>
    </row>
    <row r="21" spans="1:16">
      <c r="A21" s="12"/>
      <c r="B21" s="25">
        <v>335.18</v>
      </c>
      <c r="C21" s="20" t="s">
        <v>23</v>
      </c>
      <c r="D21" s="46">
        <v>30067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30067</v>
      </c>
      <c r="O21" s="47">
        <f t="shared" si="2"/>
        <v>78.096103896103898</v>
      </c>
      <c r="P21" s="9"/>
    </row>
    <row r="22" spans="1:16">
      <c r="A22" s="12"/>
      <c r="B22" s="25">
        <v>335.19</v>
      </c>
      <c r="C22" s="20" t="s">
        <v>50</v>
      </c>
      <c r="D22" s="46">
        <v>0</v>
      </c>
      <c r="E22" s="46">
        <v>23298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23298</v>
      </c>
      <c r="O22" s="47">
        <f t="shared" si="2"/>
        <v>60.514285714285712</v>
      </c>
      <c r="P22" s="9"/>
    </row>
    <row r="23" spans="1:16">
      <c r="A23" s="12"/>
      <c r="B23" s="25">
        <v>338</v>
      </c>
      <c r="C23" s="20" t="s">
        <v>51</v>
      </c>
      <c r="D23" s="46">
        <v>849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849</v>
      </c>
      <c r="O23" s="47">
        <f t="shared" si="2"/>
        <v>2.2051948051948052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SUM(D25:D26)</f>
        <v>38127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38127</v>
      </c>
      <c r="O24" s="45">
        <f t="shared" si="2"/>
        <v>99.031168831168827</v>
      </c>
      <c r="P24" s="10"/>
    </row>
    <row r="25" spans="1:16">
      <c r="A25" s="12"/>
      <c r="B25" s="25">
        <v>343.4</v>
      </c>
      <c r="C25" s="20" t="s">
        <v>32</v>
      </c>
      <c r="D25" s="46">
        <v>31302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31302</v>
      </c>
      <c r="O25" s="47">
        <f t="shared" si="2"/>
        <v>81.303896103896108</v>
      </c>
      <c r="P25" s="9"/>
    </row>
    <row r="26" spans="1:16">
      <c r="A26" s="12"/>
      <c r="B26" s="25">
        <v>347.5</v>
      </c>
      <c r="C26" s="20" t="s">
        <v>33</v>
      </c>
      <c r="D26" s="46">
        <v>6825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6825</v>
      </c>
      <c r="O26" s="47">
        <f t="shared" si="2"/>
        <v>17.727272727272727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SUM(D28:D28)</f>
        <v>68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68</v>
      </c>
      <c r="O27" s="45">
        <f t="shared" si="2"/>
        <v>0.17662337662337663</v>
      </c>
      <c r="P27" s="10"/>
    </row>
    <row r="28" spans="1:16">
      <c r="A28" s="13"/>
      <c r="B28" s="39">
        <v>351.1</v>
      </c>
      <c r="C28" s="21" t="s">
        <v>36</v>
      </c>
      <c r="D28" s="46">
        <v>68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68</v>
      </c>
      <c r="O28" s="47">
        <f t="shared" si="2"/>
        <v>0.17662337662337663</v>
      </c>
      <c r="P28" s="9"/>
    </row>
    <row r="29" spans="1:16" ht="15.75">
      <c r="A29" s="29" t="s">
        <v>3</v>
      </c>
      <c r="B29" s="30"/>
      <c r="C29" s="31"/>
      <c r="D29" s="32">
        <f t="shared" ref="D29:M29" si="7">SUM(D30:D32)</f>
        <v>34366</v>
      </c>
      <c r="E29" s="32">
        <f t="shared" si="7"/>
        <v>187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34553</v>
      </c>
      <c r="O29" s="45">
        <f t="shared" si="2"/>
        <v>89.748051948051952</v>
      </c>
      <c r="P29" s="10"/>
    </row>
    <row r="30" spans="1:16">
      <c r="A30" s="12"/>
      <c r="B30" s="25">
        <v>361.1</v>
      </c>
      <c r="C30" s="20" t="s">
        <v>37</v>
      </c>
      <c r="D30" s="46">
        <v>701</v>
      </c>
      <c r="E30" s="46">
        <v>187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888</v>
      </c>
      <c r="O30" s="47">
        <f t="shared" si="2"/>
        <v>2.3064935064935064</v>
      </c>
      <c r="P30" s="9"/>
    </row>
    <row r="31" spans="1:16">
      <c r="A31" s="12"/>
      <c r="B31" s="25">
        <v>362</v>
      </c>
      <c r="C31" s="20" t="s">
        <v>38</v>
      </c>
      <c r="D31" s="46">
        <v>26774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26774</v>
      </c>
      <c r="O31" s="47">
        <f t="shared" si="2"/>
        <v>69.542857142857144</v>
      </c>
      <c r="P31" s="9"/>
    </row>
    <row r="32" spans="1:16" ht="15.75" thickBot="1">
      <c r="A32" s="12"/>
      <c r="B32" s="25">
        <v>369.9</v>
      </c>
      <c r="C32" s="20" t="s">
        <v>39</v>
      </c>
      <c r="D32" s="46">
        <v>6891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6891</v>
      </c>
      <c r="O32" s="47">
        <f t="shared" si="2"/>
        <v>17.898701298701297</v>
      </c>
      <c r="P32" s="9"/>
    </row>
    <row r="33" spans="1:119" ht="16.5" thickBot="1">
      <c r="A33" s="14" t="s">
        <v>34</v>
      </c>
      <c r="B33" s="23"/>
      <c r="C33" s="22"/>
      <c r="D33" s="15">
        <f>SUM(D5,D12,D17,D24,D27,D29)</f>
        <v>396969</v>
      </c>
      <c r="E33" s="15">
        <f t="shared" ref="E33:M33" si="8">SUM(E5,E12,E17,E24,E27,E29)</f>
        <v>38355</v>
      </c>
      <c r="F33" s="15">
        <f t="shared" si="8"/>
        <v>0</v>
      </c>
      <c r="G33" s="15">
        <f t="shared" si="8"/>
        <v>0</v>
      </c>
      <c r="H33" s="15">
        <f t="shared" si="8"/>
        <v>0</v>
      </c>
      <c r="I33" s="15">
        <f t="shared" si="8"/>
        <v>0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1"/>
        <v>435324</v>
      </c>
      <c r="O33" s="38">
        <f t="shared" si="2"/>
        <v>1130.7116883116882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60</v>
      </c>
      <c r="M35" s="48"/>
      <c r="N35" s="48"/>
      <c r="O35" s="43">
        <v>385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197591</v>
      </c>
      <c r="E5" s="27">
        <f t="shared" si="0"/>
        <v>20353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17" si="1">SUM(D5:M5)</f>
        <v>217944</v>
      </c>
      <c r="O5" s="33">
        <f t="shared" ref="O5:O36" si="2">(N5/O$38)</f>
        <v>567.5625</v>
      </c>
      <c r="P5" s="6"/>
    </row>
    <row r="6" spans="1:133">
      <c r="A6" s="12"/>
      <c r="B6" s="25">
        <v>311</v>
      </c>
      <c r="C6" s="20" t="s">
        <v>2</v>
      </c>
      <c r="D6" s="46">
        <v>94371</v>
      </c>
      <c r="E6" s="46">
        <v>20353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114724</v>
      </c>
      <c r="O6" s="47">
        <f t="shared" si="2"/>
        <v>298.76041666666669</v>
      </c>
      <c r="P6" s="9"/>
    </row>
    <row r="7" spans="1:133">
      <c r="A7" s="12"/>
      <c r="B7" s="25">
        <v>312.10000000000002</v>
      </c>
      <c r="C7" s="20" t="s">
        <v>55</v>
      </c>
      <c r="D7" s="46">
        <v>23172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23172</v>
      </c>
      <c r="O7" s="47">
        <f t="shared" si="2"/>
        <v>60.34375</v>
      </c>
      <c r="P7" s="9"/>
    </row>
    <row r="8" spans="1:133">
      <c r="A8" s="12"/>
      <c r="B8" s="25">
        <v>314.10000000000002</v>
      </c>
      <c r="C8" s="20" t="s">
        <v>11</v>
      </c>
      <c r="D8" s="46">
        <v>31148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31148</v>
      </c>
      <c r="O8" s="47">
        <f t="shared" si="2"/>
        <v>81.114583333333329</v>
      </c>
      <c r="P8" s="9"/>
    </row>
    <row r="9" spans="1:133">
      <c r="A9" s="12"/>
      <c r="B9" s="25">
        <v>314.3</v>
      </c>
      <c r="C9" s="20" t="s">
        <v>12</v>
      </c>
      <c r="D9" s="46">
        <v>8014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8014</v>
      </c>
      <c r="O9" s="47">
        <f t="shared" si="2"/>
        <v>20.869791666666668</v>
      </c>
      <c r="P9" s="9"/>
    </row>
    <row r="10" spans="1:133">
      <c r="A10" s="12"/>
      <c r="B10" s="25">
        <v>314.39999999999998</v>
      </c>
      <c r="C10" s="20" t="s">
        <v>13</v>
      </c>
      <c r="D10" s="46">
        <v>2500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2500</v>
      </c>
      <c r="O10" s="47">
        <f t="shared" si="2"/>
        <v>6.510416666666667</v>
      </c>
      <c r="P10" s="9"/>
    </row>
    <row r="11" spans="1:133">
      <c r="A11" s="12"/>
      <c r="B11" s="25">
        <v>315</v>
      </c>
      <c r="C11" s="20" t="s">
        <v>14</v>
      </c>
      <c r="D11" s="46">
        <v>38386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38386</v>
      </c>
      <c r="O11" s="47">
        <f t="shared" si="2"/>
        <v>99.963541666666671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67963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67963</v>
      </c>
      <c r="O12" s="45">
        <f t="shared" si="2"/>
        <v>176.98697916666666</v>
      </c>
      <c r="P12" s="10"/>
    </row>
    <row r="13" spans="1:133">
      <c r="A13" s="12"/>
      <c r="B13" s="25">
        <v>322</v>
      </c>
      <c r="C13" s="20" t="s">
        <v>0</v>
      </c>
      <c r="D13" s="46">
        <v>510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510</v>
      </c>
      <c r="O13" s="47">
        <f t="shared" si="2"/>
        <v>1.328125</v>
      </c>
      <c r="P13" s="9"/>
    </row>
    <row r="14" spans="1:133">
      <c r="A14" s="12"/>
      <c r="B14" s="25">
        <v>323.10000000000002</v>
      </c>
      <c r="C14" s="20" t="s">
        <v>16</v>
      </c>
      <c r="D14" s="46">
        <v>58617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58617</v>
      </c>
      <c r="O14" s="47">
        <f t="shared" si="2"/>
        <v>152.6484375</v>
      </c>
      <c r="P14" s="9"/>
    </row>
    <row r="15" spans="1:133">
      <c r="A15" s="12"/>
      <c r="B15" s="25">
        <v>323.39999999999998</v>
      </c>
      <c r="C15" s="20" t="s">
        <v>17</v>
      </c>
      <c r="D15" s="46">
        <v>3337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3337</v>
      </c>
      <c r="O15" s="47">
        <f t="shared" si="2"/>
        <v>8.6901041666666661</v>
      </c>
      <c r="P15" s="9"/>
    </row>
    <row r="16" spans="1:133">
      <c r="A16" s="12"/>
      <c r="B16" s="25">
        <v>329</v>
      </c>
      <c r="C16" s="20" t="s">
        <v>18</v>
      </c>
      <c r="D16" s="46">
        <v>5499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5499</v>
      </c>
      <c r="O16" s="47">
        <f t="shared" si="2"/>
        <v>14.3203125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SUM(D18:D24)</f>
        <v>569555</v>
      </c>
      <c r="E17" s="32">
        <f t="shared" si="4"/>
        <v>31886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601441</v>
      </c>
      <c r="O17" s="45">
        <f t="shared" si="2"/>
        <v>1566.2526041666667</v>
      </c>
      <c r="P17" s="10"/>
    </row>
    <row r="18" spans="1:16">
      <c r="A18" s="12"/>
      <c r="B18" s="25">
        <v>334.9</v>
      </c>
      <c r="C18" s="20" t="s">
        <v>20</v>
      </c>
      <c r="D18" s="46">
        <v>515703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ref="N18:N23" si="5">SUM(D18:M18)</f>
        <v>515703</v>
      </c>
      <c r="O18" s="47">
        <f t="shared" si="2"/>
        <v>1342.9765625</v>
      </c>
      <c r="P18" s="9"/>
    </row>
    <row r="19" spans="1:16">
      <c r="A19" s="12"/>
      <c r="B19" s="25">
        <v>335.12</v>
      </c>
      <c r="C19" s="20" t="s">
        <v>21</v>
      </c>
      <c r="D19" s="46">
        <v>25702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5"/>
        <v>25702</v>
      </c>
      <c r="O19" s="47">
        <f t="shared" si="2"/>
        <v>66.932291666666671</v>
      </c>
      <c r="P19" s="9"/>
    </row>
    <row r="20" spans="1:16">
      <c r="A20" s="12"/>
      <c r="B20" s="25">
        <v>335.14</v>
      </c>
      <c r="C20" s="20" t="s">
        <v>56</v>
      </c>
      <c r="D20" s="46">
        <v>159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5"/>
        <v>159</v>
      </c>
      <c r="O20" s="47">
        <f t="shared" si="2"/>
        <v>0.4140625</v>
      </c>
      <c r="P20" s="9"/>
    </row>
    <row r="21" spans="1:16">
      <c r="A21" s="12"/>
      <c r="B21" s="25">
        <v>335.15</v>
      </c>
      <c r="C21" s="20" t="s">
        <v>22</v>
      </c>
      <c r="D21" s="46">
        <v>294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5"/>
        <v>294</v>
      </c>
      <c r="O21" s="47">
        <f t="shared" si="2"/>
        <v>0.765625</v>
      </c>
      <c r="P21" s="9"/>
    </row>
    <row r="22" spans="1:16">
      <c r="A22" s="12"/>
      <c r="B22" s="25">
        <v>335.18</v>
      </c>
      <c r="C22" s="20" t="s">
        <v>23</v>
      </c>
      <c r="D22" s="46">
        <v>26840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5"/>
        <v>26840</v>
      </c>
      <c r="O22" s="47">
        <f t="shared" si="2"/>
        <v>69.895833333333329</v>
      </c>
      <c r="P22" s="9"/>
    </row>
    <row r="23" spans="1:16">
      <c r="A23" s="12"/>
      <c r="B23" s="25">
        <v>335.19</v>
      </c>
      <c r="C23" s="20" t="s">
        <v>50</v>
      </c>
      <c r="D23" s="46">
        <v>0</v>
      </c>
      <c r="E23" s="46">
        <v>31886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5"/>
        <v>31886</v>
      </c>
      <c r="O23" s="47">
        <f t="shared" si="2"/>
        <v>83.036458333333329</v>
      </c>
      <c r="P23" s="9"/>
    </row>
    <row r="24" spans="1:16">
      <c r="A24" s="12"/>
      <c r="B24" s="25">
        <v>338</v>
      </c>
      <c r="C24" s="20" t="s">
        <v>51</v>
      </c>
      <c r="D24" s="46">
        <v>857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36" si="6">SUM(D24:M24)</f>
        <v>857</v>
      </c>
      <c r="O24" s="47">
        <f t="shared" si="2"/>
        <v>2.2317708333333335</v>
      </c>
      <c r="P24" s="9"/>
    </row>
    <row r="25" spans="1:16" ht="15.75">
      <c r="A25" s="29" t="s">
        <v>29</v>
      </c>
      <c r="B25" s="30"/>
      <c r="C25" s="31"/>
      <c r="D25" s="32">
        <f t="shared" ref="D25:M25" si="7">SUM(D26:D27)</f>
        <v>39895</v>
      </c>
      <c r="E25" s="32">
        <f t="shared" si="7"/>
        <v>0</v>
      </c>
      <c r="F25" s="32">
        <f t="shared" si="7"/>
        <v>0</v>
      </c>
      <c r="G25" s="32">
        <f t="shared" si="7"/>
        <v>0</v>
      </c>
      <c r="H25" s="32">
        <f t="shared" si="7"/>
        <v>0</v>
      </c>
      <c r="I25" s="32">
        <f t="shared" si="7"/>
        <v>0</v>
      </c>
      <c r="J25" s="32">
        <f t="shared" si="7"/>
        <v>0</v>
      </c>
      <c r="K25" s="32">
        <f t="shared" si="7"/>
        <v>0</v>
      </c>
      <c r="L25" s="32">
        <f t="shared" si="7"/>
        <v>0</v>
      </c>
      <c r="M25" s="32">
        <f t="shared" si="7"/>
        <v>0</v>
      </c>
      <c r="N25" s="32">
        <f t="shared" si="6"/>
        <v>39895</v>
      </c>
      <c r="O25" s="45">
        <f t="shared" si="2"/>
        <v>103.89322916666667</v>
      </c>
      <c r="P25" s="10"/>
    </row>
    <row r="26" spans="1:16">
      <c r="A26" s="12"/>
      <c r="B26" s="25">
        <v>343.4</v>
      </c>
      <c r="C26" s="20" t="s">
        <v>32</v>
      </c>
      <c r="D26" s="46">
        <v>30428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30428</v>
      </c>
      <c r="O26" s="47">
        <f t="shared" si="2"/>
        <v>79.239583333333329</v>
      </c>
      <c r="P26" s="9"/>
    </row>
    <row r="27" spans="1:16">
      <c r="A27" s="12"/>
      <c r="B27" s="25">
        <v>347.5</v>
      </c>
      <c r="C27" s="20" t="s">
        <v>33</v>
      </c>
      <c r="D27" s="46">
        <v>9467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9467</v>
      </c>
      <c r="O27" s="47">
        <f t="shared" si="2"/>
        <v>24.653645833333332</v>
      </c>
      <c r="P27" s="9"/>
    </row>
    <row r="28" spans="1:16" ht="15.75">
      <c r="A28" s="29" t="s">
        <v>30</v>
      </c>
      <c r="B28" s="30"/>
      <c r="C28" s="31"/>
      <c r="D28" s="32">
        <f t="shared" ref="D28:M28" si="8">SUM(D29:D29)</f>
        <v>316</v>
      </c>
      <c r="E28" s="32">
        <f t="shared" si="8"/>
        <v>0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6"/>
        <v>316</v>
      </c>
      <c r="O28" s="45">
        <f t="shared" si="2"/>
        <v>0.82291666666666663</v>
      </c>
      <c r="P28" s="10"/>
    </row>
    <row r="29" spans="1:16">
      <c r="A29" s="13"/>
      <c r="B29" s="39">
        <v>351.1</v>
      </c>
      <c r="C29" s="21" t="s">
        <v>36</v>
      </c>
      <c r="D29" s="46">
        <v>316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316</v>
      </c>
      <c r="O29" s="47">
        <f t="shared" si="2"/>
        <v>0.82291666666666663</v>
      </c>
      <c r="P29" s="9"/>
    </row>
    <row r="30" spans="1:16" ht="15.75">
      <c r="A30" s="29" t="s">
        <v>3</v>
      </c>
      <c r="B30" s="30"/>
      <c r="C30" s="31"/>
      <c r="D30" s="32">
        <f t="shared" ref="D30:M30" si="9">SUM(D31:D33)</f>
        <v>34440</v>
      </c>
      <c r="E30" s="32">
        <f t="shared" si="9"/>
        <v>399</v>
      </c>
      <c r="F30" s="32">
        <f t="shared" si="9"/>
        <v>0</v>
      </c>
      <c r="G30" s="32">
        <f t="shared" si="9"/>
        <v>0</v>
      </c>
      <c r="H30" s="32">
        <f t="shared" si="9"/>
        <v>0</v>
      </c>
      <c r="I30" s="32">
        <f t="shared" si="9"/>
        <v>0</v>
      </c>
      <c r="J30" s="32">
        <f t="shared" si="9"/>
        <v>0</v>
      </c>
      <c r="K30" s="32">
        <f t="shared" si="9"/>
        <v>0</v>
      </c>
      <c r="L30" s="32">
        <f t="shared" si="9"/>
        <v>0</v>
      </c>
      <c r="M30" s="32">
        <f t="shared" si="9"/>
        <v>0</v>
      </c>
      <c r="N30" s="32">
        <f t="shared" si="6"/>
        <v>34839</v>
      </c>
      <c r="O30" s="45">
        <f t="shared" si="2"/>
        <v>90.7265625</v>
      </c>
      <c r="P30" s="10"/>
    </row>
    <row r="31" spans="1:16">
      <c r="A31" s="12"/>
      <c r="B31" s="25">
        <v>361.1</v>
      </c>
      <c r="C31" s="20" t="s">
        <v>37</v>
      </c>
      <c r="D31" s="46">
        <v>661</v>
      </c>
      <c r="E31" s="46">
        <v>399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1060</v>
      </c>
      <c r="O31" s="47">
        <f t="shared" si="2"/>
        <v>2.7604166666666665</v>
      </c>
      <c r="P31" s="9"/>
    </row>
    <row r="32" spans="1:16">
      <c r="A32" s="12"/>
      <c r="B32" s="25">
        <v>362</v>
      </c>
      <c r="C32" s="20" t="s">
        <v>38</v>
      </c>
      <c r="D32" s="46">
        <v>25153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6"/>
        <v>25153</v>
      </c>
      <c r="O32" s="47">
        <f t="shared" si="2"/>
        <v>65.502604166666671</v>
      </c>
      <c r="P32" s="9"/>
    </row>
    <row r="33" spans="1:119">
      <c r="A33" s="12"/>
      <c r="B33" s="25">
        <v>369.9</v>
      </c>
      <c r="C33" s="20" t="s">
        <v>39</v>
      </c>
      <c r="D33" s="46">
        <v>8626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6"/>
        <v>8626</v>
      </c>
      <c r="O33" s="47">
        <f t="shared" si="2"/>
        <v>22.463541666666668</v>
      </c>
      <c r="P33" s="9"/>
    </row>
    <row r="34" spans="1:119" ht="15.75">
      <c r="A34" s="29" t="s">
        <v>31</v>
      </c>
      <c r="B34" s="30"/>
      <c r="C34" s="31"/>
      <c r="D34" s="32">
        <f t="shared" ref="D34:M34" si="10">SUM(D35:D35)</f>
        <v>0</v>
      </c>
      <c r="E34" s="32">
        <f t="shared" si="10"/>
        <v>187500</v>
      </c>
      <c r="F34" s="32">
        <f t="shared" si="10"/>
        <v>0</v>
      </c>
      <c r="G34" s="32">
        <f t="shared" si="10"/>
        <v>0</v>
      </c>
      <c r="H34" s="32">
        <f t="shared" si="10"/>
        <v>0</v>
      </c>
      <c r="I34" s="32">
        <f t="shared" si="10"/>
        <v>0</v>
      </c>
      <c r="J34" s="32">
        <f t="shared" si="10"/>
        <v>0</v>
      </c>
      <c r="K34" s="32">
        <f t="shared" si="10"/>
        <v>0</v>
      </c>
      <c r="L34" s="32">
        <f t="shared" si="10"/>
        <v>0</v>
      </c>
      <c r="M34" s="32">
        <f t="shared" si="10"/>
        <v>0</v>
      </c>
      <c r="N34" s="32">
        <f t="shared" si="6"/>
        <v>187500</v>
      </c>
      <c r="O34" s="45">
        <f t="shared" si="2"/>
        <v>488.28125</v>
      </c>
      <c r="P34" s="9"/>
    </row>
    <row r="35" spans="1:119" ht="15.75" thickBot="1">
      <c r="A35" s="12"/>
      <c r="B35" s="25">
        <v>384</v>
      </c>
      <c r="C35" s="20" t="s">
        <v>52</v>
      </c>
      <c r="D35" s="46">
        <v>0</v>
      </c>
      <c r="E35" s="46">
        <v>187500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6"/>
        <v>187500</v>
      </c>
      <c r="O35" s="47">
        <f t="shared" si="2"/>
        <v>488.28125</v>
      </c>
      <c r="P35" s="9"/>
    </row>
    <row r="36" spans="1:119" ht="16.5" thickBot="1">
      <c r="A36" s="14" t="s">
        <v>34</v>
      </c>
      <c r="B36" s="23"/>
      <c r="C36" s="22"/>
      <c r="D36" s="15">
        <f t="shared" ref="D36:M36" si="11">SUM(D5,D12,D17,D25,D28,D30,D34)</f>
        <v>909760</v>
      </c>
      <c r="E36" s="15">
        <f t="shared" si="11"/>
        <v>240138</v>
      </c>
      <c r="F36" s="15">
        <f t="shared" si="11"/>
        <v>0</v>
      </c>
      <c r="G36" s="15">
        <f t="shared" si="11"/>
        <v>0</v>
      </c>
      <c r="H36" s="15">
        <f t="shared" si="11"/>
        <v>0</v>
      </c>
      <c r="I36" s="15">
        <f t="shared" si="11"/>
        <v>0</v>
      </c>
      <c r="J36" s="15">
        <f t="shared" si="11"/>
        <v>0</v>
      </c>
      <c r="K36" s="15">
        <f t="shared" si="11"/>
        <v>0</v>
      </c>
      <c r="L36" s="15">
        <f t="shared" si="11"/>
        <v>0</v>
      </c>
      <c r="M36" s="15">
        <f t="shared" si="11"/>
        <v>0</v>
      </c>
      <c r="N36" s="15">
        <f t="shared" si="6"/>
        <v>1149898</v>
      </c>
      <c r="O36" s="38">
        <f t="shared" si="2"/>
        <v>2994.5260416666665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57</v>
      </c>
      <c r="M38" s="48"/>
      <c r="N38" s="48"/>
      <c r="O38" s="43">
        <v>384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49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205383</v>
      </c>
      <c r="E5" s="27">
        <f t="shared" si="0"/>
        <v>24976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5" si="1">SUM(D5:M5)</f>
        <v>230359</v>
      </c>
      <c r="O5" s="33">
        <f t="shared" ref="O5:O35" si="2">(N5/O$37)</f>
        <v>601.45953002610963</v>
      </c>
      <c r="P5" s="6"/>
    </row>
    <row r="6" spans="1:133">
      <c r="A6" s="12"/>
      <c r="B6" s="25">
        <v>311</v>
      </c>
      <c r="C6" s="20" t="s">
        <v>2</v>
      </c>
      <c r="D6" s="46">
        <v>99412</v>
      </c>
      <c r="E6" s="46">
        <v>24976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124388</v>
      </c>
      <c r="O6" s="47">
        <f t="shared" si="2"/>
        <v>324.77284595300262</v>
      </c>
      <c r="P6" s="9"/>
    </row>
    <row r="7" spans="1:133">
      <c r="A7" s="12"/>
      <c r="B7" s="25">
        <v>312.41000000000003</v>
      </c>
      <c r="C7" s="20" t="s">
        <v>10</v>
      </c>
      <c r="D7" s="46">
        <v>23874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23874</v>
      </c>
      <c r="O7" s="47">
        <f t="shared" si="2"/>
        <v>62.334203655352482</v>
      </c>
      <c r="P7" s="9"/>
    </row>
    <row r="8" spans="1:133">
      <c r="A8" s="12"/>
      <c r="B8" s="25">
        <v>314.10000000000002</v>
      </c>
      <c r="C8" s="20" t="s">
        <v>11</v>
      </c>
      <c r="D8" s="46">
        <v>31245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31245</v>
      </c>
      <c r="O8" s="47">
        <f t="shared" si="2"/>
        <v>81.579634464751962</v>
      </c>
      <c r="P8" s="9"/>
    </row>
    <row r="9" spans="1:133">
      <c r="A9" s="12"/>
      <c r="B9" s="25">
        <v>314.3</v>
      </c>
      <c r="C9" s="20" t="s">
        <v>12</v>
      </c>
      <c r="D9" s="46">
        <v>7893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7893</v>
      </c>
      <c r="O9" s="47">
        <f t="shared" si="2"/>
        <v>20.60835509138381</v>
      </c>
      <c r="P9" s="9"/>
    </row>
    <row r="10" spans="1:133">
      <c r="A10" s="12"/>
      <c r="B10" s="25">
        <v>314.39999999999998</v>
      </c>
      <c r="C10" s="20" t="s">
        <v>13</v>
      </c>
      <c r="D10" s="46">
        <v>2736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2736</v>
      </c>
      <c r="O10" s="47">
        <f t="shared" si="2"/>
        <v>7.1436031331592691</v>
      </c>
      <c r="P10" s="9"/>
    </row>
    <row r="11" spans="1:133">
      <c r="A11" s="12"/>
      <c r="B11" s="25">
        <v>315</v>
      </c>
      <c r="C11" s="20" t="s">
        <v>14</v>
      </c>
      <c r="D11" s="46">
        <v>40223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40223</v>
      </c>
      <c r="O11" s="47">
        <f t="shared" si="2"/>
        <v>105.02088772845953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69080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69080</v>
      </c>
      <c r="O12" s="45">
        <f t="shared" si="2"/>
        <v>180.36553524804177</v>
      </c>
      <c r="P12" s="10"/>
    </row>
    <row r="13" spans="1:133">
      <c r="A13" s="12"/>
      <c r="B13" s="25">
        <v>322</v>
      </c>
      <c r="C13" s="20" t="s">
        <v>0</v>
      </c>
      <c r="D13" s="46">
        <v>210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210</v>
      </c>
      <c r="O13" s="47">
        <f t="shared" si="2"/>
        <v>0.54830287206266315</v>
      </c>
      <c r="P13" s="9"/>
    </row>
    <row r="14" spans="1:133">
      <c r="A14" s="12"/>
      <c r="B14" s="25">
        <v>323.10000000000002</v>
      </c>
      <c r="C14" s="20" t="s">
        <v>16</v>
      </c>
      <c r="D14" s="46">
        <v>59420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59420</v>
      </c>
      <c r="O14" s="47">
        <f t="shared" si="2"/>
        <v>155.14360313315927</v>
      </c>
      <c r="P14" s="9"/>
    </row>
    <row r="15" spans="1:133">
      <c r="A15" s="12"/>
      <c r="B15" s="25">
        <v>323.39999999999998</v>
      </c>
      <c r="C15" s="20" t="s">
        <v>17</v>
      </c>
      <c r="D15" s="46">
        <v>3493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3493</v>
      </c>
      <c r="O15" s="47">
        <f t="shared" si="2"/>
        <v>9.1201044386422971</v>
      </c>
      <c r="P15" s="9"/>
    </row>
    <row r="16" spans="1:133">
      <c r="A16" s="12"/>
      <c r="B16" s="25">
        <v>329</v>
      </c>
      <c r="C16" s="20" t="s">
        <v>18</v>
      </c>
      <c r="D16" s="46">
        <v>5957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5957</v>
      </c>
      <c r="O16" s="47">
        <f t="shared" si="2"/>
        <v>15.553524804177545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SUM(D18:D23)</f>
        <v>74436</v>
      </c>
      <c r="E17" s="32">
        <f t="shared" si="4"/>
        <v>39813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114249</v>
      </c>
      <c r="O17" s="45">
        <f t="shared" si="2"/>
        <v>298.30026109660577</v>
      </c>
      <c r="P17" s="10"/>
    </row>
    <row r="18" spans="1:16">
      <c r="A18" s="12"/>
      <c r="B18" s="25">
        <v>334.9</v>
      </c>
      <c r="C18" s="20" t="s">
        <v>20</v>
      </c>
      <c r="D18" s="46">
        <v>23491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23491</v>
      </c>
      <c r="O18" s="47">
        <f t="shared" si="2"/>
        <v>61.334203655352482</v>
      </c>
      <c r="P18" s="9"/>
    </row>
    <row r="19" spans="1:16">
      <c r="A19" s="12"/>
      <c r="B19" s="25">
        <v>335.12</v>
      </c>
      <c r="C19" s="20" t="s">
        <v>21</v>
      </c>
      <c r="D19" s="46">
        <v>25651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25651</v>
      </c>
      <c r="O19" s="47">
        <f t="shared" si="2"/>
        <v>66.973890339425594</v>
      </c>
      <c r="P19" s="9"/>
    </row>
    <row r="20" spans="1:16">
      <c r="A20" s="12"/>
      <c r="B20" s="25">
        <v>335.15</v>
      </c>
      <c r="C20" s="20" t="s">
        <v>22</v>
      </c>
      <c r="D20" s="46">
        <v>245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245</v>
      </c>
      <c r="O20" s="47">
        <f t="shared" si="2"/>
        <v>0.63968668407310703</v>
      </c>
      <c r="P20" s="9"/>
    </row>
    <row r="21" spans="1:16">
      <c r="A21" s="12"/>
      <c r="B21" s="25">
        <v>335.18</v>
      </c>
      <c r="C21" s="20" t="s">
        <v>23</v>
      </c>
      <c r="D21" s="46">
        <v>24271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24271</v>
      </c>
      <c r="O21" s="47">
        <f t="shared" si="2"/>
        <v>63.370757180156659</v>
      </c>
      <c r="P21" s="9"/>
    </row>
    <row r="22" spans="1:16">
      <c r="A22" s="12"/>
      <c r="B22" s="25">
        <v>335.19</v>
      </c>
      <c r="C22" s="20" t="s">
        <v>50</v>
      </c>
      <c r="D22" s="46">
        <v>0</v>
      </c>
      <c r="E22" s="46">
        <v>39813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39813</v>
      </c>
      <c r="O22" s="47">
        <f t="shared" si="2"/>
        <v>103.95039164490862</v>
      </c>
      <c r="P22" s="9"/>
    </row>
    <row r="23" spans="1:16">
      <c r="A23" s="12"/>
      <c r="B23" s="25">
        <v>338</v>
      </c>
      <c r="C23" s="20" t="s">
        <v>51</v>
      </c>
      <c r="D23" s="46">
        <v>778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778</v>
      </c>
      <c r="O23" s="47">
        <f t="shared" si="2"/>
        <v>2.0313315926892952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SUM(D25:D26)</f>
        <v>42400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42400</v>
      </c>
      <c r="O24" s="45">
        <f t="shared" si="2"/>
        <v>110.70496083550914</v>
      </c>
      <c r="P24" s="10"/>
    </row>
    <row r="25" spans="1:16">
      <c r="A25" s="12"/>
      <c r="B25" s="25">
        <v>343.4</v>
      </c>
      <c r="C25" s="20" t="s">
        <v>32</v>
      </c>
      <c r="D25" s="46">
        <v>34505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34505</v>
      </c>
      <c r="O25" s="47">
        <f t="shared" si="2"/>
        <v>90.091383812010449</v>
      </c>
      <c r="P25" s="9"/>
    </row>
    <row r="26" spans="1:16">
      <c r="A26" s="12"/>
      <c r="B26" s="25">
        <v>347.5</v>
      </c>
      <c r="C26" s="20" t="s">
        <v>33</v>
      </c>
      <c r="D26" s="46">
        <v>7895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7895</v>
      </c>
      <c r="O26" s="47">
        <f t="shared" si="2"/>
        <v>20.613577023498696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SUM(D28:D28)</f>
        <v>308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308</v>
      </c>
      <c r="O27" s="45">
        <f t="shared" si="2"/>
        <v>0.80417754569190603</v>
      </c>
      <c r="P27" s="10"/>
    </row>
    <row r="28" spans="1:16">
      <c r="A28" s="13"/>
      <c r="B28" s="39">
        <v>351.1</v>
      </c>
      <c r="C28" s="21" t="s">
        <v>36</v>
      </c>
      <c r="D28" s="46">
        <v>308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308</v>
      </c>
      <c r="O28" s="47">
        <f t="shared" si="2"/>
        <v>0.80417754569190603</v>
      </c>
      <c r="P28" s="9"/>
    </row>
    <row r="29" spans="1:16" ht="15.75">
      <c r="A29" s="29" t="s">
        <v>3</v>
      </c>
      <c r="B29" s="30"/>
      <c r="C29" s="31"/>
      <c r="D29" s="32">
        <f t="shared" ref="D29:M29" si="7">SUM(D30:D32)</f>
        <v>42571</v>
      </c>
      <c r="E29" s="32">
        <f t="shared" si="7"/>
        <v>795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43366</v>
      </c>
      <c r="O29" s="45">
        <f t="shared" si="2"/>
        <v>113.22715404699738</v>
      </c>
      <c r="P29" s="10"/>
    </row>
    <row r="30" spans="1:16">
      <c r="A30" s="12"/>
      <c r="B30" s="25">
        <v>361.1</v>
      </c>
      <c r="C30" s="20" t="s">
        <v>37</v>
      </c>
      <c r="D30" s="46">
        <v>4636</v>
      </c>
      <c r="E30" s="46">
        <v>394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5030</v>
      </c>
      <c r="O30" s="47">
        <f t="shared" si="2"/>
        <v>13.133159268929504</v>
      </c>
      <c r="P30" s="9"/>
    </row>
    <row r="31" spans="1:16">
      <c r="A31" s="12"/>
      <c r="B31" s="25">
        <v>362</v>
      </c>
      <c r="C31" s="20" t="s">
        <v>38</v>
      </c>
      <c r="D31" s="46">
        <v>27136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27136</v>
      </c>
      <c r="O31" s="47">
        <f t="shared" si="2"/>
        <v>70.851174934725847</v>
      </c>
      <c r="P31" s="9"/>
    </row>
    <row r="32" spans="1:16">
      <c r="A32" s="12"/>
      <c r="B32" s="25">
        <v>369.9</v>
      </c>
      <c r="C32" s="20" t="s">
        <v>39</v>
      </c>
      <c r="D32" s="46">
        <v>10799</v>
      </c>
      <c r="E32" s="46">
        <v>401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11200</v>
      </c>
      <c r="O32" s="47">
        <f t="shared" si="2"/>
        <v>29.242819843342037</v>
      </c>
      <c r="P32" s="9"/>
    </row>
    <row r="33" spans="1:119" ht="15.75">
      <c r="A33" s="29" t="s">
        <v>31</v>
      </c>
      <c r="B33" s="30"/>
      <c r="C33" s="31"/>
      <c r="D33" s="32">
        <f t="shared" ref="D33:M33" si="8">SUM(D34:D34)</f>
        <v>0</v>
      </c>
      <c r="E33" s="32">
        <f t="shared" si="8"/>
        <v>50000</v>
      </c>
      <c r="F33" s="32">
        <f t="shared" si="8"/>
        <v>0</v>
      </c>
      <c r="G33" s="32">
        <f t="shared" si="8"/>
        <v>0</v>
      </c>
      <c r="H33" s="32">
        <f t="shared" si="8"/>
        <v>0</v>
      </c>
      <c r="I33" s="32">
        <f t="shared" si="8"/>
        <v>0</v>
      </c>
      <c r="J33" s="32">
        <f t="shared" si="8"/>
        <v>0</v>
      </c>
      <c r="K33" s="32">
        <f t="shared" si="8"/>
        <v>0</v>
      </c>
      <c r="L33" s="32">
        <f t="shared" si="8"/>
        <v>0</v>
      </c>
      <c r="M33" s="32">
        <f t="shared" si="8"/>
        <v>0</v>
      </c>
      <c r="N33" s="32">
        <f t="shared" si="1"/>
        <v>50000</v>
      </c>
      <c r="O33" s="45">
        <f t="shared" si="2"/>
        <v>130.54830287206266</v>
      </c>
      <c r="P33" s="9"/>
    </row>
    <row r="34" spans="1:119" ht="15.75" thickBot="1">
      <c r="A34" s="12"/>
      <c r="B34" s="25">
        <v>384</v>
      </c>
      <c r="C34" s="20" t="s">
        <v>52</v>
      </c>
      <c r="D34" s="46">
        <v>0</v>
      </c>
      <c r="E34" s="46">
        <v>50000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1"/>
        <v>50000</v>
      </c>
      <c r="O34" s="47">
        <f t="shared" si="2"/>
        <v>130.54830287206266</v>
      </c>
      <c r="P34" s="9"/>
    </row>
    <row r="35" spans="1:119" ht="16.5" thickBot="1">
      <c r="A35" s="14" t="s">
        <v>34</v>
      </c>
      <c r="B35" s="23"/>
      <c r="C35" s="22"/>
      <c r="D35" s="15">
        <f t="shared" ref="D35:M35" si="9">SUM(D5,D12,D17,D24,D27,D29,D33)</f>
        <v>434178</v>
      </c>
      <c r="E35" s="15">
        <f t="shared" si="9"/>
        <v>115584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1"/>
        <v>549762</v>
      </c>
      <c r="O35" s="38">
        <f t="shared" si="2"/>
        <v>1435.4099216710183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53</v>
      </c>
      <c r="M37" s="48"/>
      <c r="N37" s="48"/>
      <c r="O37" s="43">
        <v>383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thickBot="1">
      <c r="A39" s="52" t="s">
        <v>58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8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35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220656</v>
      </c>
      <c r="E5" s="27">
        <f t="shared" si="0"/>
        <v>29275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4" si="1">SUM(D5:M5)</f>
        <v>249931</v>
      </c>
      <c r="O5" s="33">
        <f t="shared" ref="O5:O34" si="2">(N5/O$36)</f>
        <v>668.26470588235293</v>
      </c>
      <c r="P5" s="6"/>
    </row>
    <row r="6" spans="1:133">
      <c r="A6" s="12"/>
      <c r="B6" s="25">
        <v>311</v>
      </c>
      <c r="C6" s="20" t="s">
        <v>2</v>
      </c>
      <c r="D6" s="46">
        <v>99554</v>
      </c>
      <c r="E6" s="46">
        <v>29275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128829</v>
      </c>
      <c r="O6" s="47">
        <f t="shared" si="2"/>
        <v>344.46256684491976</v>
      </c>
      <c r="P6" s="9"/>
    </row>
    <row r="7" spans="1:133">
      <c r="A7" s="12"/>
      <c r="B7" s="25">
        <v>312.41000000000003</v>
      </c>
      <c r="C7" s="20" t="s">
        <v>10</v>
      </c>
      <c r="D7" s="46">
        <v>22850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22850</v>
      </c>
      <c r="O7" s="47">
        <f t="shared" si="2"/>
        <v>61.096256684491976</v>
      </c>
      <c r="P7" s="9"/>
    </row>
    <row r="8" spans="1:133">
      <c r="A8" s="12"/>
      <c r="B8" s="25">
        <v>314.10000000000002</v>
      </c>
      <c r="C8" s="20" t="s">
        <v>11</v>
      </c>
      <c r="D8" s="46">
        <v>29372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29372</v>
      </c>
      <c r="O8" s="47">
        <f t="shared" si="2"/>
        <v>78.534759358288767</v>
      </c>
      <c r="P8" s="9"/>
    </row>
    <row r="9" spans="1:133">
      <c r="A9" s="12"/>
      <c r="B9" s="25">
        <v>314.3</v>
      </c>
      <c r="C9" s="20" t="s">
        <v>12</v>
      </c>
      <c r="D9" s="46">
        <v>5535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5535</v>
      </c>
      <c r="O9" s="47">
        <f t="shared" si="2"/>
        <v>14.799465240641711</v>
      </c>
      <c r="P9" s="9"/>
    </row>
    <row r="10" spans="1:133">
      <c r="A10" s="12"/>
      <c r="B10" s="25">
        <v>314.39999999999998</v>
      </c>
      <c r="C10" s="20" t="s">
        <v>13</v>
      </c>
      <c r="D10" s="46">
        <v>2611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2611</v>
      </c>
      <c r="O10" s="47">
        <f t="shared" si="2"/>
        <v>6.9812834224598932</v>
      </c>
      <c r="P10" s="9"/>
    </row>
    <row r="11" spans="1:133">
      <c r="A11" s="12"/>
      <c r="B11" s="25">
        <v>315</v>
      </c>
      <c r="C11" s="20" t="s">
        <v>14</v>
      </c>
      <c r="D11" s="46">
        <v>60734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60734</v>
      </c>
      <c r="O11" s="47">
        <f t="shared" si="2"/>
        <v>162.39037433155079</v>
      </c>
      <c r="P11" s="9"/>
    </row>
    <row r="12" spans="1:133" ht="15.75">
      <c r="A12" s="29" t="s">
        <v>15</v>
      </c>
      <c r="B12" s="30"/>
      <c r="C12" s="31"/>
      <c r="D12" s="32">
        <f t="shared" ref="D12:M12" si="3">SUM(D13:D16)</f>
        <v>68506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68506</v>
      </c>
      <c r="O12" s="45">
        <f t="shared" si="2"/>
        <v>183.17112299465239</v>
      </c>
      <c r="P12" s="10"/>
    </row>
    <row r="13" spans="1:133">
      <c r="A13" s="12"/>
      <c r="B13" s="25">
        <v>322</v>
      </c>
      <c r="C13" s="20" t="s">
        <v>0</v>
      </c>
      <c r="D13" s="46">
        <v>200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200</v>
      </c>
      <c r="O13" s="47">
        <f t="shared" si="2"/>
        <v>0.53475935828877008</v>
      </c>
      <c r="P13" s="9"/>
    </row>
    <row r="14" spans="1:133">
      <c r="A14" s="12"/>
      <c r="B14" s="25">
        <v>323.10000000000002</v>
      </c>
      <c r="C14" s="20" t="s">
        <v>16</v>
      </c>
      <c r="D14" s="46">
        <v>57942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57942</v>
      </c>
      <c r="O14" s="47">
        <f t="shared" si="2"/>
        <v>154.92513368983958</v>
      </c>
      <c r="P14" s="9"/>
    </row>
    <row r="15" spans="1:133">
      <c r="A15" s="12"/>
      <c r="B15" s="25">
        <v>323.39999999999998</v>
      </c>
      <c r="C15" s="20" t="s">
        <v>17</v>
      </c>
      <c r="D15" s="46">
        <v>4045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4045</v>
      </c>
      <c r="O15" s="47">
        <f t="shared" si="2"/>
        <v>10.815508021390375</v>
      </c>
      <c r="P15" s="9"/>
    </row>
    <row r="16" spans="1:133">
      <c r="A16" s="12"/>
      <c r="B16" s="25">
        <v>329</v>
      </c>
      <c r="C16" s="20" t="s">
        <v>18</v>
      </c>
      <c r="D16" s="46">
        <v>6319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6319</v>
      </c>
      <c r="O16" s="47">
        <f t="shared" si="2"/>
        <v>16.895721925133689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SUM(D18:D22)</f>
        <v>80878</v>
      </c>
      <c r="E17" s="32">
        <f t="shared" si="4"/>
        <v>46800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127678</v>
      </c>
      <c r="O17" s="45">
        <f t="shared" si="2"/>
        <v>341.38502673796791</v>
      </c>
      <c r="P17" s="10"/>
    </row>
    <row r="18" spans="1:16">
      <c r="A18" s="12"/>
      <c r="B18" s="25">
        <v>334.9</v>
      </c>
      <c r="C18" s="20" t="s">
        <v>20</v>
      </c>
      <c r="D18" s="46">
        <v>29805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29805</v>
      </c>
      <c r="O18" s="47">
        <f t="shared" si="2"/>
        <v>79.692513368983953</v>
      </c>
      <c r="P18" s="9"/>
    </row>
    <row r="19" spans="1:16">
      <c r="A19" s="12"/>
      <c r="B19" s="25">
        <v>335.12</v>
      </c>
      <c r="C19" s="20" t="s">
        <v>21</v>
      </c>
      <c r="D19" s="46">
        <v>25632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25632</v>
      </c>
      <c r="O19" s="47">
        <f t="shared" si="2"/>
        <v>68.534759358288767</v>
      </c>
      <c r="P19" s="9"/>
    </row>
    <row r="20" spans="1:16">
      <c r="A20" s="12"/>
      <c r="B20" s="25">
        <v>335.15</v>
      </c>
      <c r="C20" s="20" t="s">
        <v>22</v>
      </c>
      <c r="D20" s="46">
        <v>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</v>
      </c>
      <c r="O20" s="47">
        <f t="shared" si="2"/>
        <v>0.26470588235294118</v>
      </c>
      <c r="P20" s="9"/>
    </row>
    <row r="21" spans="1:16">
      <c r="A21" s="12"/>
      <c r="B21" s="25">
        <v>335.18</v>
      </c>
      <c r="C21" s="20" t="s">
        <v>23</v>
      </c>
      <c r="D21" s="46">
        <v>25342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25342</v>
      </c>
      <c r="O21" s="47">
        <f t="shared" si="2"/>
        <v>67.759358288770059</v>
      </c>
      <c r="P21" s="9"/>
    </row>
    <row r="22" spans="1:16">
      <c r="A22" s="12"/>
      <c r="B22" s="25">
        <v>337.9</v>
      </c>
      <c r="C22" s="20" t="s">
        <v>24</v>
      </c>
      <c r="D22" s="46">
        <v>0</v>
      </c>
      <c r="E22" s="46">
        <v>46800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46800</v>
      </c>
      <c r="O22" s="47">
        <f t="shared" si="2"/>
        <v>125.1336898395722</v>
      </c>
      <c r="P22" s="9"/>
    </row>
    <row r="23" spans="1:16" ht="15.75">
      <c r="A23" s="29" t="s">
        <v>29</v>
      </c>
      <c r="B23" s="30"/>
      <c r="C23" s="31"/>
      <c r="D23" s="32">
        <f t="shared" ref="D23:M23" si="5">SUM(D24:D25)</f>
        <v>41915</v>
      </c>
      <c r="E23" s="32">
        <f t="shared" si="5"/>
        <v>0</v>
      </c>
      <c r="F23" s="32">
        <f t="shared" si="5"/>
        <v>0</v>
      </c>
      <c r="G23" s="32">
        <f t="shared" si="5"/>
        <v>0</v>
      </c>
      <c r="H23" s="32">
        <f t="shared" si="5"/>
        <v>0</v>
      </c>
      <c r="I23" s="32">
        <f t="shared" si="5"/>
        <v>0</v>
      </c>
      <c r="J23" s="32">
        <f t="shared" si="5"/>
        <v>0</v>
      </c>
      <c r="K23" s="32">
        <f t="shared" si="5"/>
        <v>0</v>
      </c>
      <c r="L23" s="32">
        <f t="shared" si="5"/>
        <v>0</v>
      </c>
      <c r="M23" s="32">
        <f t="shared" si="5"/>
        <v>0</v>
      </c>
      <c r="N23" s="32">
        <f t="shared" si="1"/>
        <v>41915</v>
      </c>
      <c r="O23" s="45">
        <f t="shared" si="2"/>
        <v>112.07219251336899</v>
      </c>
      <c r="P23" s="10"/>
    </row>
    <row r="24" spans="1:16">
      <c r="A24" s="12"/>
      <c r="B24" s="25">
        <v>343.4</v>
      </c>
      <c r="C24" s="20" t="s">
        <v>32</v>
      </c>
      <c r="D24" s="46">
        <v>28842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1"/>
        <v>28842</v>
      </c>
      <c r="O24" s="47">
        <f t="shared" si="2"/>
        <v>77.117647058823536</v>
      </c>
      <c r="P24" s="9"/>
    </row>
    <row r="25" spans="1:16">
      <c r="A25" s="12"/>
      <c r="B25" s="25">
        <v>347.5</v>
      </c>
      <c r="C25" s="20" t="s">
        <v>33</v>
      </c>
      <c r="D25" s="46">
        <v>13073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13073</v>
      </c>
      <c r="O25" s="47">
        <f t="shared" si="2"/>
        <v>34.954545454545453</v>
      </c>
      <c r="P25" s="9"/>
    </row>
    <row r="26" spans="1:16" ht="15.75">
      <c r="A26" s="29" t="s">
        <v>30</v>
      </c>
      <c r="B26" s="30"/>
      <c r="C26" s="31"/>
      <c r="D26" s="32">
        <f t="shared" ref="D26:M26" si="6">SUM(D27:D27)</f>
        <v>165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1"/>
        <v>165</v>
      </c>
      <c r="O26" s="45">
        <f t="shared" si="2"/>
        <v>0.44117647058823528</v>
      </c>
      <c r="P26" s="10"/>
    </row>
    <row r="27" spans="1:16">
      <c r="A27" s="13"/>
      <c r="B27" s="39">
        <v>351.1</v>
      </c>
      <c r="C27" s="21" t="s">
        <v>36</v>
      </c>
      <c r="D27" s="46">
        <v>165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1"/>
        <v>165</v>
      </c>
      <c r="O27" s="47">
        <f t="shared" si="2"/>
        <v>0.44117647058823528</v>
      </c>
      <c r="P27" s="9"/>
    </row>
    <row r="28" spans="1:16" ht="15.75">
      <c r="A28" s="29" t="s">
        <v>3</v>
      </c>
      <c r="B28" s="30"/>
      <c r="C28" s="31"/>
      <c r="D28" s="32">
        <f t="shared" ref="D28:M28" si="7">SUM(D29:D31)</f>
        <v>41460</v>
      </c>
      <c r="E28" s="32">
        <f t="shared" si="7"/>
        <v>410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1"/>
        <v>41870</v>
      </c>
      <c r="O28" s="45">
        <f t="shared" si="2"/>
        <v>111.95187165775401</v>
      </c>
      <c r="P28" s="10"/>
    </row>
    <row r="29" spans="1:16">
      <c r="A29" s="12"/>
      <c r="B29" s="25">
        <v>361.1</v>
      </c>
      <c r="C29" s="20" t="s">
        <v>37</v>
      </c>
      <c r="D29" s="46">
        <v>4566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1"/>
        <v>4566</v>
      </c>
      <c r="O29" s="47">
        <f t="shared" si="2"/>
        <v>12.208556149732621</v>
      </c>
      <c r="P29" s="9"/>
    </row>
    <row r="30" spans="1:16">
      <c r="A30" s="12"/>
      <c r="B30" s="25">
        <v>362</v>
      </c>
      <c r="C30" s="20" t="s">
        <v>38</v>
      </c>
      <c r="D30" s="46">
        <v>30274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30274</v>
      </c>
      <c r="O30" s="47">
        <f t="shared" si="2"/>
        <v>80.946524064171129</v>
      </c>
      <c r="P30" s="9"/>
    </row>
    <row r="31" spans="1:16">
      <c r="A31" s="12"/>
      <c r="B31" s="25">
        <v>369.9</v>
      </c>
      <c r="C31" s="20" t="s">
        <v>39</v>
      </c>
      <c r="D31" s="46">
        <v>6620</v>
      </c>
      <c r="E31" s="46">
        <v>410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7030</v>
      </c>
      <c r="O31" s="47">
        <f t="shared" si="2"/>
        <v>18.796791443850267</v>
      </c>
      <c r="P31" s="9"/>
    </row>
    <row r="32" spans="1:16" ht="15.75">
      <c r="A32" s="29" t="s">
        <v>31</v>
      </c>
      <c r="B32" s="30"/>
      <c r="C32" s="31"/>
      <c r="D32" s="32">
        <f t="shared" ref="D32:M32" si="8">SUM(D33:D33)</f>
        <v>6000</v>
      </c>
      <c r="E32" s="32">
        <f t="shared" si="8"/>
        <v>0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1"/>
        <v>6000</v>
      </c>
      <c r="O32" s="45">
        <f t="shared" si="2"/>
        <v>16.042780748663102</v>
      </c>
      <c r="P32" s="9"/>
    </row>
    <row r="33" spans="1:119" ht="15.75" thickBot="1">
      <c r="A33" s="12"/>
      <c r="B33" s="25">
        <v>381</v>
      </c>
      <c r="C33" s="20" t="s">
        <v>40</v>
      </c>
      <c r="D33" s="46">
        <v>6000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1"/>
        <v>6000</v>
      </c>
      <c r="O33" s="47">
        <f t="shared" si="2"/>
        <v>16.042780748663102</v>
      </c>
      <c r="P33" s="9"/>
    </row>
    <row r="34" spans="1:119" ht="16.5" thickBot="1">
      <c r="A34" s="14" t="s">
        <v>34</v>
      </c>
      <c r="B34" s="23"/>
      <c r="C34" s="22"/>
      <c r="D34" s="15">
        <f t="shared" ref="D34:M34" si="9">SUM(D5,D12,D17,D23,D26,D28,D32)</f>
        <v>459580</v>
      </c>
      <c r="E34" s="15">
        <f t="shared" si="9"/>
        <v>76485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0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1"/>
        <v>536065</v>
      </c>
      <c r="O34" s="38">
        <f t="shared" si="2"/>
        <v>1433.3288770053475</v>
      </c>
      <c r="P34" s="6"/>
      <c r="Q34" s="2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</row>
    <row r="35" spans="1:119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9"/>
    </row>
    <row r="36" spans="1:119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8" t="s">
        <v>47</v>
      </c>
      <c r="M36" s="48"/>
      <c r="N36" s="48"/>
      <c r="O36" s="43">
        <v>374</v>
      </c>
    </row>
    <row r="37" spans="1:119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spans="1:119" ht="15.75" thickBot="1">
      <c r="A38" s="52" t="s">
        <v>58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4"/>
    </row>
  </sheetData>
  <mergeCells count="10">
    <mergeCell ref="A38:O38"/>
    <mergeCell ref="A37:O37"/>
    <mergeCell ref="L36:N36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68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SUM(D6:D11)</f>
        <v>179401</v>
      </c>
      <c r="E5" s="27">
        <f t="shared" si="0"/>
        <v>39009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 t="shared" ref="N5:N33" si="1">SUM(D5:M5)</f>
        <v>218410</v>
      </c>
      <c r="O5" s="33">
        <f t="shared" ref="O5:O33" si="2">(N5/O$35)</f>
        <v>583.98395721925135</v>
      </c>
      <c r="P5" s="6"/>
    </row>
    <row r="6" spans="1:133">
      <c r="A6" s="12"/>
      <c r="B6" s="25">
        <v>311</v>
      </c>
      <c r="C6" s="20" t="s">
        <v>2</v>
      </c>
      <c r="D6" s="46">
        <v>86815</v>
      </c>
      <c r="E6" s="46">
        <v>39009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 t="shared" si="1"/>
        <v>125824</v>
      </c>
      <c r="O6" s="47">
        <f t="shared" si="2"/>
        <v>336.42780748663102</v>
      </c>
      <c r="P6" s="9"/>
    </row>
    <row r="7" spans="1:133">
      <c r="A7" s="12"/>
      <c r="B7" s="25">
        <v>312.10000000000002</v>
      </c>
      <c r="C7" s="20" t="s">
        <v>55</v>
      </c>
      <c r="D7" s="46">
        <v>23649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si="1"/>
        <v>23649</v>
      </c>
      <c r="O7" s="47">
        <f t="shared" si="2"/>
        <v>63.232620320855617</v>
      </c>
      <c r="P7" s="9"/>
    </row>
    <row r="8" spans="1:133">
      <c r="A8" s="12"/>
      <c r="B8" s="25">
        <v>314.10000000000002</v>
      </c>
      <c r="C8" s="20" t="s">
        <v>11</v>
      </c>
      <c r="D8" s="46">
        <v>29226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1"/>
        <v>29226</v>
      </c>
      <c r="O8" s="47">
        <f t="shared" si="2"/>
        <v>78.144385026737964</v>
      </c>
      <c r="P8" s="9"/>
    </row>
    <row r="9" spans="1:133">
      <c r="A9" s="12"/>
      <c r="B9" s="25">
        <v>314.3</v>
      </c>
      <c r="C9" s="20" t="s">
        <v>12</v>
      </c>
      <c r="D9" s="46">
        <v>6136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1"/>
        <v>6136</v>
      </c>
      <c r="O9" s="47">
        <f t="shared" si="2"/>
        <v>16.406417112299465</v>
      </c>
      <c r="P9" s="9"/>
    </row>
    <row r="10" spans="1:133">
      <c r="A10" s="12"/>
      <c r="B10" s="25">
        <v>314.39999999999998</v>
      </c>
      <c r="C10" s="20" t="s">
        <v>13</v>
      </c>
      <c r="D10" s="46">
        <v>2564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1"/>
        <v>2564</v>
      </c>
      <c r="O10" s="47">
        <f t="shared" si="2"/>
        <v>6.855614973262032</v>
      </c>
      <c r="P10" s="9"/>
    </row>
    <row r="11" spans="1:133">
      <c r="A11" s="12"/>
      <c r="B11" s="25">
        <v>315</v>
      </c>
      <c r="C11" s="20" t="s">
        <v>14</v>
      </c>
      <c r="D11" s="46">
        <v>31011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1"/>
        <v>31011</v>
      </c>
      <c r="O11" s="47">
        <f t="shared" si="2"/>
        <v>82.917112299465245</v>
      </c>
      <c r="P11" s="9"/>
    </row>
    <row r="12" spans="1:133" ht="15.75">
      <c r="A12" s="29" t="s">
        <v>69</v>
      </c>
      <c r="B12" s="30"/>
      <c r="C12" s="31"/>
      <c r="D12" s="32">
        <f t="shared" ref="D12:M12" si="3">SUM(D13:D16)</f>
        <v>62190</v>
      </c>
      <c r="E12" s="32">
        <f t="shared" si="3"/>
        <v>0</v>
      </c>
      <c r="F12" s="32">
        <f t="shared" si="3"/>
        <v>0</v>
      </c>
      <c r="G12" s="32">
        <f t="shared" si="3"/>
        <v>0</v>
      </c>
      <c r="H12" s="32">
        <f t="shared" si="3"/>
        <v>0</v>
      </c>
      <c r="I12" s="32">
        <f t="shared" si="3"/>
        <v>0</v>
      </c>
      <c r="J12" s="32">
        <f t="shared" si="3"/>
        <v>0</v>
      </c>
      <c r="K12" s="32">
        <f t="shared" si="3"/>
        <v>0</v>
      </c>
      <c r="L12" s="32">
        <f t="shared" si="3"/>
        <v>0</v>
      </c>
      <c r="M12" s="32">
        <f t="shared" si="3"/>
        <v>0</v>
      </c>
      <c r="N12" s="44">
        <f t="shared" si="1"/>
        <v>62190</v>
      </c>
      <c r="O12" s="45">
        <f t="shared" si="2"/>
        <v>166.28342245989305</v>
      </c>
      <c r="P12" s="10"/>
    </row>
    <row r="13" spans="1:133">
      <c r="A13" s="12"/>
      <c r="B13" s="25">
        <v>322</v>
      </c>
      <c r="C13" s="20" t="s">
        <v>0</v>
      </c>
      <c r="D13" s="46">
        <v>185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1"/>
        <v>185</v>
      </c>
      <c r="O13" s="47">
        <f t="shared" si="2"/>
        <v>0.49465240641711228</v>
      </c>
      <c r="P13" s="9"/>
    </row>
    <row r="14" spans="1:133">
      <c r="A14" s="12"/>
      <c r="B14" s="25">
        <v>323.10000000000002</v>
      </c>
      <c r="C14" s="20" t="s">
        <v>16</v>
      </c>
      <c r="D14" s="46">
        <v>51495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1"/>
        <v>51495</v>
      </c>
      <c r="O14" s="47">
        <f t="shared" si="2"/>
        <v>137.68716577540107</v>
      </c>
      <c r="P14" s="9"/>
    </row>
    <row r="15" spans="1:133">
      <c r="A15" s="12"/>
      <c r="B15" s="25">
        <v>323.39999999999998</v>
      </c>
      <c r="C15" s="20" t="s">
        <v>17</v>
      </c>
      <c r="D15" s="46">
        <v>4348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1"/>
        <v>4348</v>
      </c>
      <c r="O15" s="47">
        <f t="shared" si="2"/>
        <v>11.62566844919786</v>
      </c>
      <c r="P15" s="9"/>
    </row>
    <row r="16" spans="1:133">
      <c r="A16" s="12"/>
      <c r="B16" s="25">
        <v>329</v>
      </c>
      <c r="C16" s="20" t="s">
        <v>70</v>
      </c>
      <c r="D16" s="46">
        <v>6162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1"/>
        <v>6162</v>
      </c>
      <c r="O16" s="47">
        <f t="shared" si="2"/>
        <v>16.475935828877006</v>
      </c>
      <c r="P16" s="9"/>
    </row>
    <row r="17" spans="1:16" ht="15.75">
      <c r="A17" s="29" t="s">
        <v>19</v>
      </c>
      <c r="B17" s="30"/>
      <c r="C17" s="31"/>
      <c r="D17" s="32">
        <f t="shared" ref="D17:M17" si="4">SUM(D18:D23)</f>
        <v>70193</v>
      </c>
      <c r="E17" s="32">
        <f t="shared" si="4"/>
        <v>63210</v>
      </c>
      <c r="F17" s="32">
        <f t="shared" si="4"/>
        <v>0</v>
      </c>
      <c r="G17" s="32">
        <f t="shared" si="4"/>
        <v>0</v>
      </c>
      <c r="H17" s="32">
        <f t="shared" si="4"/>
        <v>0</v>
      </c>
      <c r="I17" s="32">
        <f t="shared" si="4"/>
        <v>0</v>
      </c>
      <c r="J17" s="32">
        <f t="shared" si="4"/>
        <v>0</v>
      </c>
      <c r="K17" s="32">
        <f t="shared" si="4"/>
        <v>0</v>
      </c>
      <c r="L17" s="32">
        <f t="shared" si="4"/>
        <v>0</v>
      </c>
      <c r="M17" s="32">
        <f t="shared" si="4"/>
        <v>0</v>
      </c>
      <c r="N17" s="44">
        <f t="shared" si="1"/>
        <v>133403</v>
      </c>
      <c r="O17" s="45">
        <f t="shared" si="2"/>
        <v>356.69251336898395</v>
      </c>
      <c r="P17" s="10"/>
    </row>
    <row r="18" spans="1:16">
      <c r="A18" s="12"/>
      <c r="B18" s="25">
        <v>334.9</v>
      </c>
      <c r="C18" s="20" t="s">
        <v>20</v>
      </c>
      <c r="D18" s="46">
        <v>15000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1"/>
        <v>15000</v>
      </c>
      <c r="O18" s="47">
        <f t="shared" si="2"/>
        <v>40.106951871657756</v>
      </c>
      <c r="P18" s="9"/>
    </row>
    <row r="19" spans="1:16">
      <c r="A19" s="12"/>
      <c r="B19" s="25">
        <v>335.12</v>
      </c>
      <c r="C19" s="20" t="s">
        <v>21</v>
      </c>
      <c r="D19" s="46">
        <v>25848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1"/>
        <v>25848</v>
      </c>
      <c r="O19" s="47">
        <f t="shared" si="2"/>
        <v>69.112299465240639</v>
      </c>
      <c r="P19" s="9"/>
    </row>
    <row r="20" spans="1:16">
      <c r="A20" s="12"/>
      <c r="B20" s="25">
        <v>335.15</v>
      </c>
      <c r="C20" s="20" t="s">
        <v>22</v>
      </c>
      <c r="D20" s="46">
        <v>99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1"/>
        <v>99</v>
      </c>
      <c r="O20" s="47">
        <f t="shared" si="2"/>
        <v>0.26470588235294118</v>
      </c>
      <c r="P20" s="9"/>
    </row>
    <row r="21" spans="1:16">
      <c r="A21" s="12"/>
      <c r="B21" s="25">
        <v>335.18</v>
      </c>
      <c r="C21" s="20" t="s">
        <v>23</v>
      </c>
      <c r="D21" s="46">
        <v>28370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1"/>
        <v>28370</v>
      </c>
      <c r="O21" s="47">
        <f t="shared" si="2"/>
        <v>75.855614973262036</v>
      </c>
      <c r="P21" s="9"/>
    </row>
    <row r="22" spans="1:16">
      <c r="A22" s="12"/>
      <c r="B22" s="25">
        <v>335.9</v>
      </c>
      <c r="C22" s="20" t="s">
        <v>71</v>
      </c>
      <c r="D22" s="46">
        <v>0</v>
      </c>
      <c r="E22" s="46">
        <v>63210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1"/>
        <v>63210</v>
      </c>
      <c r="O22" s="47">
        <f t="shared" si="2"/>
        <v>169.01069518716577</v>
      </c>
      <c r="P22" s="9"/>
    </row>
    <row r="23" spans="1:16">
      <c r="A23" s="12"/>
      <c r="B23" s="25">
        <v>338</v>
      </c>
      <c r="C23" s="20" t="s">
        <v>51</v>
      </c>
      <c r="D23" s="46">
        <v>876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1"/>
        <v>876</v>
      </c>
      <c r="O23" s="47">
        <f t="shared" si="2"/>
        <v>2.3422459893048129</v>
      </c>
      <c r="P23" s="9"/>
    </row>
    <row r="24" spans="1:16" ht="15.75">
      <c r="A24" s="29" t="s">
        <v>29</v>
      </c>
      <c r="B24" s="30"/>
      <c r="C24" s="31"/>
      <c r="D24" s="32">
        <f t="shared" ref="D24:M24" si="5">SUM(D25:D26)</f>
        <v>40621</v>
      </c>
      <c r="E24" s="32">
        <f t="shared" si="5"/>
        <v>0</v>
      </c>
      <c r="F24" s="32">
        <f t="shared" si="5"/>
        <v>0</v>
      </c>
      <c r="G24" s="32">
        <f t="shared" si="5"/>
        <v>0</v>
      </c>
      <c r="H24" s="32">
        <f t="shared" si="5"/>
        <v>0</v>
      </c>
      <c r="I24" s="32">
        <f t="shared" si="5"/>
        <v>0</v>
      </c>
      <c r="J24" s="32">
        <f t="shared" si="5"/>
        <v>0</v>
      </c>
      <c r="K24" s="32">
        <f t="shared" si="5"/>
        <v>0</v>
      </c>
      <c r="L24" s="32">
        <f t="shared" si="5"/>
        <v>0</v>
      </c>
      <c r="M24" s="32">
        <f t="shared" si="5"/>
        <v>0</v>
      </c>
      <c r="N24" s="32">
        <f t="shared" si="1"/>
        <v>40621</v>
      </c>
      <c r="O24" s="45">
        <f t="shared" si="2"/>
        <v>108.61229946524064</v>
      </c>
      <c r="P24" s="10"/>
    </row>
    <row r="25" spans="1:16">
      <c r="A25" s="12"/>
      <c r="B25" s="25">
        <v>343.4</v>
      </c>
      <c r="C25" s="20" t="s">
        <v>32</v>
      </c>
      <c r="D25" s="46">
        <v>27978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1"/>
        <v>27978</v>
      </c>
      <c r="O25" s="47">
        <f t="shared" si="2"/>
        <v>74.807486631016047</v>
      </c>
      <c r="P25" s="9"/>
    </row>
    <row r="26" spans="1:16">
      <c r="A26" s="12"/>
      <c r="B26" s="25">
        <v>347.5</v>
      </c>
      <c r="C26" s="20" t="s">
        <v>33</v>
      </c>
      <c r="D26" s="46">
        <v>12643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1"/>
        <v>12643</v>
      </c>
      <c r="O26" s="47">
        <f t="shared" si="2"/>
        <v>33.804812834224599</v>
      </c>
      <c r="P26" s="9"/>
    </row>
    <row r="27" spans="1:16" ht="15.75">
      <c r="A27" s="29" t="s">
        <v>30</v>
      </c>
      <c r="B27" s="30"/>
      <c r="C27" s="31"/>
      <c r="D27" s="32">
        <f t="shared" ref="D27:M27" si="6">SUM(D28:D28)</f>
        <v>237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1"/>
        <v>237</v>
      </c>
      <c r="O27" s="45">
        <f t="shared" si="2"/>
        <v>0.63368983957219249</v>
      </c>
      <c r="P27" s="10"/>
    </row>
    <row r="28" spans="1:16">
      <c r="A28" s="13"/>
      <c r="B28" s="39">
        <v>351.9</v>
      </c>
      <c r="C28" s="21" t="s">
        <v>72</v>
      </c>
      <c r="D28" s="46">
        <v>237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1"/>
        <v>237</v>
      </c>
      <c r="O28" s="47">
        <f t="shared" si="2"/>
        <v>0.63368983957219249</v>
      </c>
      <c r="P28" s="9"/>
    </row>
    <row r="29" spans="1:16" ht="15.75">
      <c r="A29" s="29" t="s">
        <v>3</v>
      </c>
      <c r="B29" s="30"/>
      <c r="C29" s="31"/>
      <c r="D29" s="32">
        <f t="shared" ref="D29:M29" si="7">SUM(D30:D32)</f>
        <v>42699</v>
      </c>
      <c r="E29" s="32">
        <f t="shared" si="7"/>
        <v>815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1"/>
        <v>43514</v>
      </c>
      <c r="O29" s="45">
        <f t="shared" si="2"/>
        <v>116.3475935828877</v>
      </c>
      <c r="P29" s="10"/>
    </row>
    <row r="30" spans="1:16">
      <c r="A30" s="12"/>
      <c r="B30" s="25">
        <v>361.1</v>
      </c>
      <c r="C30" s="20" t="s">
        <v>37</v>
      </c>
      <c r="D30" s="46">
        <v>10765</v>
      </c>
      <c r="E30" s="46">
        <v>815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1"/>
        <v>11580</v>
      </c>
      <c r="O30" s="47">
        <f t="shared" si="2"/>
        <v>30.962566844919785</v>
      </c>
      <c r="P30" s="9"/>
    </row>
    <row r="31" spans="1:16">
      <c r="A31" s="12"/>
      <c r="B31" s="25">
        <v>362</v>
      </c>
      <c r="C31" s="20" t="s">
        <v>38</v>
      </c>
      <c r="D31" s="46">
        <v>27407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1"/>
        <v>27407</v>
      </c>
      <c r="O31" s="47">
        <f t="shared" si="2"/>
        <v>73.280748663101605</v>
      </c>
      <c r="P31" s="9"/>
    </row>
    <row r="32" spans="1:16" ht="15.75" thickBot="1">
      <c r="A32" s="12"/>
      <c r="B32" s="25">
        <v>369.9</v>
      </c>
      <c r="C32" s="20" t="s">
        <v>39</v>
      </c>
      <c r="D32" s="46">
        <v>4527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1"/>
        <v>4527</v>
      </c>
      <c r="O32" s="47">
        <f t="shared" si="2"/>
        <v>12.104278074866309</v>
      </c>
      <c r="P32" s="9"/>
    </row>
    <row r="33" spans="1:119" ht="16.5" thickBot="1">
      <c r="A33" s="14" t="s">
        <v>34</v>
      </c>
      <c r="B33" s="23"/>
      <c r="C33" s="22"/>
      <c r="D33" s="15">
        <f>SUM(D5,D12,D17,D24,D27,D29)</f>
        <v>395341</v>
      </c>
      <c r="E33" s="15">
        <f t="shared" ref="E33:M33" si="8">SUM(E5,E12,E17,E24,E27,E29)</f>
        <v>103034</v>
      </c>
      <c r="F33" s="15">
        <f t="shared" si="8"/>
        <v>0</v>
      </c>
      <c r="G33" s="15">
        <f t="shared" si="8"/>
        <v>0</v>
      </c>
      <c r="H33" s="15">
        <f t="shared" si="8"/>
        <v>0</v>
      </c>
      <c r="I33" s="15">
        <f t="shared" si="8"/>
        <v>0</v>
      </c>
      <c r="J33" s="15">
        <f t="shared" si="8"/>
        <v>0</v>
      </c>
      <c r="K33" s="15">
        <f t="shared" si="8"/>
        <v>0</v>
      </c>
      <c r="L33" s="15">
        <f t="shared" si="8"/>
        <v>0</v>
      </c>
      <c r="M33" s="15">
        <f t="shared" si="8"/>
        <v>0</v>
      </c>
      <c r="N33" s="15">
        <f t="shared" si="1"/>
        <v>498375</v>
      </c>
      <c r="O33" s="38">
        <f t="shared" si="2"/>
        <v>1332.5534759358288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73</v>
      </c>
      <c r="M35" s="48"/>
      <c r="N35" s="48"/>
      <c r="O35" s="43">
        <v>374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8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97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8"/>
      <c r="M3" s="69"/>
      <c r="N3" s="36"/>
      <c r="O3" s="37"/>
      <c r="P3" s="70" t="s">
        <v>98</v>
      </c>
      <c r="Q3" s="11"/>
      <c r="R3"/>
    </row>
    <row r="4" spans="1:134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99</v>
      </c>
      <c r="N4" s="35" t="s">
        <v>9</v>
      </c>
      <c r="O4" s="35" t="s">
        <v>100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101</v>
      </c>
      <c r="B5" s="26"/>
      <c r="C5" s="26"/>
      <c r="D5" s="27">
        <f t="shared" ref="D5:N5" si="0">SUM(D6:D13)</f>
        <v>245735</v>
      </c>
      <c r="E5" s="27">
        <f t="shared" si="0"/>
        <v>73924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319659</v>
      </c>
      <c r="P5" s="33">
        <f t="shared" ref="P5:P34" si="1">(O5/P$36)</f>
        <v>699.47264770240702</v>
      </c>
      <c r="Q5" s="6"/>
    </row>
    <row r="6" spans="1:134">
      <c r="A6" s="12"/>
      <c r="B6" s="25">
        <v>311</v>
      </c>
      <c r="C6" s="20" t="s">
        <v>2</v>
      </c>
      <c r="D6" s="46">
        <v>132352</v>
      </c>
      <c r="E6" s="46">
        <v>73924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206276</v>
      </c>
      <c r="P6" s="47">
        <f t="shared" si="1"/>
        <v>451.36980306345731</v>
      </c>
      <c r="Q6" s="9"/>
    </row>
    <row r="7" spans="1:134">
      <c r="A7" s="12"/>
      <c r="B7" s="25">
        <v>312.41000000000003</v>
      </c>
      <c r="C7" s="20" t="s">
        <v>102</v>
      </c>
      <c r="D7" s="46">
        <v>26996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26996</v>
      </c>
      <c r="P7" s="47">
        <f t="shared" si="1"/>
        <v>59.072210065645514</v>
      </c>
      <c r="Q7" s="9"/>
    </row>
    <row r="8" spans="1:134">
      <c r="A8" s="12"/>
      <c r="B8" s="25">
        <v>312.43</v>
      </c>
      <c r="C8" s="20" t="s">
        <v>103</v>
      </c>
      <c r="D8" s="46">
        <v>11396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11396</v>
      </c>
      <c r="P8" s="47">
        <f t="shared" si="1"/>
        <v>24.936542669584245</v>
      </c>
      <c r="Q8" s="9"/>
    </row>
    <row r="9" spans="1:134">
      <c r="A9" s="12"/>
      <c r="B9" s="25">
        <v>314.10000000000002</v>
      </c>
      <c r="C9" s="20" t="s">
        <v>11</v>
      </c>
      <c r="D9" s="46">
        <v>37873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37873</v>
      </c>
      <c r="P9" s="47">
        <f t="shared" si="1"/>
        <v>82.873085339168483</v>
      </c>
      <c r="Q9" s="9"/>
    </row>
    <row r="10" spans="1:134">
      <c r="A10" s="12"/>
      <c r="B10" s="25">
        <v>314.3</v>
      </c>
      <c r="C10" s="20" t="s">
        <v>12</v>
      </c>
      <c r="D10" s="46">
        <v>12259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12259</v>
      </c>
      <c r="P10" s="47">
        <f t="shared" si="1"/>
        <v>26.824945295404813</v>
      </c>
      <c r="Q10" s="9"/>
    </row>
    <row r="11" spans="1:134">
      <c r="A11" s="12"/>
      <c r="B11" s="25">
        <v>314.39999999999998</v>
      </c>
      <c r="C11" s="20" t="s">
        <v>13</v>
      </c>
      <c r="D11" s="46">
        <v>3641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3641</v>
      </c>
      <c r="P11" s="47">
        <f t="shared" si="1"/>
        <v>7.9671772428884022</v>
      </c>
      <c r="Q11" s="9"/>
    </row>
    <row r="12" spans="1:134">
      <c r="A12" s="12"/>
      <c r="B12" s="25">
        <v>315.2</v>
      </c>
      <c r="C12" s="20" t="s">
        <v>104</v>
      </c>
      <c r="D12" s="46">
        <v>16438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16438</v>
      </c>
      <c r="P12" s="47">
        <f t="shared" si="1"/>
        <v>35.969365426695845</v>
      </c>
      <c r="Q12" s="9"/>
    </row>
    <row r="13" spans="1:134">
      <c r="A13" s="12"/>
      <c r="B13" s="25">
        <v>316</v>
      </c>
      <c r="C13" s="20" t="s">
        <v>83</v>
      </c>
      <c r="D13" s="46">
        <v>4780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4780</v>
      </c>
      <c r="P13" s="47">
        <f t="shared" si="1"/>
        <v>10.459518599562363</v>
      </c>
      <c r="Q13" s="9"/>
    </row>
    <row r="14" spans="1:134" ht="15.75">
      <c r="A14" s="29" t="s">
        <v>15</v>
      </c>
      <c r="B14" s="30"/>
      <c r="C14" s="31"/>
      <c r="D14" s="32">
        <f t="shared" ref="D14:N14" si="3">SUM(D15:D18)</f>
        <v>66624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34" si="4">SUM(D14:N14)</f>
        <v>66624</v>
      </c>
      <c r="P14" s="45">
        <f t="shared" si="1"/>
        <v>145.78555798687088</v>
      </c>
      <c r="Q14" s="10"/>
    </row>
    <row r="15" spans="1:134">
      <c r="A15" s="12"/>
      <c r="B15" s="25">
        <v>322</v>
      </c>
      <c r="C15" s="20" t="s">
        <v>105</v>
      </c>
      <c r="D15" s="46">
        <v>1075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1075</v>
      </c>
      <c r="P15" s="47">
        <f t="shared" si="1"/>
        <v>2.3522975929978118</v>
      </c>
      <c r="Q15" s="9"/>
    </row>
    <row r="16" spans="1:134">
      <c r="A16" s="12"/>
      <c r="B16" s="25">
        <v>322.89999999999998</v>
      </c>
      <c r="C16" s="20" t="s">
        <v>106</v>
      </c>
      <c r="D16" s="46">
        <v>4300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4300</v>
      </c>
      <c r="P16" s="47">
        <f t="shared" si="1"/>
        <v>9.4091903719912473</v>
      </c>
      <c r="Q16" s="9"/>
    </row>
    <row r="17" spans="1:17">
      <c r="A17" s="12"/>
      <c r="B17" s="25">
        <v>323.10000000000002</v>
      </c>
      <c r="C17" s="20" t="s">
        <v>16</v>
      </c>
      <c r="D17" s="46">
        <v>57464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57464</v>
      </c>
      <c r="P17" s="47">
        <f t="shared" si="1"/>
        <v>125.7417943107221</v>
      </c>
      <c r="Q17" s="9"/>
    </row>
    <row r="18" spans="1:17">
      <c r="A18" s="12"/>
      <c r="B18" s="25">
        <v>323.39999999999998</v>
      </c>
      <c r="C18" s="20" t="s">
        <v>17</v>
      </c>
      <c r="D18" s="46">
        <v>3785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3785</v>
      </c>
      <c r="P18" s="47">
        <f t="shared" si="1"/>
        <v>8.2822757111597376</v>
      </c>
      <c r="Q18" s="9"/>
    </row>
    <row r="19" spans="1:17" ht="15.75">
      <c r="A19" s="29" t="s">
        <v>107</v>
      </c>
      <c r="B19" s="30"/>
      <c r="C19" s="31"/>
      <c r="D19" s="32">
        <f t="shared" ref="D19:N19" si="5">SUM(D20:D25)</f>
        <v>134623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32">
        <f t="shared" si="5"/>
        <v>0</v>
      </c>
      <c r="O19" s="44">
        <f t="shared" si="4"/>
        <v>134623</v>
      </c>
      <c r="P19" s="45">
        <f t="shared" si="1"/>
        <v>294.57986870897156</v>
      </c>
      <c r="Q19" s="10"/>
    </row>
    <row r="20" spans="1:17">
      <c r="A20" s="12"/>
      <c r="B20" s="25">
        <v>331.2</v>
      </c>
      <c r="C20" s="20" t="s">
        <v>108</v>
      </c>
      <c r="D20" s="46">
        <v>6128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6128</v>
      </c>
      <c r="P20" s="47">
        <f t="shared" si="1"/>
        <v>13.409190371991247</v>
      </c>
      <c r="Q20" s="9"/>
    </row>
    <row r="21" spans="1:17">
      <c r="A21" s="12"/>
      <c r="B21" s="25">
        <v>335.125</v>
      </c>
      <c r="C21" s="20" t="s">
        <v>109</v>
      </c>
      <c r="D21" s="46">
        <v>27605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f t="shared" si="4"/>
        <v>27605</v>
      </c>
      <c r="P21" s="47">
        <f t="shared" si="1"/>
        <v>60.404814004376369</v>
      </c>
      <c r="Q21" s="9"/>
    </row>
    <row r="22" spans="1:17">
      <c r="A22" s="12"/>
      <c r="B22" s="25">
        <v>335.15</v>
      </c>
      <c r="C22" s="20" t="s">
        <v>64</v>
      </c>
      <c r="D22" s="46">
        <v>98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98</v>
      </c>
      <c r="P22" s="47">
        <f t="shared" si="1"/>
        <v>0.21444201312910285</v>
      </c>
      <c r="Q22" s="9"/>
    </row>
    <row r="23" spans="1:17">
      <c r="A23" s="12"/>
      <c r="B23" s="25">
        <v>335.18</v>
      </c>
      <c r="C23" s="20" t="s">
        <v>110</v>
      </c>
      <c r="D23" s="46">
        <v>51875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51875</v>
      </c>
      <c r="P23" s="47">
        <f t="shared" si="1"/>
        <v>113.51203501094092</v>
      </c>
      <c r="Q23" s="9"/>
    </row>
    <row r="24" spans="1:17">
      <c r="A24" s="12"/>
      <c r="B24" s="25">
        <v>336</v>
      </c>
      <c r="C24" s="20" t="s">
        <v>111</v>
      </c>
      <c r="D24" s="46">
        <v>48463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si="4"/>
        <v>48463</v>
      </c>
      <c r="P24" s="47">
        <f t="shared" si="1"/>
        <v>106.04595185995623</v>
      </c>
      <c r="Q24" s="9"/>
    </row>
    <row r="25" spans="1:17">
      <c r="A25" s="12"/>
      <c r="B25" s="25">
        <v>338</v>
      </c>
      <c r="C25" s="20" t="s">
        <v>51</v>
      </c>
      <c r="D25" s="46">
        <v>454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4"/>
        <v>454</v>
      </c>
      <c r="P25" s="47">
        <f t="shared" si="1"/>
        <v>0.99343544857768051</v>
      </c>
      <c r="Q25" s="9"/>
    </row>
    <row r="26" spans="1:17" ht="15.75">
      <c r="A26" s="29" t="s">
        <v>29</v>
      </c>
      <c r="B26" s="30"/>
      <c r="C26" s="31"/>
      <c r="D26" s="32">
        <f t="shared" ref="D26:N26" si="6">SUM(D27:D27)</f>
        <v>38195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6"/>
        <v>0</v>
      </c>
      <c r="O26" s="32">
        <f t="shared" si="4"/>
        <v>38195</v>
      </c>
      <c r="P26" s="45">
        <f t="shared" si="1"/>
        <v>83.577680525164112</v>
      </c>
      <c r="Q26" s="10"/>
    </row>
    <row r="27" spans="1:17">
      <c r="A27" s="12"/>
      <c r="B27" s="25">
        <v>343.4</v>
      </c>
      <c r="C27" s="20" t="s">
        <v>32</v>
      </c>
      <c r="D27" s="46">
        <v>38195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4"/>
        <v>38195</v>
      </c>
      <c r="P27" s="47">
        <f t="shared" si="1"/>
        <v>83.577680525164112</v>
      </c>
      <c r="Q27" s="9"/>
    </row>
    <row r="28" spans="1:17" ht="15.75">
      <c r="A28" s="29" t="s">
        <v>30</v>
      </c>
      <c r="B28" s="30"/>
      <c r="C28" s="31"/>
      <c r="D28" s="32">
        <f t="shared" ref="D28:N28" si="7">SUM(D29:D29)</f>
        <v>411</v>
      </c>
      <c r="E28" s="32">
        <f t="shared" si="7"/>
        <v>0</v>
      </c>
      <c r="F28" s="32">
        <f t="shared" si="7"/>
        <v>0</v>
      </c>
      <c r="G28" s="32">
        <f t="shared" si="7"/>
        <v>0</v>
      </c>
      <c r="H28" s="32">
        <f t="shared" si="7"/>
        <v>0</v>
      </c>
      <c r="I28" s="32">
        <f t="shared" si="7"/>
        <v>0</v>
      </c>
      <c r="J28" s="32">
        <f t="shared" si="7"/>
        <v>0</v>
      </c>
      <c r="K28" s="32">
        <f t="shared" si="7"/>
        <v>0</v>
      </c>
      <c r="L28" s="32">
        <f t="shared" si="7"/>
        <v>0</v>
      </c>
      <c r="M28" s="32">
        <f t="shared" si="7"/>
        <v>0</v>
      </c>
      <c r="N28" s="32">
        <f t="shared" si="7"/>
        <v>0</v>
      </c>
      <c r="O28" s="32">
        <f t="shared" si="4"/>
        <v>411</v>
      </c>
      <c r="P28" s="45">
        <f t="shared" si="1"/>
        <v>0.89934354485776802</v>
      </c>
      <c r="Q28" s="10"/>
    </row>
    <row r="29" spans="1:17">
      <c r="A29" s="13"/>
      <c r="B29" s="39">
        <v>351.1</v>
      </c>
      <c r="C29" s="21" t="s">
        <v>36</v>
      </c>
      <c r="D29" s="46">
        <v>411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4"/>
        <v>411</v>
      </c>
      <c r="P29" s="47">
        <f t="shared" si="1"/>
        <v>0.89934354485776802</v>
      </c>
      <c r="Q29" s="9"/>
    </row>
    <row r="30" spans="1:17" ht="15.75">
      <c r="A30" s="29" t="s">
        <v>3</v>
      </c>
      <c r="B30" s="30"/>
      <c r="C30" s="31"/>
      <c r="D30" s="32">
        <f t="shared" ref="D30:N30" si="8">SUM(D31:D33)</f>
        <v>67573</v>
      </c>
      <c r="E30" s="32">
        <f t="shared" si="8"/>
        <v>21</v>
      </c>
      <c r="F30" s="32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8"/>
        <v>0</v>
      </c>
      <c r="O30" s="32">
        <f t="shared" si="4"/>
        <v>67594</v>
      </c>
      <c r="P30" s="45">
        <f t="shared" si="1"/>
        <v>147.90809628008753</v>
      </c>
      <c r="Q30" s="10"/>
    </row>
    <row r="31" spans="1:17">
      <c r="A31" s="12"/>
      <c r="B31" s="25">
        <v>361.1</v>
      </c>
      <c r="C31" s="20" t="s">
        <v>37</v>
      </c>
      <c r="D31" s="46">
        <v>25</v>
      </c>
      <c r="E31" s="46">
        <v>21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 t="shared" si="4"/>
        <v>46</v>
      </c>
      <c r="P31" s="47">
        <f t="shared" si="1"/>
        <v>0.10065645514223195</v>
      </c>
      <c r="Q31" s="9"/>
    </row>
    <row r="32" spans="1:17">
      <c r="A32" s="12"/>
      <c r="B32" s="25">
        <v>362</v>
      </c>
      <c r="C32" s="20" t="s">
        <v>38</v>
      </c>
      <c r="D32" s="46">
        <v>43914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si="4"/>
        <v>43914</v>
      </c>
      <c r="P32" s="47">
        <f t="shared" si="1"/>
        <v>96.091903719912466</v>
      </c>
      <c r="Q32" s="9"/>
    </row>
    <row r="33" spans="1:120" ht="15.75" thickBot="1">
      <c r="A33" s="12"/>
      <c r="B33" s="25">
        <v>369.9</v>
      </c>
      <c r="C33" s="20" t="s">
        <v>39</v>
      </c>
      <c r="D33" s="46">
        <v>23634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23634</v>
      </c>
      <c r="P33" s="47">
        <f t="shared" si="1"/>
        <v>51.715536105032825</v>
      </c>
      <c r="Q33" s="9"/>
    </row>
    <row r="34" spans="1:120" ht="16.5" thickBot="1">
      <c r="A34" s="14" t="s">
        <v>34</v>
      </c>
      <c r="B34" s="23"/>
      <c r="C34" s="22"/>
      <c r="D34" s="15">
        <f>SUM(D5,D14,D19,D26,D28,D30)</f>
        <v>553161</v>
      </c>
      <c r="E34" s="15">
        <f t="shared" ref="E34:N34" si="9">SUM(E5,E14,E19,E26,E28,E30)</f>
        <v>73945</v>
      </c>
      <c r="F34" s="15">
        <f t="shared" si="9"/>
        <v>0</v>
      </c>
      <c r="G34" s="15">
        <f t="shared" si="9"/>
        <v>0</v>
      </c>
      <c r="H34" s="15">
        <f t="shared" si="9"/>
        <v>0</v>
      </c>
      <c r="I34" s="15">
        <f t="shared" si="9"/>
        <v>0</v>
      </c>
      <c r="J34" s="15">
        <f t="shared" si="9"/>
        <v>0</v>
      </c>
      <c r="K34" s="15">
        <f t="shared" si="9"/>
        <v>0</v>
      </c>
      <c r="L34" s="15">
        <f t="shared" si="9"/>
        <v>0</v>
      </c>
      <c r="M34" s="15">
        <f t="shared" si="9"/>
        <v>0</v>
      </c>
      <c r="N34" s="15">
        <f t="shared" si="9"/>
        <v>0</v>
      </c>
      <c r="O34" s="15">
        <f t="shared" si="4"/>
        <v>627106</v>
      </c>
      <c r="P34" s="38">
        <f t="shared" si="1"/>
        <v>1372.2231947483588</v>
      </c>
      <c r="Q34" s="6"/>
      <c r="R34" s="2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</row>
    <row r="35" spans="1:120">
      <c r="A35" s="16"/>
      <c r="B35" s="18"/>
      <c r="C35" s="18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9"/>
    </row>
    <row r="36" spans="1:120">
      <c r="A36" s="40"/>
      <c r="B36" s="41"/>
      <c r="C36" s="41"/>
      <c r="D36" s="42"/>
      <c r="E36" s="42"/>
      <c r="F36" s="42"/>
      <c r="G36" s="42"/>
      <c r="H36" s="42"/>
      <c r="I36" s="42"/>
      <c r="J36" s="42"/>
      <c r="K36" s="42"/>
      <c r="L36" s="42"/>
      <c r="M36" s="48" t="s">
        <v>112</v>
      </c>
      <c r="N36" s="48"/>
      <c r="O36" s="48"/>
      <c r="P36" s="43">
        <v>457</v>
      </c>
    </row>
    <row r="37" spans="1:120">
      <c r="A37" s="49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1"/>
    </row>
    <row r="38" spans="1:120" ht="15.75" customHeight="1" thickBot="1">
      <c r="A38" s="52" t="s">
        <v>58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4"/>
    </row>
  </sheetData>
  <mergeCells count="10">
    <mergeCell ref="M36:O36"/>
    <mergeCell ref="A37:P37"/>
    <mergeCell ref="A38:P38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SUM(D6:D14)</f>
        <v>239523</v>
      </c>
      <c r="E5" s="27">
        <f t="shared" si="0"/>
        <v>67125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306648</v>
      </c>
      <c r="O5" s="33">
        <f t="shared" ref="O5:O33" si="1">(N5/O$35)</f>
        <v>731.85680190930782</v>
      </c>
      <c r="P5" s="6"/>
    </row>
    <row r="6" spans="1:133">
      <c r="A6" s="12"/>
      <c r="B6" s="25">
        <v>311</v>
      </c>
      <c r="C6" s="20" t="s">
        <v>2</v>
      </c>
      <c r="D6" s="46">
        <v>128366</v>
      </c>
      <c r="E6" s="46">
        <v>67125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195491</v>
      </c>
      <c r="O6" s="47">
        <f t="shared" si="1"/>
        <v>466.56563245823389</v>
      </c>
      <c r="P6" s="9"/>
    </row>
    <row r="7" spans="1:133">
      <c r="A7" s="12"/>
      <c r="B7" s="25">
        <v>312.41000000000003</v>
      </c>
      <c r="C7" s="20" t="s">
        <v>10</v>
      </c>
      <c r="D7" s="46">
        <v>23537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4" si="2">SUM(D7:M7)</f>
        <v>23537</v>
      </c>
      <c r="O7" s="47">
        <f t="shared" si="1"/>
        <v>56.174224343675419</v>
      </c>
      <c r="P7" s="9"/>
    </row>
    <row r="8" spans="1:133">
      <c r="A8" s="12"/>
      <c r="B8" s="25">
        <v>312.42</v>
      </c>
      <c r="C8" s="20" t="s">
        <v>75</v>
      </c>
      <c r="D8" s="46">
        <v>10665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10665</v>
      </c>
      <c r="O8" s="47">
        <f t="shared" si="1"/>
        <v>25.45346062052506</v>
      </c>
      <c r="P8" s="9"/>
    </row>
    <row r="9" spans="1:133">
      <c r="A9" s="12"/>
      <c r="B9" s="25">
        <v>314.10000000000002</v>
      </c>
      <c r="C9" s="20" t="s">
        <v>11</v>
      </c>
      <c r="D9" s="46">
        <v>37356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37356</v>
      </c>
      <c r="O9" s="47">
        <f t="shared" si="1"/>
        <v>89.155131264916463</v>
      </c>
      <c r="P9" s="9"/>
    </row>
    <row r="10" spans="1:133">
      <c r="A10" s="12"/>
      <c r="B10" s="25">
        <v>314.3</v>
      </c>
      <c r="C10" s="20" t="s">
        <v>12</v>
      </c>
      <c r="D10" s="46">
        <v>11877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11877</v>
      </c>
      <c r="O10" s="47">
        <f t="shared" si="1"/>
        <v>28.346062052505967</v>
      </c>
      <c r="P10" s="9"/>
    </row>
    <row r="11" spans="1:133">
      <c r="A11" s="12"/>
      <c r="B11" s="25">
        <v>314.39999999999998</v>
      </c>
      <c r="C11" s="20" t="s">
        <v>13</v>
      </c>
      <c r="D11" s="46">
        <v>3483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3483</v>
      </c>
      <c r="O11" s="47">
        <f t="shared" si="1"/>
        <v>8.3126491646778042</v>
      </c>
      <c r="P11" s="9"/>
    </row>
    <row r="12" spans="1:133">
      <c r="A12" s="12"/>
      <c r="B12" s="25">
        <v>314.89999999999998</v>
      </c>
      <c r="C12" s="20" t="s">
        <v>62</v>
      </c>
      <c r="D12" s="46">
        <v>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10</v>
      </c>
      <c r="O12" s="47">
        <f t="shared" si="1"/>
        <v>2.386634844868735E-2</v>
      </c>
      <c r="P12" s="9"/>
    </row>
    <row r="13" spans="1:133">
      <c r="A13" s="12"/>
      <c r="B13" s="25">
        <v>315</v>
      </c>
      <c r="C13" s="20" t="s">
        <v>76</v>
      </c>
      <c r="D13" s="46">
        <v>19429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19429</v>
      </c>
      <c r="O13" s="47">
        <f t="shared" si="1"/>
        <v>46.369928400954656</v>
      </c>
      <c r="P13" s="9"/>
    </row>
    <row r="14" spans="1:133">
      <c r="A14" s="12"/>
      <c r="B14" s="25">
        <v>316</v>
      </c>
      <c r="C14" s="20" t="s">
        <v>83</v>
      </c>
      <c r="D14" s="46">
        <v>4800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2"/>
        <v>4800</v>
      </c>
      <c r="O14" s="47">
        <f t="shared" si="1"/>
        <v>11.455847255369928</v>
      </c>
      <c r="P14" s="9"/>
    </row>
    <row r="15" spans="1:133" ht="15.75">
      <c r="A15" s="29" t="s">
        <v>15</v>
      </c>
      <c r="B15" s="30"/>
      <c r="C15" s="31"/>
      <c r="D15" s="32">
        <f t="shared" ref="D15:M15" si="3">SUM(D16:D19)</f>
        <v>65157</v>
      </c>
      <c r="E15" s="32">
        <f t="shared" si="3"/>
        <v>0</v>
      </c>
      <c r="F15" s="32">
        <f t="shared" si="3"/>
        <v>0</v>
      </c>
      <c r="G15" s="32">
        <f t="shared" si="3"/>
        <v>0</v>
      </c>
      <c r="H15" s="32">
        <f t="shared" si="3"/>
        <v>0</v>
      </c>
      <c r="I15" s="32">
        <f t="shared" si="3"/>
        <v>0</v>
      </c>
      <c r="J15" s="32">
        <f t="shared" si="3"/>
        <v>0</v>
      </c>
      <c r="K15" s="32">
        <f t="shared" si="3"/>
        <v>0</v>
      </c>
      <c r="L15" s="32">
        <f t="shared" si="3"/>
        <v>0</v>
      </c>
      <c r="M15" s="32">
        <f t="shared" si="3"/>
        <v>0</v>
      </c>
      <c r="N15" s="44">
        <f t="shared" ref="N15:N33" si="4">SUM(D15:M15)</f>
        <v>65157</v>
      </c>
      <c r="O15" s="45">
        <f t="shared" si="1"/>
        <v>155.50596658711217</v>
      </c>
      <c r="P15" s="10"/>
    </row>
    <row r="16" spans="1:133">
      <c r="A16" s="12"/>
      <c r="B16" s="25">
        <v>322</v>
      </c>
      <c r="C16" s="20" t="s">
        <v>0</v>
      </c>
      <c r="D16" s="46">
        <v>1505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1505</v>
      </c>
      <c r="O16" s="47">
        <f t="shared" si="1"/>
        <v>3.5918854415274462</v>
      </c>
      <c r="P16" s="9"/>
    </row>
    <row r="17" spans="1:16">
      <c r="A17" s="12"/>
      <c r="B17" s="25">
        <v>323.10000000000002</v>
      </c>
      <c r="C17" s="20" t="s">
        <v>16</v>
      </c>
      <c r="D17" s="46">
        <v>55731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55731</v>
      </c>
      <c r="O17" s="47">
        <f t="shared" si="1"/>
        <v>133.00954653937947</v>
      </c>
      <c r="P17" s="9"/>
    </row>
    <row r="18" spans="1:16">
      <c r="A18" s="12"/>
      <c r="B18" s="25">
        <v>323.39999999999998</v>
      </c>
      <c r="C18" s="20" t="s">
        <v>17</v>
      </c>
      <c r="D18" s="46">
        <v>3121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3121</v>
      </c>
      <c r="O18" s="47">
        <f t="shared" si="1"/>
        <v>7.4486873508353222</v>
      </c>
      <c r="P18" s="9"/>
    </row>
    <row r="19" spans="1:16">
      <c r="A19" s="12"/>
      <c r="B19" s="25">
        <v>329</v>
      </c>
      <c r="C19" s="20" t="s">
        <v>18</v>
      </c>
      <c r="D19" s="46">
        <v>4800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4800</v>
      </c>
      <c r="O19" s="47">
        <f t="shared" si="1"/>
        <v>11.455847255369928</v>
      </c>
      <c r="P19" s="9"/>
    </row>
    <row r="20" spans="1:16" ht="15.75">
      <c r="A20" s="29" t="s">
        <v>19</v>
      </c>
      <c r="B20" s="30"/>
      <c r="C20" s="31"/>
      <c r="D20" s="32">
        <f t="shared" ref="D20:M20" si="5">SUM(D21:D24)</f>
        <v>106350</v>
      </c>
      <c r="E20" s="32">
        <f t="shared" si="5"/>
        <v>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0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106350</v>
      </c>
      <c r="O20" s="45">
        <f t="shared" si="1"/>
        <v>253.81861575178996</v>
      </c>
      <c r="P20" s="10"/>
    </row>
    <row r="21" spans="1:16">
      <c r="A21" s="12"/>
      <c r="B21" s="25">
        <v>335.12</v>
      </c>
      <c r="C21" s="20" t="s">
        <v>63</v>
      </c>
      <c r="D21" s="46">
        <v>27056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27056</v>
      </c>
      <c r="O21" s="47">
        <f t="shared" si="1"/>
        <v>64.572792362768496</v>
      </c>
      <c r="P21" s="9"/>
    </row>
    <row r="22" spans="1:16">
      <c r="A22" s="12"/>
      <c r="B22" s="25">
        <v>335.18</v>
      </c>
      <c r="C22" s="20" t="s">
        <v>65</v>
      </c>
      <c r="D22" s="46">
        <v>39741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39741</v>
      </c>
      <c r="O22" s="47">
        <f t="shared" si="1"/>
        <v>94.847255369928405</v>
      </c>
      <c r="P22" s="9"/>
    </row>
    <row r="23" spans="1:16">
      <c r="A23" s="12"/>
      <c r="B23" s="25">
        <v>335.9</v>
      </c>
      <c r="C23" s="20" t="s">
        <v>71</v>
      </c>
      <c r="D23" s="46">
        <v>39103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39103</v>
      </c>
      <c r="O23" s="47">
        <f t="shared" si="1"/>
        <v>93.324582338902147</v>
      </c>
      <c r="P23" s="9"/>
    </row>
    <row r="24" spans="1:16">
      <c r="A24" s="12"/>
      <c r="B24" s="25">
        <v>338</v>
      </c>
      <c r="C24" s="20" t="s">
        <v>51</v>
      </c>
      <c r="D24" s="46">
        <v>450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450</v>
      </c>
      <c r="O24" s="47">
        <f t="shared" si="1"/>
        <v>1.0739856801909309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SUM(D26:D26)</f>
        <v>38438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38438</v>
      </c>
      <c r="O25" s="45">
        <f t="shared" si="1"/>
        <v>91.737470167064444</v>
      </c>
      <c r="P25" s="10"/>
    </row>
    <row r="26" spans="1:16">
      <c r="A26" s="12"/>
      <c r="B26" s="25">
        <v>343.4</v>
      </c>
      <c r="C26" s="20" t="s">
        <v>32</v>
      </c>
      <c r="D26" s="46">
        <v>38438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38438</v>
      </c>
      <c r="O26" s="47">
        <f t="shared" si="1"/>
        <v>91.737470167064444</v>
      </c>
      <c r="P26" s="9"/>
    </row>
    <row r="27" spans="1:16" ht="15.75">
      <c r="A27" s="29" t="s">
        <v>30</v>
      </c>
      <c r="B27" s="30"/>
      <c r="C27" s="31"/>
      <c r="D27" s="32">
        <f t="shared" ref="D27:M27" si="7">SUM(D28:D28)</f>
        <v>414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414</v>
      </c>
      <c r="O27" s="45">
        <f t="shared" si="1"/>
        <v>0.9880668257756563</v>
      </c>
      <c r="P27" s="10"/>
    </row>
    <row r="28" spans="1:16">
      <c r="A28" s="13"/>
      <c r="B28" s="39">
        <v>351.1</v>
      </c>
      <c r="C28" s="21" t="s">
        <v>36</v>
      </c>
      <c r="D28" s="46">
        <v>414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414</v>
      </c>
      <c r="O28" s="47">
        <f t="shared" si="1"/>
        <v>0.9880668257756563</v>
      </c>
      <c r="P28" s="9"/>
    </row>
    <row r="29" spans="1:16" ht="15.75">
      <c r="A29" s="29" t="s">
        <v>3</v>
      </c>
      <c r="B29" s="30"/>
      <c r="C29" s="31"/>
      <c r="D29" s="32">
        <f t="shared" ref="D29:M29" si="8">SUM(D30:D32)</f>
        <v>63383</v>
      </c>
      <c r="E29" s="32">
        <f t="shared" si="8"/>
        <v>46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63429</v>
      </c>
      <c r="O29" s="45">
        <f t="shared" si="1"/>
        <v>151.38186157517899</v>
      </c>
      <c r="P29" s="10"/>
    </row>
    <row r="30" spans="1:16">
      <c r="A30" s="12"/>
      <c r="B30" s="25">
        <v>361.1</v>
      </c>
      <c r="C30" s="20" t="s">
        <v>37</v>
      </c>
      <c r="D30" s="46">
        <v>285</v>
      </c>
      <c r="E30" s="46">
        <v>46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331</v>
      </c>
      <c r="O30" s="47">
        <f t="shared" si="1"/>
        <v>0.78997613365155128</v>
      </c>
      <c r="P30" s="9"/>
    </row>
    <row r="31" spans="1:16">
      <c r="A31" s="12"/>
      <c r="B31" s="25">
        <v>362</v>
      </c>
      <c r="C31" s="20" t="s">
        <v>38</v>
      </c>
      <c r="D31" s="46">
        <v>41642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41642</v>
      </c>
      <c r="O31" s="47">
        <f t="shared" si="1"/>
        <v>99.38424821002387</v>
      </c>
      <c r="P31" s="9"/>
    </row>
    <row r="32" spans="1:16" ht="15.75" thickBot="1">
      <c r="A32" s="12"/>
      <c r="B32" s="25">
        <v>369.9</v>
      </c>
      <c r="C32" s="20" t="s">
        <v>39</v>
      </c>
      <c r="D32" s="46">
        <v>21456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21456</v>
      </c>
      <c r="O32" s="47">
        <f t="shared" si="1"/>
        <v>51.207637231503583</v>
      </c>
      <c r="P32" s="9"/>
    </row>
    <row r="33" spans="1:119" ht="16.5" thickBot="1">
      <c r="A33" s="14" t="s">
        <v>34</v>
      </c>
      <c r="B33" s="23"/>
      <c r="C33" s="22"/>
      <c r="D33" s="15">
        <f>SUM(D5,D15,D20,D25,D27,D29)</f>
        <v>513265</v>
      </c>
      <c r="E33" s="15">
        <f t="shared" ref="E33:M33" si="9">SUM(E5,E15,E20,E25,E27,E29)</f>
        <v>67171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4"/>
        <v>580436</v>
      </c>
      <c r="O33" s="38">
        <f t="shared" si="1"/>
        <v>1385.2887828162291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96</v>
      </c>
      <c r="M35" s="48"/>
      <c r="N35" s="48"/>
      <c r="O35" s="43">
        <v>419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239489</v>
      </c>
      <c r="E5" s="27">
        <f t="shared" si="0"/>
        <v>58733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298222</v>
      </c>
      <c r="O5" s="33">
        <f t="shared" ref="O5:O32" si="1">(N5/O$34)</f>
        <v>715.16067146282978</v>
      </c>
      <c r="P5" s="6"/>
    </row>
    <row r="6" spans="1:133">
      <c r="A6" s="12"/>
      <c r="B6" s="25">
        <v>311</v>
      </c>
      <c r="C6" s="20" t="s">
        <v>2</v>
      </c>
      <c r="D6" s="46">
        <v>126855</v>
      </c>
      <c r="E6" s="46">
        <v>58733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185588</v>
      </c>
      <c r="O6" s="47">
        <f t="shared" si="1"/>
        <v>445.05515587529976</v>
      </c>
      <c r="P6" s="9"/>
    </row>
    <row r="7" spans="1:133">
      <c r="A7" s="12"/>
      <c r="B7" s="25">
        <v>312.41000000000003</v>
      </c>
      <c r="C7" s="20" t="s">
        <v>10</v>
      </c>
      <c r="D7" s="46">
        <v>23563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23563</v>
      </c>
      <c r="O7" s="47">
        <f t="shared" si="1"/>
        <v>56.505995203836932</v>
      </c>
      <c r="P7" s="9"/>
    </row>
    <row r="8" spans="1:133">
      <c r="A8" s="12"/>
      <c r="B8" s="25">
        <v>312.42</v>
      </c>
      <c r="C8" s="20" t="s">
        <v>75</v>
      </c>
      <c r="D8" s="46">
        <v>10634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10634</v>
      </c>
      <c r="O8" s="47">
        <f t="shared" si="1"/>
        <v>25.501199040767386</v>
      </c>
      <c r="P8" s="9"/>
    </row>
    <row r="9" spans="1:133">
      <c r="A9" s="12"/>
      <c r="B9" s="25">
        <v>314.10000000000002</v>
      </c>
      <c r="C9" s="20" t="s">
        <v>11</v>
      </c>
      <c r="D9" s="46">
        <v>37285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37285</v>
      </c>
      <c r="O9" s="47">
        <f t="shared" si="1"/>
        <v>89.412470023980816</v>
      </c>
      <c r="P9" s="9"/>
    </row>
    <row r="10" spans="1:133">
      <c r="A10" s="12"/>
      <c r="B10" s="25">
        <v>314.3</v>
      </c>
      <c r="C10" s="20" t="s">
        <v>12</v>
      </c>
      <c r="D10" s="46">
        <v>12293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12293</v>
      </c>
      <c r="O10" s="47">
        <f t="shared" si="1"/>
        <v>29.479616306954437</v>
      </c>
      <c r="P10" s="9"/>
    </row>
    <row r="11" spans="1:133">
      <c r="A11" s="12"/>
      <c r="B11" s="25">
        <v>314.39999999999998</v>
      </c>
      <c r="C11" s="20" t="s">
        <v>13</v>
      </c>
      <c r="D11" s="46">
        <v>3457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3457</v>
      </c>
      <c r="O11" s="47">
        <f t="shared" si="1"/>
        <v>8.2901678657074349</v>
      </c>
      <c r="P11" s="9"/>
    </row>
    <row r="12" spans="1:133">
      <c r="A12" s="12"/>
      <c r="B12" s="25">
        <v>315</v>
      </c>
      <c r="C12" s="20" t="s">
        <v>76</v>
      </c>
      <c r="D12" s="46">
        <v>19837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19837</v>
      </c>
      <c r="O12" s="47">
        <f t="shared" si="1"/>
        <v>47.570743405275778</v>
      </c>
      <c r="P12" s="9"/>
    </row>
    <row r="13" spans="1:133">
      <c r="A13" s="12"/>
      <c r="B13" s="25">
        <v>316</v>
      </c>
      <c r="C13" s="20" t="s">
        <v>83</v>
      </c>
      <c r="D13" s="46">
        <v>5565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5565</v>
      </c>
      <c r="O13" s="47">
        <f t="shared" si="1"/>
        <v>13.345323741007194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SUM(D15:D18)</f>
        <v>75826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2" si="4">SUM(D14:M14)</f>
        <v>75826</v>
      </c>
      <c r="O14" s="45">
        <f t="shared" si="1"/>
        <v>181.8369304556355</v>
      </c>
      <c r="P14" s="10"/>
    </row>
    <row r="15" spans="1:133">
      <c r="A15" s="12"/>
      <c r="B15" s="25">
        <v>322</v>
      </c>
      <c r="C15" s="20" t="s">
        <v>0</v>
      </c>
      <c r="D15" s="46">
        <v>1215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1215</v>
      </c>
      <c r="O15" s="47">
        <f t="shared" si="1"/>
        <v>2.9136690647482015</v>
      </c>
      <c r="P15" s="9"/>
    </row>
    <row r="16" spans="1:133">
      <c r="A16" s="12"/>
      <c r="B16" s="25">
        <v>323.10000000000002</v>
      </c>
      <c r="C16" s="20" t="s">
        <v>16</v>
      </c>
      <c r="D16" s="46">
        <v>58133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58133</v>
      </c>
      <c r="O16" s="47">
        <f t="shared" si="1"/>
        <v>139.40767386091127</v>
      </c>
      <c r="P16" s="9"/>
    </row>
    <row r="17" spans="1:119">
      <c r="A17" s="12"/>
      <c r="B17" s="25">
        <v>323.39999999999998</v>
      </c>
      <c r="C17" s="20" t="s">
        <v>17</v>
      </c>
      <c r="D17" s="46">
        <v>3828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3828</v>
      </c>
      <c r="O17" s="47">
        <f t="shared" si="1"/>
        <v>9.1798561151079134</v>
      </c>
      <c r="P17" s="9"/>
    </row>
    <row r="18" spans="1:119">
      <c r="A18" s="12"/>
      <c r="B18" s="25">
        <v>329</v>
      </c>
      <c r="C18" s="20" t="s">
        <v>18</v>
      </c>
      <c r="D18" s="46">
        <v>12650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12650</v>
      </c>
      <c r="O18" s="47">
        <f t="shared" si="1"/>
        <v>30.335731414868107</v>
      </c>
      <c r="P18" s="9"/>
    </row>
    <row r="19" spans="1:119" ht="15.75">
      <c r="A19" s="29" t="s">
        <v>19</v>
      </c>
      <c r="B19" s="30"/>
      <c r="C19" s="31"/>
      <c r="D19" s="32">
        <f t="shared" ref="D19:M19" si="5">SUM(D20:D23)</f>
        <v>93937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93937</v>
      </c>
      <c r="O19" s="45">
        <f t="shared" si="1"/>
        <v>225.2685851318945</v>
      </c>
      <c r="P19" s="10"/>
    </row>
    <row r="20" spans="1:119">
      <c r="A20" s="12"/>
      <c r="B20" s="25">
        <v>335.12</v>
      </c>
      <c r="C20" s="20" t="s">
        <v>63</v>
      </c>
      <c r="D20" s="46">
        <v>27708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27708</v>
      </c>
      <c r="O20" s="47">
        <f t="shared" si="1"/>
        <v>66.446043165467628</v>
      </c>
      <c r="P20" s="9"/>
    </row>
    <row r="21" spans="1:119">
      <c r="A21" s="12"/>
      <c r="B21" s="25">
        <v>335.18</v>
      </c>
      <c r="C21" s="20" t="s">
        <v>65</v>
      </c>
      <c r="D21" s="46">
        <v>42160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42160</v>
      </c>
      <c r="O21" s="47">
        <f t="shared" si="1"/>
        <v>101.1031175059952</v>
      </c>
      <c r="P21" s="9"/>
    </row>
    <row r="22" spans="1:119">
      <c r="A22" s="12"/>
      <c r="B22" s="25">
        <v>335.19</v>
      </c>
      <c r="C22" s="20" t="s">
        <v>66</v>
      </c>
      <c r="D22" s="46">
        <v>23625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23625</v>
      </c>
      <c r="O22" s="47">
        <f t="shared" si="1"/>
        <v>56.654676258992808</v>
      </c>
      <c r="P22" s="9"/>
    </row>
    <row r="23" spans="1:119">
      <c r="A23" s="12"/>
      <c r="B23" s="25">
        <v>338</v>
      </c>
      <c r="C23" s="20" t="s">
        <v>51</v>
      </c>
      <c r="D23" s="46">
        <v>444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444</v>
      </c>
      <c r="O23" s="47">
        <f t="shared" si="1"/>
        <v>1.064748201438849</v>
      </c>
      <c r="P23" s="9"/>
    </row>
    <row r="24" spans="1:119" ht="15.75">
      <c r="A24" s="29" t="s">
        <v>29</v>
      </c>
      <c r="B24" s="30"/>
      <c r="C24" s="31"/>
      <c r="D24" s="32">
        <f t="shared" ref="D24:M24" si="6">SUM(D25:D25)</f>
        <v>37973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37973</v>
      </c>
      <c r="O24" s="45">
        <f t="shared" si="1"/>
        <v>91.062350119904082</v>
      </c>
      <c r="P24" s="10"/>
    </row>
    <row r="25" spans="1:119">
      <c r="A25" s="12"/>
      <c r="B25" s="25">
        <v>343.4</v>
      </c>
      <c r="C25" s="20" t="s">
        <v>32</v>
      </c>
      <c r="D25" s="46">
        <v>37973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37973</v>
      </c>
      <c r="O25" s="47">
        <f t="shared" si="1"/>
        <v>91.062350119904082</v>
      </c>
      <c r="P25" s="9"/>
    </row>
    <row r="26" spans="1:119" ht="15.75">
      <c r="A26" s="29" t="s">
        <v>30</v>
      </c>
      <c r="B26" s="30"/>
      <c r="C26" s="31"/>
      <c r="D26" s="32">
        <f t="shared" ref="D26:M26" si="7">SUM(D27:D27)</f>
        <v>67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67</v>
      </c>
      <c r="O26" s="45">
        <f t="shared" si="1"/>
        <v>0.16067146282973621</v>
      </c>
      <c r="P26" s="10"/>
    </row>
    <row r="27" spans="1:119">
      <c r="A27" s="13"/>
      <c r="B27" s="39">
        <v>351.1</v>
      </c>
      <c r="C27" s="21" t="s">
        <v>36</v>
      </c>
      <c r="D27" s="46">
        <v>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67</v>
      </c>
      <c r="O27" s="47">
        <f t="shared" si="1"/>
        <v>0.16067146282973621</v>
      </c>
      <c r="P27" s="9"/>
    </row>
    <row r="28" spans="1:119" ht="15.75">
      <c r="A28" s="29" t="s">
        <v>3</v>
      </c>
      <c r="B28" s="30"/>
      <c r="C28" s="31"/>
      <c r="D28" s="32">
        <f t="shared" ref="D28:M28" si="8">SUM(D29:D31)</f>
        <v>65801</v>
      </c>
      <c r="E28" s="32">
        <f t="shared" si="8"/>
        <v>39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65840</v>
      </c>
      <c r="O28" s="45">
        <f t="shared" si="1"/>
        <v>157.88968824940048</v>
      </c>
      <c r="P28" s="10"/>
    </row>
    <row r="29" spans="1:119">
      <c r="A29" s="12"/>
      <c r="B29" s="25">
        <v>361.1</v>
      </c>
      <c r="C29" s="20" t="s">
        <v>37</v>
      </c>
      <c r="D29" s="46">
        <v>271</v>
      </c>
      <c r="E29" s="46">
        <v>39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310</v>
      </c>
      <c r="O29" s="47">
        <f t="shared" si="1"/>
        <v>0.74340527577937654</v>
      </c>
      <c r="P29" s="9"/>
    </row>
    <row r="30" spans="1:119">
      <c r="A30" s="12"/>
      <c r="B30" s="25">
        <v>362</v>
      </c>
      <c r="C30" s="20" t="s">
        <v>38</v>
      </c>
      <c r="D30" s="46">
        <v>38314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38314</v>
      </c>
      <c r="O30" s="47">
        <f t="shared" si="1"/>
        <v>91.880095923261393</v>
      </c>
      <c r="P30" s="9"/>
    </row>
    <row r="31" spans="1:119" ht="15.75" thickBot="1">
      <c r="A31" s="12"/>
      <c r="B31" s="25">
        <v>369.9</v>
      </c>
      <c r="C31" s="20" t="s">
        <v>39</v>
      </c>
      <c r="D31" s="46">
        <v>27216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27216</v>
      </c>
      <c r="O31" s="47">
        <f t="shared" si="1"/>
        <v>65.266187050359719</v>
      </c>
      <c r="P31" s="9"/>
    </row>
    <row r="32" spans="1:119" ht="16.5" thickBot="1">
      <c r="A32" s="14" t="s">
        <v>34</v>
      </c>
      <c r="B32" s="23"/>
      <c r="C32" s="22"/>
      <c r="D32" s="15">
        <f>SUM(D5,D14,D19,D24,D26,D28)</f>
        <v>513093</v>
      </c>
      <c r="E32" s="15">
        <f t="shared" ref="E32:M32" si="9">SUM(E5,E14,E19,E24,E26,E28)</f>
        <v>58772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4"/>
        <v>571865</v>
      </c>
      <c r="O32" s="38">
        <f t="shared" si="1"/>
        <v>1371.378896882494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94</v>
      </c>
      <c r="M34" s="48"/>
      <c r="N34" s="48"/>
      <c r="O34" s="43">
        <v>417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241244</v>
      </c>
      <c r="E5" s="27">
        <f t="shared" si="0"/>
        <v>57074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298318</v>
      </c>
      <c r="O5" s="33">
        <f t="shared" ref="O5:O32" si="1">(N5/O$34)</f>
        <v>738.41089108910887</v>
      </c>
      <c r="P5" s="6"/>
    </row>
    <row r="6" spans="1:133">
      <c r="A6" s="12"/>
      <c r="B6" s="25">
        <v>311</v>
      </c>
      <c r="C6" s="20" t="s">
        <v>2</v>
      </c>
      <c r="D6" s="46">
        <v>125623</v>
      </c>
      <c r="E6" s="46">
        <v>57074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182697</v>
      </c>
      <c r="O6" s="47">
        <f t="shared" si="1"/>
        <v>452.22029702970298</v>
      </c>
      <c r="P6" s="9"/>
    </row>
    <row r="7" spans="1:133">
      <c r="A7" s="12"/>
      <c r="B7" s="25">
        <v>312.41000000000003</v>
      </c>
      <c r="C7" s="20" t="s">
        <v>10</v>
      </c>
      <c r="D7" s="46">
        <v>23504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23504</v>
      </c>
      <c r="O7" s="47">
        <f t="shared" si="1"/>
        <v>58.178217821782177</v>
      </c>
      <c r="P7" s="9"/>
    </row>
    <row r="8" spans="1:133">
      <c r="A8" s="12"/>
      <c r="B8" s="25">
        <v>312.42</v>
      </c>
      <c r="C8" s="20" t="s">
        <v>75</v>
      </c>
      <c r="D8" s="46">
        <v>10648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10648</v>
      </c>
      <c r="O8" s="47">
        <f t="shared" si="1"/>
        <v>26.356435643564357</v>
      </c>
      <c r="P8" s="9"/>
    </row>
    <row r="9" spans="1:133">
      <c r="A9" s="12"/>
      <c r="B9" s="25">
        <v>314.10000000000002</v>
      </c>
      <c r="C9" s="20" t="s">
        <v>11</v>
      </c>
      <c r="D9" s="46">
        <v>37865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37865</v>
      </c>
      <c r="O9" s="47">
        <f t="shared" si="1"/>
        <v>93.725247524752476</v>
      </c>
      <c r="P9" s="9"/>
    </row>
    <row r="10" spans="1:133">
      <c r="A10" s="12"/>
      <c r="B10" s="25">
        <v>314.3</v>
      </c>
      <c r="C10" s="20" t="s">
        <v>12</v>
      </c>
      <c r="D10" s="46">
        <v>12193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12193</v>
      </c>
      <c r="O10" s="47">
        <f t="shared" si="1"/>
        <v>30.18069306930693</v>
      </c>
      <c r="P10" s="9"/>
    </row>
    <row r="11" spans="1:133">
      <c r="A11" s="12"/>
      <c r="B11" s="25">
        <v>314.39999999999998</v>
      </c>
      <c r="C11" s="20" t="s">
        <v>13</v>
      </c>
      <c r="D11" s="46">
        <v>3438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3438</v>
      </c>
      <c r="O11" s="47">
        <f t="shared" si="1"/>
        <v>8.509900990099009</v>
      </c>
      <c r="P11" s="9"/>
    </row>
    <row r="12" spans="1:133">
      <c r="A12" s="12"/>
      <c r="B12" s="25">
        <v>315</v>
      </c>
      <c r="C12" s="20" t="s">
        <v>76</v>
      </c>
      <c r="D12" s="46">
        <v>22006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22006</v>
      </c>
      <c r="O12" s="47">
        <f t="shared" si="1"/>
        <v>54.470297029702969</v>
      </c>
      <c r="P12" s="9"/>
    </row>
    <row r="13" spans="1:133">
      <c r="A13" s="12"/>
      <c r="B13" s="25">
        <v>316</v>
      </c>
      <c r="C13" s="20" t="s">
        <v>83</v>
      </c>
      <c r="D13" s="46">
        <v>5967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5967</v>
      </c>
      <c r="O13" s="47">
        <f t="shared" si="1"/>
        <v>14.76980198019802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SUM(D15:D18)</f>
        <v>68720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2" si="4">SUM(D14:M14)</f>
        <v>68720</v>
      </c>
      <c r="O14" s="45">
        <f t="shared" si="1"/>
        <v>170.0990099009901</v>
      </c>
      <c r="P14" s="10"/>
    </row>
    <row r="15" spans="1:133">
      <c r="A15" s="12"/>
      <c r="B15" s="25">
        <v>322</v>
      </c>
      <c r="C15" s="20" t="s">
        <v>0</v>
      </c>
      <c r="D15" s="46">
        <v>530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530</v>
      </c>
      <c r="O15" s="47">
        <f t="shared" si="1"/>
        <v>1.3118811881188119</v>
      </c>
      <c r="P15" s="9"/>
    </row>
    <row r="16" spans="1:133">
      <c r="A16" s="12"/>
      <c r="B16" s="25">
        <v>323.10000000000002</v>
      </c>
      <c r="C16" s="20" t="s">
        <v>16</v>
      </c>
      <c r="D16" s="46">
        <v>61680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61680</v>
      </c>
      <c r="O16" s="47">
        <f t="shared" si="1"/>
        <v>152.67326732673268</v>
      </c>
      <c r="P16" s="9"/>
    </row>
    <row r="17" spans="1:119">
      <c r="A17" s="12"/>
      <c r="B17" s="25">
        <v>323.39999999999998</v>
      </c>
      <c r="C17" s="20" t="s">
        <v>17</v>
      </c>
      <c r="D17" s="46">
        <v>3664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3664</v>
      </c>
      <c r="O17" s="47">
        <f t="shared" si="1"/>
        <v>9.0693069306930685</v>
      </c>
      <c r="P17" s="9"/>
    </row>
    <row r="18" spans="1:119">
      <c r="A18" s="12"/>
      <c r="B18" s="25">
        <v>329</v>
      </c>
      <c r="C18" s="20" t="s">
        <v>18</v>
      </c>
      <c r="D18" s="46">
        <v>2846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2846</v>
      </c>
      <c r="O18" s="47">
        <f t="shared" si="1"/>
        <v>7.0445544554455441</v>
      </c>
      <c r="P18" s="9"/>
    </row>
    <row r="19" spans="1:119" ht="15.75">
      <c r="A19" s="29" t="s">
        <v>19</v>
      </c>
      <c r="B19" s="30"/>
      <c r="C19" s="31"/>
      <c r="D19" s="32">
        <f t="shared" ref="D19:M19" si="5">SUM(D20:D23)</f>
        <v>68003</v>
      </c>
      <c r="E19" s="32">
        <f t="shared" si="5"/>
        <v>0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68003</v>
      </c>
      <c r="O19" s="45">
        <f t="shared" si="1"/>
        <v>168.32425742574259</v>
      </c>
      <c r="P19" s="10"/>
    </row>
    <row r="20" spans="1:119">
      <c r="A20" s="12"/>
      <c r="B20" s="25">
        <v>335.12</v>
      </c>
      <c r="C20" s="20" t="s">
        <v>63</v>
      </c>
      <c r="D20" s="46">
        <v>26904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26904</v>
      </c>
      <c r="O20" s="47">
        <f t="shared" si="1"/>
        <v>66.594059405940598</v>
      </c>
      <c r="P20" s="9"/>
    </row>
    <row r="21" spans="1:119">
      <c r="A21" s="12"/>
      <c r="B21" s="25">
        <v>335.15</v>
      </c>
      <c r="C21" s="20" t="s">
        <v>64</v>
      </c>
      <c r="D21" s="46">
        <v>98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98</v>
      </c>
      <c r="O21" s="47">
        <f t="shared" si="1"/>
        <v>0.24257425742574257</v>
      </c>
      <c r="P21" s="9"/>
    </row>
    <row r="22" spans="1:119">
      <c r="A22" s="12"/>
      <c r="B22" s="25">
        <v>335.18</v>
      </c>
      <c r="C22" s="20" t="s">
        <v>65</v>
      </c>
      <c r="D22" s="46">
        <v>40395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40395</v>
      </c>
      <c r="O22" s="47">
        <f t="shared" si="1"/>
        <v>99.987623762376231</v>
      </c>
      <c r="P22" s="9"/>
    </row>
    <row r="23" spans="1:119">
      <c r="A23" s="12"/>
      <c r="B23" s="25">
        <v>338</v>
      </c>
      <c r="C23" s="20" t="s">
        <v>51</v>
      </c>
      <c r="D23" s="46">
        <v>606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606</v>
      </c>
      <c r="O23" s="47">
        <f t="shared" si="1"/>
        <v>1.5</v>
      </c>
      <c r="P23" s="9"/>
    </row>
    <row r="24" spans="1:119" ht="15.75">
      <c r="A24" s="29" t="s">
        <v>29</v>
      </c>
      <c r="B24" s="30"/>
      <c r="C24" s="31"/>
      <c r="D24" s="32">
        <f t="shared" ref="D24:M24" si="6">SUM(D25:D25)</f>
        <v>32859</v>
      </c>
      <c r="E24" s="32">
        <f t="shared" si="6"/>
        <v>0</v>
      </c>
      <c r="F24" s="32">
        <f t="shared" si="6"/>
        <v>0</v>
      </c>
      <c r="G24" s="32">
        <f t="shared" si="6"/>
        <v>0</v>
      </c>
      <c r="H24" s="32">
        <f t="shared" si="6"/>
        <v>0</v>
      </c>
      <c r="I24" s="32">
        <f t="shared" si="6"/>
        <v>0</v>
      </c>
      <c r="J24" s="32">
        <f t="shared" si="6"/>
        <v>0</v>
      </c>
      <c r="K24" s="32">
        <f t="shared" si="6"/>
        <v>0</v>
      </c>
      <c r="L24" s="32">
        <f t="shared" si="6"/>
        <v>0</v>
      </c>
      <c r="M24" s="32">
        <f t="shared" si="6"/>
        <v>0</v>
      </c>
      <c r="N24" s="32">
        <f t="shared" si="4"/>
        <v>32859</v>
      </c>
      <c r="O24" s="45">
        <f t="shared" si="1"/>
        <v>81.334158415841586</v>
      </c>
      <c r="P24" s="10"/>
    </row>
    <row r="25" spans="1:119">
      <c r="A25" s="12"/>
      <c r="B25" s="25">
        <v>343.4</v>
      </c>
      <c r="C25" s="20" t="s">
        <v>32</v>
      </c>
      <c r="D25" s="46">
        <v>32859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32859</v>
      </c>
      <c r="O25" s="47">
        <f t="shared" si="1"/>
        <v>81.334158415841586</v>
      </c>
      <c r="P25" s="9"/>
    </row>
    <row r="26" spans="1:119" ht="15.75">
      <c r="A26" s="29" t="s">
        <v>30</v>
      </c>
      <c r="B26" s="30"/>
      <c r="C26" s="31"/>
      <c r="D26" s="32">
        <f t="shared" ref="D26:M26" si="7">SUM(D27:D27)</f>
        <v>306</v>
      </c>
      <c r="E26" s="32">
        <f t="shared" si="7"/>
        <v>0</v>
      </c>
      <c r="F26" s="32">
        <f t="shared" si="7"/>
        <v>0</v>
      </c>
      <c r="G26" s="32">
        <f t="shared" si="7"/>
        <v>0</v>
      </c>
      <c r="H26" s="32">
        <f t="shared" si="7"/>
        <v>0</v>
      </c>
      <c r="I26" s="32">
        <f t="shared" si="7"/>
        <v>0</v>
      </c>
      <c r="J26" s="32">
        <f t="shared" si="7"/>
        <v>0</v>
      </c>
      <c r="K26" s="32">
        <f t="shared" si="7"/>
        <v>0</v>
      </c>
      <c r="L26" s="32">
        <f t="shared" si="7"/>
        <v>0</v>
      </c>
      <c r="M26" s="32">
        <f t="shared" si="7"/>
        <v>0</v>
      </c>
      <c r="N26" s="32">
        <f t="shared" si="4"/>
        <v>306</v>
      </c>
      <c r="O26" s="45">
        <f t="shared" si="1"/>
        <v>0.75742574257425743</v>
      </c>
      <c r="P26" s="10"/>
    </row>
    <row r="27" spans="1:119">
      <c r="A27" s="13"/>
      <c r="B27" s="39">
        <v>351.1</v>
      </c>
      <c r="C27" s="21" t="s">
        <v>36</v>
      </c>
      <c r="D27" s="46">
        <v>306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306</v>
      </c>
      <c r="O27" s="47">
        <f t="shared" si="1"/>
        <v>0.75742574257425743</v>
      </c>
      <c r="P27" s="9"/>
    </row>
    <row r="28" spans="1:119" ht="15.75">
      <c r="A28" s="29" t="s">
        <v>3</v>
      </c>
      <c r="B28" s="30"/>
      <c r="C28" s="31"/>
      <c r="D28" s="32">
        <f t="shared" ref="D28:M28" si="8">SUM(D29:D31)</f>
        <v>59983</v>
      </c>
      <c r="E28" s="32">
        <f t="shared" si="8"/>
        <v>43</v>
      </c>
      <c r="F28" s="32">
        <f t="shared" si="8"/>
        <v>0</v>
      </c>
      <c r="G28" s="32">
        <f t="shared" si="8"/>
        <v>0</v>
      </c>
      <c r="H28" s="32">
        <f t="shared" si="8"/>
        <v>0</v>
      </c>
      <c r="I28" s="32">
        <f t="shared" si="8"/>
        <v>0</v>
      </c>
      <c r="J28" s="32">
        <f t="shared" si="8"/>
        <v>0</v>
      </c>
      <c r="K28" s="32">
        <f t="shared" si="8"/>
        <v>0</v>
      </c>
      <c r="L28" s="32">
        <f t="shared" si="8"/>
        <v>0</v>
      </c>
      <c r="M28" s="32">
        <f t="shared" si="8"/>
        <v>0</v>
      </c>
      <c r="N28" s="32">
        <f t="shared" si="4"/>
        <v>60026</v>
      </c>
      <c r="O28" s="45">
        <f t="shared" si="1"/>
        <v>148.57920792079207</v>
      </c>
      <c r="P28" s="10"/>
    </row>
    <row r="29" spans="1:119">
      <c r="A29" s="12"/>
      <c r="B29" s="25">
        <v>361.1</v>
      </c>
      <c r="C29" s="20" t="s">
        <v>37</v>
      </c>
      <c r="D29" s="46">
        <v>96</v>
      </c>
      <c r="E29" s="46">
        <v>43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139</v>
      </c>
      <c r="O29" s="47">
        <f t="shared" si="1"/>
        <v>0.34405940594059403</v>
      </c>
      <c r="P29" s="9"/>
    </row>
    <row r="30" spans="1:119">
      <c r="A30" s="12"/>
      <c r="B30" s="25">
        <v>362</v>
      </c>
      <c r="C30" s="20" t="s">
        <v>38</v>
      </c>
      <c r="D30" s="46">
        <v>35123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35123</v>
      </c>
      <c r="O30" s="47">
        <f t="shared" si="1"/>
        <v>86.938118811881182</v>
      </c>
      <c r="P30" s="9"/>
    </row>
    <row r="31" spans="1:119" ht="15.75" thickBot="1">
      <c r="A31" s="12"/>
      <c r="B31" s="25">
        <v>369.9</v>
      </c>
      <c r="C31" s="20" t="s">
        <v>39</v>
      </c>
      <c r="D31" s="46">
        <v>24764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24764</v>
      </c>
      <c r="O31" s="47">
        <f t="shared" si="1"/>
        <v>61.297029702970299</v>
      </c>
      <c r="P31" s="9"/>
    </row>
    <row r="32" spans="1:119" ht="16.5" thickBot="1">
      <c r="A32" s="14" t="s">
        <v>34</v>
      </c>
      <c r="B32" s="23"/>
      <c r="C32" s="22"/>
      <c r="D32" s="15">
        <f>SUM(D5,D14,D19,D24,D26,D28)</f>
        <v>471115</v>
      </c>
      <c r="E32" s="15">
        <f t="shared" ref="E32:M32" si="9">SUM(E5,E14,E19,E24,E26,E28)</f>
        <v>57117</v>
      </c>
      <c r="F32" s="15">
        <f t="shared" si="9"/>
        <v>0</v>
      </c>
      <c r="G32" s="15">
        <f t="shared" si="9"/>
        <v>0</v>
      </c>
      <c r="H32" s="15">
        <f t="shared" si="9"/>
        <v>0</v>
      </c>
      <c r="I32" s="15">
        <f t="shared" si="9"/>
        <v>0</v>
      </c>
      <c r="J32" s="15">
        <f t="shared" si="9"/>
        <v>0</v>
      </c>
      <c r="K32" s="15">
        <f t="shared" si="9"/>
        <v>0</v>
      </c>
      <c r="L32" s="15">
        <f t="shared" si="9"/>
        <v>0</v>
      </c>
      <c r="M32" s="15">
        <f t="shared" si="9"/>
        <v>0</v>
      </c>
      <c r="N32" s="15">
        <f t="shared" si="4"/>
        <v>528232</v>
      </c>
      <c r="O32" s="38">
        <f t="shared" si="1"/>
        <v>1307.5049504950496</v>
      </c>
      <c r="P32" s="6"/>
      <c r="Q32" s="2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</row>
    <row r="33" spans="1:15">
      <c r="A33" s="16"/>
      <c r="B33" s="18"/>
      <c r="C33" s="18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9"/>
    </row>
    <row r="34" spans="1:15">
      <c r="A34" s="40"/>
      <c r="B34" s="41"/>
      <c r="C34" s="41"/>
      <c r="D34" s="42"/>
      <c r="E34" s="42"/>
      <c r="F34" s="42"/>
      <c r="G34" s="42"/>
      <c r="H34" s="42"/>
      <c r="I34" s="42"/>
      <c r="J34" s="42"/>
      <c r="K34" s="42"/>
      <c r="L34" s="48" t="s">
        <v>92</v>
      </c>
      <c r="M34" s="48"/>
      <c r="N34" s="48"/>
      <c r="O34" s="43">
        <v>404</v>
      </c>
    </row>
    <row r="35" spans="1:15">
      <c r="A35" s="49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1"/>
    </row>
    <row r="36" spans="1:15" ht="15.75" customHeight="1" thickBot="1">
      <c r="A36" s="52" t="s">
        <v>58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</row>
  </sheetData>
  <mergeCells count="10">
    <mergeCell ref="L34:N34"/>
    <mergeCell ref="A35:O35"/>
    <mergeCell ref="A36:O3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233263</v>
      </c>
      <c r="E5" s="27">
        <f t="shared" si="0"/>
        <v>22282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255545</v>
      </c>
      <c r="O5" s="33">
        <f t="shared" ref="O5:O35" si="1">(N5/O$37)</f>
        <v>630.97530864197529</v>
      </c>
      <c r="P5" s="6"/>
    </row>
    <row r="6" spans="1:133">
      <c r="A6" s="12"/>
      <c r="B6" s="25">
        <v>311</v>
      </c>
      <c r="C6" s="20" t="s">
        <v>2</v>
      </c>
      <c r="D6" s="46">
        <v>121062</v>
      </c>
      <c r="E6" s="46">
        <v>22282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143344</v>
      </c>
      <c r="O6" s="47">
        <f t="shared" si="1"/>
        <v>353.93580246913581</v>
      </c>
      <c r="P6" s="9"/>
    </row>
    <row r="7" spans="1:133">
      <c r="A7" s="12"/>
      <c r="B7" s="25">
        <v>312.41000000000003</v>
      </c>
      <c r="C7" s="20" t="s">
        <v>10</v>
      </c>
      <c r="D7" s="46">
        <v>22250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22250</v>
      </c>
      <c r="O7" s="47">
        <f t="shared" si="1"/>
        <v>54.938271604938272</v>
      </c>
      <c r="P7" s="9"/>
    </row>
    <row r="8" spans="1:133">
      <c r="A8" s="12"/>
      <c r="B8" s="25">
        <v>312.42</v>
      </c>
      <c r="C8" s="20" t="s">
        <v>75</v>
      </c>
      <c r="D8" s="46">
        <v>10041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10041</v>
      </c>
      <c r="O8" s="47">
        <f t="shared" si="1"/>
        <v>24.792592592592591</v>
      </c>
      <c r="P8" s="9"/>
    </row>
    <row r="9" spans="1:133">
      <c r="A9" s="12"/>
      <c r="B9" s="25">
        <v>314.10000000000002</v>
      </c>
      <c r="C9" s="20" t="s">
        <v>11</v>
      </c>
      <c r="D9" s="46">
        <v>36258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36258</v>
      </c>
      <c r="O9" s="47">
        <f t="shared" si="1"/>
        <v>89.525925925925932</v>
      </c>
      <c r="P9" s="9"/>
    </row>
    <row r="10" spans="1:133">
      <c r="A10" s="12"/>
      <c r="B10" s="25">
        <v>314.3</v>
      </c>
      <c r="C10" s="20" t="s">
        <v>12</v>
      </c>
      <c r="D10" s="46">
        <v>12270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12270</v>
      </c>
      <c r="O10" s="47">
        <f t="shared" si="1"/>
        <v>30.296296296296298</v>
      </c>
      <c r="P10" s="9"/>
    </row>
    <row r="11" spans="1:133">
      <c r="A11" s="12"/>
      <c r="B11" s="25">
        <v>314.39999999999998</v>
      </c>
      <c r="C11" s="20" t="s">
        <v>13</v>
      </c>
      <c r="D11" s="46">
        <v>2738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2738</v>
      </c>
      <c r="O11" s="47">
        <f t="shared" si="1"/>
        <v>6.7604938271604942</v>
      </c>
      <c r="P11" s="9"/>
    </row>
    <row r="12" spans="1:133">
      <c r="A12" s="12"/>
      <c r="B12" s="25">
        <v>315</v>
      </c>
      <c r="C12" s="20" t="s">
        <v>76</v>
      </c>
      <c r="D12" s="46">
        <v>20858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20858</v>
      </c>
      <c r="O12" s="47">
        <f t="shared" si="1"/>
        <v>51.501234567901236</v>
      </c>
      <c r="P12" s="9"/>
    </row>
    <row r="13" spans="1:133">
      <c r="A13" s="12"/>
      <c r="B13" s="25">
        <v>316</v>
      </c>
      <c r="C13" s="20" t="s">
        <v>83</v>
      </c>
      <c r="D13" s="46">
        <v>7786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7786</v>
      </c>
      <c r="O13" s="47">
        <f t="shared" si="1"/>
        <v>19.224691358024693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SUM(D15:D18)</f>
        <v>62784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5" si="4">SUM(D14:M14)</f>
        <v>62784</v>
      </c>
      <c r="O14" s="45">
        <f t="shared" si="1"/>
        <v>155.02222222222221</v>
      </c>
      <c r="P14" s="10"/>
    </row>
    <row r="15" spans="1:133">
      <c r="A15" s="12"/>
      <c r="B15" s="25">
        <v>322</v>
      </c>
      <c r="C15" s="20" t="s">
        <v>0</v>
      </c>
      <c r="D15" s="46">
        <v>445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445</v>
      </c>
      <c r="O15" s="47">
        <f t="shared" si="1"/>
        <v>1.0987654320987654</v>
      </c>
      <c r="P15" s="9"/>
    </row>
    <row r="16" spans="1:133">
      <c r="A16" s="12"/>
      <c r="B16" s="25">
        <v>323.10000000000002</v>
      </c>
      <c r="C16" s="20" t="s">
        <v>16</v>
      </c>
      <c r="D16" s="46">
        <v>59425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59425</v>
      </c>
      <c r="O16" s="47">
        <f t="shared" si="1"/>
        <v>146.72839506172841</v>
      </c>
      <c r="P16" s="9"/>
    </row>
    <row r="17" spans="1:16">
      <c r="A17" s="12"/>
      <c r="B17" s="25">
        <v>323.39999999999998</v>
      </c>
      <c r="C17" s="20" t="s">
        <v>17</v>
      </c>
      <c r="D17" s="46">
        <v>2824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2824</v>
      </c>
      <c r="O17" s="47">
        <f t="shared" si="1"/>
        <v>6.9728395061728392</v>
      </c>
      <c r="P17" s="9"/>
    </row>
    <row r="18" spans="1:16">
      <c r="A18" s="12"/>
      <c r="B18" s="25">
        <v>329</v>
      </c>
      <c r="C18" s="20" t="s">
        <v>18</v>
      </c>
      <c r="D18" s="46">
        <v>90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90</v>
      </c>
      <c r="O18" s="47">
        <f t="shared" si="1"/>
        <v>0.22222222222222221</v>
      </c>
      <c r="P18" s="9"/>
    </row>
    <row r="19" spans="1:16" ht="15.75">
      <c r="A19" s="29" t="s">
        <v>19</v>
      </c>
      <c r="B19" s="30"/>
      <c r="C19" s="31"/>
      <c r="D19" s="32">
        <f t="shared" ref="D19:M19" si="5">SUM(D20:D25)</f>
        <v>131519</v>
      </c>
      <c r="E19" s="32">
        <f t="shared" si="5"/>
        <v>24968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156487</v>
      </c>
      <c r="O19" s="45">
        <f t="shared" si="1"/>
        <v>386.38765432098768</v>
      </c>
      <c r="P19" s="10"/>
    </row>
    <row r="20" spans="1:16">
      <c r="A20" s="12"/>
      <c r="B20" s="25">
        <v>334.7</v>
      </c>
      <c r="C20" s="20" t="s">
        <v>85</v>
      </c>
      <c r="D20" s="46">
        <v>45377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45377</v>
      </c>
      <c r="O20" s="47">
        <f t="shared" si="1"/>
        <v>112.04197530864198</v>
      </c>
      <c r="P20" s="9"/>
    </row>
    <row r="21" spans="1:16">
      <c r="A21" s="12"/>
      <c r="B21" s="25">
        <v>335.12</v>
      </c>
      <c r="C21" s="20" t="s">
        <v>63</v>
      </c>
      <c r="D21" s="46">
        <v>26706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26706</v>
      </c>
      <c r="O21" s="47">
        <f t="shared" si="1"/>
        <v>65.940740740740736</v>
      </c>
      <c r="P21" s="9"/>
    </row>
    <row r="22" spans="1:16">
      <c r="A22" s="12"/>
      <c r="B22" s="25">
        <v>335.15</v>
      </c>
      <c r="C22" s="20" t="s">
        <v>64</v>
      </c>
      <c r="D22" s="46">
        <v>147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147</v>
      </c>
      <c r="O22" s="47">
        <f t="shared" si="1"/>
        <v>0.36296296296296299</v>
      </c>
      <c r="P22" s="9"/>
    </row>
    <row r="23" spans="1:16">
      <c r="A23" s="12"/>
      <c r="B23" s="25">
        <v>335.18</v>
      </c>
      <c r="C23" s="20" t="s">
        <v>65</v>
      </c>
      <c r="D23" s="46">
        <v>37410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37410</v>
      </c>
      <c r="O23" s="47">
        <f t="shared" si="1"/>
        <v>92.370370370370367</v>
      </c>
      <c r="P23" s="9"/>
    </row>
    <row r="24" spans="1:16">
      <c r="A24" s="12"/>
      <c r="B24" s="25">
        <v>337.7</v>
      </c>
      <c r="C24" s="20" t="s">
        <v>89</v>
      </c>
      <c r="D24" s="46">
        <v>21439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21439</v>
      </c>
      <c r="O24" s="47">
        <f t="shared" si="1"/>
        <v>52.935802469135801</v>
      </c>
      <c r="P24" s="9"/>
    </row>
    <row r="25" spans="1:16">
      <c r="A25" s="12"/>
      <c r="B25" s="25">
        <v>338</v>
      </c>
      <c r="C25" s="20" t="s">
        <v>51</v>
      </c>
      <c r="D25" s="46">
        <v>440</v>
      </c>
      <c r="E25" s="46">
        <v>24968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25408</v>
      </c>
      <c r="O25" s="47">
        <f t="shared" si="1"/>
        <v>62.735802469135805</v>
      </c>
      <c r="P25" s="9"/>
    </row>
    <row r="26" spans="1:16" ht="15.75">
      <c r="A26" s="29" t="s">
        <v>29</v>
      </c>
      <c r="B26" s="30"/>
      <c r="C26" s="31"/>
      <c r="D26" s="32">
        <f t="shared" ref="D26:M26" si="6">SUM(D27:D28)</f>
        <v>50076</v>
      </c>
      <c r="E26" s="32">
        <f t="shared" si="6"/>
        <v>0</v>
      </c>
      <c r="F26" s="32">
        <f t="shared" si="6"/>
        <v>0</v>
      </c>
      <c r="G26" s="32">
        <f t="shared" si="6"/>
        <v>0</v>
      </c>
      <c r="H26" s="32">
        <f t="shared" si="6"/>
        <v>0</v>
      </c>
      <c r="I26" s="32">
        <f t="shared" si="6"/>
        <v>0</v>
      </c>
      <c r="J26" s="32">
        <f t="shared" si="6"/>
        <v>0</v>
      </c>
      <c r="K26" s="32">
        <f t="shared" si="6"/>
        <v>0</v>
      </c>
      <c r="L26" s="32">
        <f t="shared" si="6"/>
        <v>0</v>
      </c>
      <c r="M26" s="32">
        <f t="shared" si="6"/>
        <v>0</v>
      </c>
      <c r="N26" s="32">
        <f t="shared" si="4"/>
        <v>50076</v>
      </c>
      <c r="O26" s="45">
        <f t="shared" si="1"/>
        <v>123.64444444444445</v>
      </c>
      <c r="P26" s="10"/>
    </row>
    <row r="27" spans="1:16">
      <c r="A27" s="12"/>
      <c r="B27" s="25">
        <v>343.4</v>
      </c>
      <c r="C27" s="20" t="s">
        <v>32</v>
      </c>
      <c r="D27" s="46">
        <v>33098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4"/>
        <v>33098</v>
      </c>
      <c r="O27" s="47">
        <f t="shared" si="1"/>
        <v>81.72345679012345</v>
      </c>
      <c r="P27" s="9"/>
    </row>
    <row r="28" spans="1:16">
      <c r="A28" s="12"/>
      <c r="B28" s="25">
        <v>344.9</v>
      </c>
      <c r="C28" s="20" t="s">
        <v>86</v>
      </c>
      <c r="D28" s="46">
        <v>16978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16978</v>
      </c>
      <c r="O28" s="47">
        <f t="shared" si="1"/>
        <v>41.920987654320989</v>
      </c>
      <c r="P28" s="9"/>
    </row>
    <row r="29" spans="1:16" ht="15.75">
      <c r="A29" s="29" t="s">
        <v>30</v>
      </c>
      <c r="B29" s="30"/>
      <c r="C29" s="31"/>
      <c r="D29" s="32">
        <f t="shared" ref="D29:M29" si="7">SUM(D30:D30)</f>
        <v>333</v>
      </c>
      <c r="E29" s="32">
        <f t="shared" si="7"/>
        <v>0</v>
      </c>
      <c r="F29" s="32">
        <f t="shared" si="7"/>
        <v>0</v>
      </c>
      <c r="G29" s="32">
        <f t="shared" si="7"/>
        <v>0</v>
      </c>
      <c r="H29" s="32">
        <f t="shared" si="7"/>
        <v>0</v>
      </c>
      <c r="I29" s="32">
        <f t="shared" si="7"/>
        <v>0</v>
      </c>
      <c r="J29" s="32">
        <f t="shared" si="7"/>
        <v>0</v>
      </c>
      <c r="K29" s="32">
        <f t="shared" si="7"/>
        <v>0</v>
      </c>
      <c r="L29" s="32">
        <f t="shared" si="7"/>
        <v>0</v>
      </c>
      <c r="M29" s="32">
        <f t="shared" si="7"/>
        <v>0</v>
      </c>
      <c r="N29" s="32">
        <f t="shared" si="4"/>
        <v>333</v>
      </c>
      <c r="O29" s="45">
        <f t="shared" si="1"/>
        <v>0.82222222222222219</v>
      </c>
      <c r="P29" s="10"/>
    </row>
    <row r="30" spans="1:16">
      <c r="A30" s="13"/>
      <c r="B30" s="39">
        <v>351.1</v>
      </c>
      <c r="C30" s="21" t="s">
        <v>36</v>
      </c>
      <c r="D30" s="46">
        <v>333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333</v>
      </c>
      <c r="O30" s="47">
        <f t="shared" si="1"/>
        <v>0.82222222222222219</v>
      </c>
      <c r="P30" s="9"/>
    </row>
    <row r="31" spans="1:16" ht="15.75">
      <c r="A31" s="29" t="s">
        <v>3</v>
      </c>
      <c r="B31" s="30"/>
      <c r="C31" s="31"/>
      <c r="D31" s="32">
        <f t="shared" ref="D31:M31" si="8">SUM(D32:D34)</f>
        <v>51615</v>
      </c>
      <c r="E31" s="32">
        <f t="shared" si="8"/>
        <v>32</v>
      </c>
      <c r="F31" s="32">
        <f t="shared" si="8"/>
        <v>0</v>
      </c>
      <c r="G31" s="32">
        <f t="shared" si="8"/>
        <v>0</v>
      </c>
      <c r="H31" s="32">
        <f t="shared" si="8"/>
        <v>0</v>
      </c>
      <c r="I31" s="32">
        <f t="shared" si="8"/>
        <v>0</v>
      </c>
      <c r="J31" s="32">
        <f t="shared" si="8"/>
        <v>0</v>
      </c>
      <c r="K31" s="32">
        <f t="shared" si="8"/>
        <v>0</v>
      </c>
      <c r="L31" s="32">
        <f t="shared" si="8"/>
        <v>0</v>
      </c>
      <c r="M31" s="32">
        <f t="shared" si="8"/>
        <v>0</v>
      </c>
      <c r="N31" s="32">
        <f t="shared" si="4"/>
        <v>51647</v>
      </c>
      <c r="O31" s="45">
        <f t="shared" si="1"/>
        <v>127.52345679012346</v>
      </c>
      <c r="P31" s="10"/>
    </row>
    <row r="32" spans="1:16">
      <c r="A32" s="12"/>
      <c r="B32" s="25">
        <v>361.1</v>
      </c>
      <c r="C32" s="20" t="s">
        <v>37</v>
      </c>
      <c r="D32" s="46">
        <v>81</v>
      </c>
      <c r="E32" s="46">
        <v>32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113</v>
      </c>
      <c r="O32" s="47">
        <f t="shared" si="1"/>
        <v>0.27901234567901234</v>
      </c>
      <c r="P32" s="9"/>
    </row>
    <row r="33" spans="1:119">
      <c r="A33" s="12"/>
      <c r="B33" s="25">
        <v>362</v>
      </c>
      <c r="C33" s="20" t="s">
        <v>38</v>
      </c>
      <c r="D33" s="46">
        <v>33119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33119</v>
      </c>
      <c r="O33" s="47">
        <f t="shared" si="1"/>
        <v>81.775308641975315</v>
      </c>
      <c r="P33" s="9"/>
    </row>
    <row r="34" spans="1:119" ht="15.75" thickBot="1">
      <c r="A34" s="12"/>
      <c r="B34" s="25">
        <v>369.9</v>
      </c>
      <c r="C34" s="20" t="s">
        <v>39</v>
      </c>
      <c r="D34" s="46">
        <v>18415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18415</v>
      </c>
      <c r="O34" s="47">
        <f t="shared" si="1"/>
        <v>45.469135802469133</v>
      </c>
      <c r="P34" s="9"/>
    </row>
    <row r="35" spans="1:119" ht="16.5" thickBot="1">
      <c r="A35" s="14" t="s">
        <v>34</v>
      </c>
      <c r="B35" s="23"/>
      <c r="C35" s="22"/>
      <c r="D35" s="15">
        <f>SUM(D5,D14,D19,D26,D29,D31)</f>
        <v>529590</v>
      </c>
      <c r="E35" s="15">
        <f t="shared" ref="E35:M35" si="9">SUM(E5,E14,E19,E26,E29,E31)</f>
        <v>47282</v>
      </c>
      <c r="F35" s="15">
        <f t="shared" si="9"/>
        <v>0</v>
      </c>
      <c r="G35" s="15">
        <f t="shared" si="9"/>
        <v>0</v>
      </c>
      <c r="H35" s="15">
        <f t="shared" si="9"/>
        <v>0</v>
      </c>
      <c r="I35" s="15">
        <f t="shared" si="9"/>
        <v>0</v>
      </c>
      <c r="J35" s="15">
        <f t="shared" si="9"/>
        <v>0</v>
      </c>
      <c r="K35" s="15">
        <f t="shared" si="9"/>
        <v>0</v>
      </c>
      <c r="L35" s="15">
        <f t="shared" si="9"/>
        <v>0</v>
      </c>
      <c r="M35" s="15">
        <f t="shared" si="9"/>
        <v>0</v>
      </c>
      <c r="N35" s="15">
        <f t="shared" si="4"/>
        <v>576872</v>
      </c>
      <c r="O35" s="38">
        <f t="shared" si="1"/>
        <v>1424.3753086419754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90</v>
      </c>
      <c r="M37" s="48"/>
      <c r="N37" s="48"/>
      <c r="O37" s="43">
        <v>405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4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SUM(D6:D13)</f>
        <v>235185</v>
      </c>
      <c r="E5" s="27">
        <f t="shared" si="0"/>
        <v>15938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251123</v>
      </c>
      <c r="O5" s="33">
        <f t="shared" ref="O5:O36" si="1">(N5/O$38)</f>
        <v>615.49754901960785</v>
      </c>
      <c r="P5" s="6"/>
    </row>
    <row r="6" spans="1:133">
      <c r="A6" s="12"/>
      <c r="B6" s="25">
        <v>311</v>
      </c>
      <c r="C6" s="20" t="s">
        <v>2</v>
      </c>
      <c r="D6" s="46">
        <v>124473</v>
      </c>
      <c r="E6" s="46">
        <v>15938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140411</v>
      </c>
      <c r="O6" s="47">
        <f t="shared" si="1"/>
        <v>344.14460784313724</v>
      </c>
      <c r="P6" s="9"/>
    </row>
    <row r="7" spans="1:133">
      <c r="A7" s="12"/>
      <c r="B7" s="25">
        <v>312.41000000000003</v>
      </c>
      <c r="C7" s="20" t="s">
        <v>10</v>
      </c>
      <c r="D7" s="46">
        <v>22161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22161</v>
      </c>
      <c r="O7" s="47">
        <f t="shared" si="1"/>
        <v>54.316176470588232</v>
      </c>
      <c r="P7" s="9"/>
    </row>
    <row r="8" spans="1:133">
      <c r="A8" s="12"/>
      <c r="B8" s="25">
        <v>312.42</v>
      </c>
      <c r="C8" s="20" t="s">
        <v>75</v>
      </c>
      <c r="D8" s="46">
        <v>10058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10058</v>
      </c>
      <c r="O8" s="47">
        <f t="shared" si="1"/>
        <v>24.651960784313726</v>
      </c>
      <c r="P8" s="9"/>
    </row>
    <row r="9" spans="1:133">
      <c r="A9" s="12"/>
      <c r="B9" s="25">
        <v>314.10000000000002</v>
      </c>
      <c r="C9" s="20" t="s">
        <v>11</v>
      </c>
      <c r="D9" s="46">
        <v>37455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37455</v>
      </c>
      <c r="O9" s="47">
        <f t="shared" si="1"/>
        <v>91.80147058823529</v>
      </c>
      <c r="P9" s="9"/>
    </row>
    <row r="10" spans="1:133">
      <c r="A10" s="12"/>
      <c r="B10" s="25">
        <v>314.3</v>
      </c>
      <c r="C10" s="20" t="s">
        <v>12</v>
      </c>
      <c r="D10" s="46">
        <v>11057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11057</v>
      </c>
      <c r="O10" s="47">
        <f t="shared" si="1"/>
        <v>27.100490196078432</v>
      </c>
      <c r="P10" s="9"/>
    </row>
    <row r="11" spans="1:133">
      <c r="A11" s="12"/>
      <c r="B11" s="25">
        <v>314.39999999999998</v>
      </c>
      <c r="C11" s="20" t="s">
        <v>13</v>
      </c>
      <c r="D11" s="46">
        <v>3017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3017</v>
      </c>
      <c r="O11" s="47">
        <f t="shared" si="1"/>
        <v>7.3946078431372548</v>
      </c>
      <c r="P11" s="9"/>
    </row>
    <row r="12" spans="1:133">
      <c r="A12" s="12"/>
      <c r="B12" s="25">
        <v>314.89999999999998</v>
      </c>
      <c r="C12" s="20" t="s">
        <v>62</v>
      </c>
      <c r="D12" s="46">
        <v>21664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21664</v>
      </c>
      <c r="O12" s="47">
        <f t="shared" si="1"/>
        <v>53.098039215686278</v>
      </c>
      <c r="P12" s="9"/>
    </row>
    <row r="13" spans="1:133">
      <c r="A13" s="12"/>
      <c r="B13" s="25">
        <v>316</v>
      </c>
      <c r="C13" s="20" t="s">
        <v>83</v>
      </c>
      <c r="D13" s="46">
        <v>5300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5300</v>
      </c>
      <c r="O13" s="47">
        <f t="shared" si="1"/>
        <v>12.990196078431373</v>
      </c>
      <c r="P13" s="9"/>
    </row>
    <row r="14" spans="1:133" ht="15.75">
      <c r="A14" s="29" t="s">
        <v>15</v>
      </c>
      <c r="B14" s="30"/>
      <c r="C14" s="31"/>
      <c r="D14" s="32">
        <f t="shared" ref="D14:M14" si="3">SUM(D15:D18)</f>
        <v>63247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36" si="4">SUM(D14:M14)</f>
        <v>63247</v>
      </c>
      <c r="O14" s="45">
        <f t="shared" si="1"/>
        <v>155.01715686274511</v>
      </c>
      <c r="P14" s="10"/>
    </row>
    <row r="15" spans="1:133">
      <c r="A15" s="12"/>
      <c r="B15" s="25">
        <v>322</v>
      </c>
      <c r="C15" s="20" t="s">
        <v>0</v>
      </c>
      <c r="D15" s="46">
        <v>650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650</v>
      </c>
      <c r="O15" s="47">
        <f t="shared" si="1"/>
        <v>1.5931372549019607</v>
      </c>
      <c r="P15" s="9"/>
    </row>
    <row r="16" spans="1:133">
      <c r="A16" s="12"/>
      <c r="B16" s="25">
        <v>323.10000000000002</v>
      </c>
      <c r="C16" s="20" t="s">
        <v>16</v>
      </c>
      <c r="D16" s="46">
        <v>59577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59577</v>
      </c>
      <c r="O16" s="47">
        <f t="shared" si="1"/>
        <v>146.02205882352942</v>
      </c>
      <c r="P16" s="9"/>
    </row>
    <row r="17" spans="1:16">
      <c r="A17" s="12"/>
      <c r="B17" s="25">
        <v>323.39999999999998</v>
      </c>
      <c r="C17" s="20" t="s">
        <v>17</v>
      </c>
      <c r="D17" s="46">
        <v>2972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2972</v>
      </c>
      <c r="O17" s="47">
        <f t="shared" si="1"/>
        <v>7.284313725490196</v>
      </c>
      <c r="P17" s="9"/>
    </row>
    <row r="18" spans="1:16">
      <c r="A18" s="12"/>
      <c r="B18" s="25">
        <v>329</v>
      </c>
      <c r="C18" s="20" t="s">
        <v>18</v>
      </c>
      <c r="D18" s="46">
        <v>48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48</v>
      </c>
      <c r="O18" s="47">
        <f t="shared" si="1"/>
        <v>0.11764705882352941</v>
      </c>
      <c r="P18" s="9"/>
    </row>
    <row r="19" spans="1:16" ht="15.75">
      <c r="A19" s="29" t="s">
        <v>19</v>
      </c>
      <c r="B19" s="30"/>
      <c r="C19" s="31"/>
      <c r="D19" s="32">
        <f t="shared" ref="D19:M19" si="5">SUM(D20:D26)</f>
        <v>138522</v>
      </c>
      <c r="E19" s="32">
        <f t="shared" si="5"/>
        <v>23623</v>
      </c>
      <c r="F19" s="32">
        <f t="shared" si="5"/>
        <v>0</v>
      </c>
      <c r="G19" s="32">
        <f t="shared" si="5"/>
        <v>0</v>
      </c>
      <c r="H19" s="32">
        <f t="shared" si="5"/>
        <v>0</v>
      </c>
      <c r="I19" s="32">
        <f t="shared" si="5"/>
        <v>0</v>
      </c>
      <c r="J19" s="32">
        <f t="shared" si="5"/>
        <v>0</v>
      </c>
      <c r="K19" s="32">
        <f t="shared" si="5"/>
        <v>0</v>
      </c>
      <c r="L19" s="32">
        <f t="shared" si="5"/>
        <v>0</v>
      </c>
      <c r="M19" s="32">
        <f t="shared" si="5"/>
        <v>0</v>
      </c>
      <c r="N19" s="44">
        <f t="shared" si="4"/>
        <v>162145</v>
      </c>
      <c r="O19" s="45">
        <f t="shared" si="1"/>
        <v>397.41421568627453</v>
      </c>
      <c r="P19" s="10"/>
    </row>
    <row r="20" spans="1:16">
      <c r="A20" s="12"/>
      <c r="B20" s="25">
        <v>331.5</v>
      </c>
      <c r="C20" s="20" t="s">
        <v>80</v>
      </c>
      <c r="D20" s="46">
        <v>60447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60447</v>
      </c>
      <c r="O20" s="47">
        <f t="shared" si="1"/>
        <v>148.15441176470588</v>
      </c>
      <c r="P20" s="9"/>
    </row>
    <row r="21" spans="1:16">
      <c r="A21" s="12"/>
      <c r="B21" s="25">
        <v>334.5</v>
      </c>
      <c r="C21" s="20" t="s">
        <v>84</v>
      </c>
      <c r="D21" s="46">
        <v>10254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10254</v>
      </c>
      <c r="O21" s="47">
        <f t="shared" si="1"/>
        <v>25.132352941176471</v>
      </c>
      <c r="P21" s="9"/>
    </row>
    <row r="22" spans="1:16">
      <c r="A22" s="12"/>
      <c r="B22" s="25">
        <v>334.7</v>
      </c>
      <c r="C22" s="20" t="s">
        <v>85</v>
      </c>
      <c r="D22" s="46">
        <v>4623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4623</v>
      </c>
      <c r="O22" s="47">
        <f t="shared" si="1"/>
        <v>11.330882352941176</v>
      </c>
      <c r="P22" s="9"/>
    </row>
    <row r="23" spans="1:16">
      <c r="A23" s="12"/>
      <c r="B23" s="25">
        <v>335.12</v>
      </c>
      <c r="C23" s="20" t="s">
        <v>63</v>
      </c>
      <c r="D23" s="46">
        <v>26508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26508</v>
      </c>
      <c r="O23" s="47">
        <f t="shared" si="1"/>
        <v>64.970588235294116</v>
      </c>
      <c r="P23" s="9"/>
    </row>
    <row r="24" spans="1:16">
      <c r="A24" s="12"/>
      <c r="B24" s="25">
        <v>335.15</v>
      </c>
      <c r="C24" s="20" t="s">
        <v>64</v>
      </c>
      <c r="D24" s="46">
        <v>147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147</v>
      </c>
      <c r="O24" s="47">
        <f t="shared" si="1"/>
        <v>0.36029411764705882</v>
      </c>
      <c r="P24" s="9"/>
    </row>
    <row r="25" spans="1:16">
      <c r="A25" s="12"/>
      <c r="B25" s="25">
        <v>335.18</v>
      </c>
      <c r="C25" s="20" t="s">
        <v>65</v>
      </c>
      <c r="D25" s="46">
        <v>36075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36075</v>
      </c>
      <c r="O25" s="47">
        <f t="shared" si="1"/>
        <v>88.419117647058826</v>
      </c>
      <c r="P25" s="9"/>
    </row>
    <row r="26" spans="1:16">
      <c r="A26" s="12"/>
      <c r="B26" s="25">
        <v>338</v>
      </c>
      <c r="C26" s="20" t="s">
        <v>51</v>
      </c>
      <c r="D26" s="46">
        <v>468</v>
      </c>
      <c r="E26" s="46">
        <v>23623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24091</v>
      </c>
      <c r="O26" s="47">
        <f t="shared" si="1"/>
        <v>59.046568627450981</v>
      </c>
      <c r="P26" s="9"/>
    </row>
    <row r="27" spans="1:16" ht="15.75">
      <c r="A27" s="29" t="s">
        <v>29</v>
      </c>
      <c r="B27" s="30"/>
      <c r="C27" s="31"/>
      <c r="D27" s="32">
        <f t="shared" ref="D27:M27" si="6">SUM(D28:D29)</f>
        <v>48294</v>
      </c>
      <c r="E27" s="32">
        <f t="shared" si="6"/>
        <v>0</v>
      </c>
      <c r="F27" s="32">
        <f t="shared" si="6"/>
        <v>0</v>
      </c>
      <c r="G27" s="32">
        <f t="shared" si="6"/>
        <v>0</v>
      </c>
      <c r="H27" s="32">
        <f t="shared" si="6"/>
        <v>0</v>
      </c>
      <c r="I27" s="32">
        <f t="shared" si="6"/>
        <v>0</v>
      </c>
      <c r="J27" s="32">
        <f t="shared" si="6"/>
        <v>0</v>
      </c>
      <c r="K27" s="32">
        <f t="shared" si="6"/>
        <v>0</v>
      </c>
      <c r="L27" s="32">
        <f t="shared" si="6"/>
        <v>0</v>
      </c>
      <c r="M27" s="32">
        <f t="shared" si="6"/>
        <v>0</v>
      </c>
      <c r="N27" s="32">
        <f t="shared" si="4"/>
        <v>48294</v>
      </c>
      <c r="O27" s="45">
        <f t="shared" si="1"/>
        <v>118.36764705882354</v>
      </c>
      <c r="P27" s="10"/>
    </row>
    <row r="28" spans="1:16">
      <c r="A28" s="12"/>
      <c r="B28" s="25">
        <v>343.4</v>
      </c>
      <c r="C28" s="20" t="s">
        <v>32</v>
      </c>
      <c r="D28" s="46">
        <v>33139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33139</v>
      </c>
      <c r="O28" s="47">
        <f t="shared" si="1"/>
        <v>81.223039215686271</v>
      </c>
      <c r="P28" s="9"/>
    </row>
    <row r="29" spans="1:16">
      <c r="A29" s="12"/>
      <c r="B29" s="25">
        <v>344.9</v>
      </c>
      <c r="C29" s="20" t="s">
        <v>86</v>
      </c>
      <c r="D29" s="46">
        <v>15155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4"/>
        <v>15155</v>
      </c>
      <c r="O29" s="47">
        <f t="shared" si="1"/>
        <v>37.144607843137258</v>
      </c>
      <c r="P29" s="9"/>
    </row>
    <row r="30" spans="1:16" ht="15.75">
      <c r="A30" s="29" t="s">
        <v>30</v>
      </c>
      <c r="B30" s="30"/>
      <c r="C30" s="31"/>
      <c r="D30" s="32">
        <f t="shared" ref="D30:M30" si="7">SUM(D31:D31)</f>
        <v>307</v>
      </c>
      <c r="E30" s="32">
        <f t="shared" si="7"/>
        <v>0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0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 t="shared" si="4"/>
        <v>307</v>
      </c>
      <c r="O30" s="45">
        <f t="shared" si="1"/>
        <v>0.75245098039215685</v>
      </c>
      <c r="P30" s="10"/>
    </row>
    <row r="31" spans="1:16">
      <c r="A31" s="13"/>
      <c r="B31" s="39">
        <v>351.1</v>
      </c>
      <c r="C31" s="21" t="s">
        <v>36</v>
      </c>
      <c r="D31" s="46">
        <v>307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307</v>
      </c>
      <c r="O31" s="47">
        <f t="shared" si="1"/>
        <v>0.75245098039215685</v>
      </c>
      <c r="P31" s="9"/>
    </row>
    <row r="32" spans="1:16" ht="15.75">
      <c r="A32" s="29" t="s">
        <v>3</v>
      </c>
      <c r="B32" s="30"/>
      <c r="C32" s="31"/>
      <c r="D32" s="32">
        <f t="shared" ref="D32:M32" si="8">SUM(D33:D35)</f>
        <v>39687</v>
      </c>
      <c r="E32" s="32">
        <f t="shared" si="8"/>
        <v>29</v>
      </c>
      <c r="F32" s="32">
        <f t="shared" si="8"/>
        <v>0</v>
      </c>
      <c r="G32" s="32">
        <f t="shared" si="8"/>
        <v>0</v>
      </c>
      <c r="H32" s="32">
        <f t="shared" si="8"/>
        <v>0</v>
      </c>
      <c r="I32" s="32">
        <f t="shared" si="8"/>
        <v>0</v>
      </c>
      <c r="J32" s="32">
        <f t="shared" si="8"/>
        <v>0</v>
      </c>
      <c r="K32" s="32">
        <f t="shared" si="8"/>
        <v>0</v>
      </c>
      <c r="L32" s="32">
        <f t="shared" si="8"/>
        <v>0</v>
      </c>
      <c r="M32" s="32">
        <f t="shared" si="8"/>
        <v>0</v>
      </c>
      <c r="N32" s="32">
        <f t="shared" si="4"/>
        <v>39716</v>
      </c>
      <c r="O32" s="45">
        <f t="shared" si="1"/>
        <v>97.343137254901961</v>
      </c>
      <c r="P32" s="10"/>
    </row>
    <row r="33" spans="1:119">
      <c r="A33" s="12"/>
      <c r="B33" s="25">
        <v>361.1</v>
      </c>
      <c r="C33" s="20" t="s">
        <v>37</v>
      </c>
      <c r="D33" s="46">
        <v>89</v>
      </c>
      <c r="E33" s="46">
        <v>29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4"/>
        <v>118</v>
      </c>
      <c r="O33" s="47">
        <f t="shared" si="1"/>
        <v>0.28921568627450983</v>
      </c>
      <c r="P33" s="9"/>
    </row>
    <row r="34" spans="1:119">
      <c r="A34" s="12"/>
      <c r="B34" s="25">
        <v>362</v>
      </c>
      <c r="C34" s="20" t="s">
        <v>38</v>
      </c>
      <c r="D34" s="46">
        <v>33136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33136</v>
      </c>
      <c r="O34" s="47">
        <f t="shared" si="1"/>
        <v>81.215686274509807</v>
      </c>
      <c r="P34" s="9"/>
    </row>
    <row r="35" spans="1:119" ht="15.75" thickBot="1">
      <c r="A35" s="12"/>
      <c r="B35" s="25">
        <v>369.9</v>
      </c>
      <c r="C35" s="20" t="s">
        <v>39</v>
      </c>
      <c r="D35" s="46">
        <v>6462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4"/>
        <v>6462</v>
      </c>
      <c r="O35" s="47">
        <f t="shared" si="1"/>
        <v>15.838235294117647</v>
      </c>
      <c r="P35" s="9"/>
    </row>
    <row r="36" spans="1:119" ht="16.5" thickBot="1">
      <c r="A36" s="14" t="s">
        <v>34</v>
      </c>
      <c r="B36" s="23"/>
      <c r="C36" s="22"/>
      <c r="D36" s="15">
        <f>SUM(D5,D14,D19,D27,D30,D32)</f>
        <v>525242</v>
      </c>
      <c r="E36" s="15">
        <f t="shared" ref="E36:M36" si="9">SUM(E5,E14,E19,E27,E30,E32)</f>
        <v>39590</v>
      </c>
      <c r="F36" s="15">
        <f t="shared" si="9"/>
        <v>0</v>
      </c>
      <c r="G36" s="15">
        <f t="shared" si="9"/>
        <v>0</v>
      </c>
      <c r="H36" s="15">
        <f t="shared" si="9"/>
        <v>0</v>
      </c>
      <c r="I36" s="15">
        <f t="shared" si="9"/>
        <v>0</v>
      </c>
      <c r="J36" s="15">
        <f t="shared" si="9"/>
        <v>0</v>
      </c>
      <c r="K36" s="15">
        <f t="shared" si="9"/>
        <v>0</v>
      </c>
      <c r="L36" s="15">
        <f t="shared" si="9"/>
        <v>0</v>
      </c>
      <c r="M36" s="15">
        <f t="shared" si="9"/>
        <v>0</v>
      </c>
      <c r="N36" s="15">
        <f t="shared" si="4"/>
        <v>564832</v>
      </c>
      <c r="O36" s="38">
        <f t="shared" si="1"/>
        <v>1384.3921568627452</v>
      </c>
      <c r="P36" s="6"/>
      <c r="Q36" s="2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</row>
    <row r="37" spans="1:119">
      <c r="A37" s="16"/>
      <c r="B37" s="18"/>
      <c r="C37" s="18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9"/>
    </row>
    <row r="38" spans="1:119">
      <c r="A38" s="40"/>
      <c r="B38" s="41"/>
      <c r="C38" s="41"/>
      <c r="D38" s="42"/>
      <c r="E38" s="42"/>
      <c r="F38" s="42"/>
      <c r="G38" s="42"/>
      <c r="H38" s="42"/>
      <c r="I38" s="42"/>
      <c r="J38" s="42"/>
      <c r="K38" s="42"/>
      <c r="L38" s="48" t="s">
        <v>87</v>
      </c>
      <c r="M38" s="48"/>
      <c r="N38" s="48"/>
      <c r="O38" s="43">
        <v>408</v>
      </c>
    </row>
    <row r="39" spans="1:119">
      <c r="A39" s="49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1"/>
    </row>
    <row r="40" spans="1:119" ht="15.75" customHeight="1" thickBot="1">
      <c r="A40" s="52" t="s">
        <v>58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4"/>
    </row>
  </sheetData>
  <mergeCells count="10">
    <mergeCell ref="L38:N38"/>
    <mergeCell ref="A39:O39"/>
    <mergeCell ref="A40:O4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79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201979</v>
      </c>
      <c r="E5" s="27">
        <f t="shared" si="0"/>
        <v>14812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216791</v>
      </c>
      <c r="O5" s="33">
        <f t="shared" ref="O5:O33" si="1">(N5/O$35)</f>
        <v>546.07304785894212</v>
      </c>
      <c r="P5" s="6"/>
    </row>
    <row r="6" spans="1:133">
      <c r="A6" s="12"/>
      <c r="B6" s="25">
        <v>311</v>
      </c>
      <c r="C6" s="20" t="s">
        <v>2</v>
      </c>
      <c r="D6" s="46">
        <v>97113</v>
      </c>
      <c r="E6" s="46">
        <v>14812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111925</v>
      </c>
      <c r="O6" s="47">
        <f t="shared" si="1"/>
        <v>281.92695214105794</v>
      </c>
      <c r="P6" s="9"/>
    </row>
    <row r="7" spans="1:133">
      <c r="A7" s="12"/>
      <c r="B7" s="25">
        <v>312.41000000000003</v>
      </c>
      <c r="C7" s="20" t="s">
        <v>10</v>
      </c>
      <c r="D7" s="46">
        <v>21464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21464</v>
      </c>
      <c r="O7" s="47">
        <f t="shared" si="1"/>
        <v>54.065491183879097</v>
      </c>
      <c r="P7" s="9"/>
    </row>
    <row r="8" spans="1:133">
      <c r="A8" s="12"/>
      <c r="B8" s="25">
        <v>312.42</v>
      </c>
      <c r="C8" s="20" t="s">
        <v>75</v>
      </c>
      <c r="D8" s="46">
        <v>9772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9772</v>
      </c>
      <c r="O8" s="47">
        <f t="shared" si="1"/>
        <v>24.614609571788414</v>
      </c>
      <c r="P8" s="9"/>
    </row>
    <row r="9" spans="1:133">
      <c r="A9" s="12"/>
      <c r="B9" s="25">
        <v>314.10000000000002</v>
      </c>
      <c r="C9" s="20" t="s">
        <v>11</v>
      </c>
      <c r="D9" s="46">
        <v>36198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36198</v>
      </c>
      <c r="O9" s="47">
        <f t="shared" si="1"/>
        <v>91.178841309823682</v>
      </c>
      <c r="P9" s="9"/>
    </row>
    <row r="10" spans="1:133">
      <c r="A10" s="12"/>
      <c r="B10" s="25">
        <v>314.3</v>
      </c>
      <c r="C10" s="20" t="s">
        <v>12</v>
      </c>
      <c r="D10" s="46">
        <v>10611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10611</v>
      </c>
      <c r="O10" s="47">
        <f t="shared" si="1"/>
        <v>26.727959697732999</v>
      </c>
      <c r="P10" s="9"/>
    </row>
    <row r="11" spans="1:133">
      <c r="A11" s="12"/>
      <c r="B11" s="25">
        <v>314.39999999999998</v>
      </c>
      <c r="C11" s="20" t="s">
        <v>13</v>
      </c>
      <c r="D11" s="46">
        <v>2903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2903</v>
      </c>
      <c r="O11" s="47">
        <f t="shared" si="1"/>
        <v>7.3123425692695214</v>
      </c>
      <c r="P11" s="9"/>
    </row>
    <row r="12" spans="1:133">
      <c r="A12" s="12"/>
      <c r="B12" s="25">
        <v>314.89999999999998</v>
      </c>
      <c r="C12" s="20" t="s">
        <v>62</v>
      </c>
      <c r="D12" s="46">
        <v>23918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23918</v>
      </c>
      <c r="O12" s="47">
        <f t="shared" si="1"/>
        <v>60.246851385390428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70577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3" si="4">SUM(D13:M13)</f>
        <v>70577</v>
      </c>
      <c r="O13" s="45">
        <f t="shared" si="1"/>
        <v>177.7758186397985</v>
      </c>
      <c r="P13" s="10"/>
    </row>
    <row r="14" spans="1:133">
      <c r="A14" s="12"/>
      <c r="B14" s="25">
        <v>322</v>
      </c>
      <c r="C14" s="20" t="s">
        <v>0</v>
      </c>
      <c r="D14" s="46">
        <v>370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370</v>
      </c>
      <c r="O14" s="47">
        <f t="shared" si="1"/>
        <v>0.93198992443324935</v>
      </c>
      <c r="P14" s="9"/>
    </row>
    <row r="15" spans="1:133">
      <c r="A15" s="12"/>
      <c r="B15" s="25">
        <v>323.10000000000002</v>
      </c>
      <c r="C15" s="20" t="s">
        <v>16</v>
      </c>
      <c r="D15" s="46">
        <v>60688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60688</v>
      </c>
      <c r="O15" s="47">
        <f t="shared" si="1"/>
        <v>152.86649874055416</v>
      </c>
      <c r="P15" s="9"/>
    </row>
    <row r="16" spans="1:133">
      <c r="A16" s="12"/>
      <c r="B16" s="25">
        <v>323.39999999999998</v>
      </c>
      <c r="C16" s="20" t="s">
        <v>17</v>
      </c>
      <c r="D16" s="46">
        <v>3571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3571</v>
      </c>
      <c r="O16" s="47">
        <f t="shared" si="1"/>
        <v>8.9949622166246854</v>
      </c>
      <c r="P16" s="9"/>
    </row>
    <row r="17" spans="1:16">
      <c r="A17" s="12"/>
      <c r="B17" s="25">
        <v>329</v>
      </c>
      <c r="C17" s="20" t="s">
        <v>18</v>
      </c>
      <c r="D17" s="46">
        <v>5948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5948</v>
      </c>
      <c r="O17" s="47">
        <f t="shared" si="1"/>
        <v>14.982367758186397</v>
      </c>
      <c r="P17" s="9"/>
    </row>
    <row r="18" spans="1:16" ht="15.75">
      <c r="A18" s="29" t="s">
        <v>19</v>
      </c>
      <c r="B18" s="30"/>
      <c r="C18" s="31"/>
      <c r="D18" s="32">
        <f t="shared" ref="D18:M18" si="5">SUM(D19:D24)</f>
        <v>61891</v>
      </c>
      <c r="E18" s="32">
        <f t="shared" si="5"/>
        <v>21687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83578</v>
      </c>
      <c r="O18" s="45">
        <f t="shared" si="1"/>
        <v>210.52392947103274</v>
      </c>
      <c r="P18" s="10"/>
    </row>
    <row r="19" spans="1:16">
      <c r="A19" s="12"/>
      <c r="B19" s="25">
        <v>331.5</v>
      </c>
      <c r="C19" s="20" t="s">
        <v>80</v>
      </c>
      <c r="D19" s="46">
        <v>1076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1076</v>
      </c>
      <c r="O19" s="47">
        <f t="shared" si="1"/>
        <v>2.7103274559193955</v>
      </c>
      <c r="P19" s="9"/>
    </row>
    <row r="20" spans="1:16">
      <c r="A20" s="12"/>
      <c r="B20" s="25">
        <v>335.12</v>
      </c>
      <c r="C20" s="20" t="s">
        <v>63</v>
      </c>
      <c r="D20" s="46">
        <v>26454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26454</v>
      </c>
      <c r="O20" s="47">
        <f t="shared" si="1"/>
        <v>66.634760705289679</v>
      </c>
      <c r="P20" s="9"/>
    </row>
    <row r="21" spans="1:16">
      <c r="A21" s="12"/>
      <c r="B21" s="25">
        <v>335.15</v>
      </c>
      <c r="C21" s="20" t="s">
        <v>64</v>
      </c>
      <c r="D21" s="46">
        <v>147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</v>
      </c>
      <c r="O21" s="47">
        <f t="shared" si="1"/>
        <v>0.37027707808564231</v>
      </c>
      <c r="P21" s="9"/>
    </row>
    <row r="22" spans="1:16">
      <c r="A22" s="12"/>
      <c r="B22" s="25">
        <v>335.18</v>
      </c>
      <c r="C22" s="20" t="s">
        <v>65</v>
      </c>
      <c r="D22" s="46">
        <v>33930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33930</v>
      </c>
      <c r="O22" s="47">
        <f t="shared" si="1"/>
        <v>85.465994962216627</v>
      </c>
      <c r="P22" s="9"/>
    </row>
    <row r="23" spans="1:16">
      <c r="A23" s="12"/>
      <c r="B23" s="25">
        <v>335.19</v>
      </c>
      <c r="C23" s="20" t="s">
        <v>66</v>
      </c>
      <c r="D23" s="46">
        <v>0</v>
      </c>
      <c r="E23" s="46">
        <v>21687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21687</v>
      </c>
      <c r="O23" s="47">
        <f t="shared" si="1"/>
        <v>54.6272040302267</v>
      </c>
      <c r="P23" s="9"/>
    </row>
    <row r="24" spans="1:16">
      <c r="A24" s="12"/>
      <c r="B24" s="25">
        <v>338</v>
      </c>
      <c r="C24" s="20" t="s">
        <v>51</v>
      </c>
      <c r="D24" s="46">
        <v>284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284</v>
      </c>
      <c r="O24" s="47">
        <f t="shared" si="1"/>
        <v>0.7153652392947103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SUM(D26:D26)</f>
        <v>33238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33238</v>
      </c>
      <c r="O25" s="45">
        <f t="shared" si="1"/>
        <v>83.722921914357684</v>
      </c>
      <c r="P25" s="10"/>
    </row>
    <row r="26" spans="1:16">
      <c r="A26" s="12"/>
      <c r="B26" s="25">
        <v>343.4</v>
      </c>
      <c r="C26" s="20" t="s">
        <v>32</v>
      </c>
      <c r="D26" s="46">
        <v>33238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33238</v>
      </c>
      <c r="O26" s="47">
        <f t="shared" si="1"/>
        <v>83.722921914357684</v>
      </c>
      <c r="P26" s="9"/>
    </row>
    <row r="27" spans="1:16" ht="15.75">
      <c r="A27" s="29" t="s">
        <v>30</v>
      </c>
      <c r="B27" s="30"/>
      <c r="C27" s="31"/>
      <c r="D27" s="32">
        <f t="shared" ref="D27:M27" si="7">SUM(D28:D28)</f>
        <v>246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246</v>
      </c>
      <c r="O27" s="45">
        <f t="shared" si="1"/>
        <v>0.61964735516372793</v>
      </c>
      <c r="P27" s="10"/>
    </row>
    <row r="28" spans="1:16">
      <c r="A28" s="13"/>
      <c r="B28" s="39">
        <v>351.1</v>
      </c>
      <c r="C28" s="21" t="s">
        <v>36</v>
      </c>
      <c r="D28" s="46">
        <v>246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246</v>
      </c>
      <c r="O28" s="47">
        <f t="shared" si="1"/>
        <v>0.61964735516372793</v>
      </c>
      <c r="P28" s="9"/>
    </row>
    <row r="29" spans="1:16" ht="15.75">
      <c r="A29" s="29" t="s">
        <v>3</v>
      </c>
      <c r="B29" s="30"/>
      <c r="C29" s="31"/>
      <c r="D29" s="32">
        <f t="shared" ref="D29:M29" si="8">SUM(D30:D32)</f>
        <v>48938</v>
      </c>
      <c r="E29" s="32">
        <f t="shared" si="8"/>
        <v>33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48971</v>
      </c>
      <c r="O29" s="45">
        <f t="shared" si="1"/>
        <v>123.35264483627203</v>
      </c>
      <c r="P29" s="10"/>
    </row>
    <row r="30" spans="1:16">
      <c r="A30" s="12"/>
      <c r="B30" s="25">
        <v>361.1</v>
      </c>
      <c r="C30" s="20" t="s">
        <v>37</v>
      </c>
      <c r="D30" s="46">
        <v>162</v>
      </c>
      <c r="E30" s="46">
        <v>33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195</v>
      </c>
      <c r="O30" s="47">
        <f t="shared" si="1"/>
        <v>0.49118387909319899</v>
      </c>
      <c r="P30" s="9"/>
    </row>
    <row r="31" spans="1:16">
      <c r="A31" s="12"/>
      <c r="B31" s="25">
        <v>362</v>
      </c>
      <c r="C31" s="20" t="s">
        <v>38</v>
      </c>
      <c r="D31" s="46">
        <v>30308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30308</v>
      </c>
      <c r="O31" s="47">
        <f t="shared" si="1"/>
        <v>76.342569269521405</v>
      </c>
      <c r="P31" s="9"/>
    </row>
    <row r="32" spans="1:16" ht="15.75" thickBot="1">
      <c r="A32" s="12"/>
      <c r="B32" s="25">
        <v>369.9</v>
      </c>
      <c r="C32" s="20" t="s">
        <v>39</v>
      </c>
      <c r="D32" s="46">
        <v>18468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18468</v>
      </c>
      <c r="O32" s="47">
        <f t="shared" si="1"/>
        <v>46.51889168765743</v>
      </c>
      <c r="P32" s="9"/>
    </row>
    <row r="33" spans="1:119" ht="16.5" thickBot="1">
      <c r="A33" s="14" t="s">
        <v>34</v>
      </c>
      <c r="B33" s="23"/>
      <c r="C33" s="22"/>
      <c r="D33" s="15">
        <f>SUM(D5,D13,D18,D25,D27,D29)</f>
        <v>416869</v>
      </c>
      <c r="E33" s="15">
        <f t="shared" ref="E33:M33" si="9">SUM(E5,E13,E18,E25,E27,E29)</f>
        <v>36532</v>
      </c>
      <c r="F33" s="15">
        <f t="shared" si="9"/>
        <v>0</v>
      </c>
      <c r="G33" s="15">
        <f t="shared" si="9"/>
        <v>0</v>
      </c>
      <c r="H33" s="15">
        <f t="shared" si="9"/>
        <v>0</v>
      </c>
      <c r="I33" s="15">
        <f t="shared" si="9"/>
        <v>0</v>
      </c>
      <c r="J33" s="15">
        <f t="shared" si="9"/>
        <v>0</v>
      </c>
      <c r="K33" s="15">
        <f t="shared" si="9"/>
        <v>0</v>
      </c>
      <c r="L33" s="15">
        <f t="shared" si="9"/>
        <v>0</v>
      </c>
      <c r="M33" s="15">
        <f t="shared" si="9"/>
        <v>0</v>
      </c>
      <c r="N33" s="15">
        <f t="shared" si="4"/>
        <v>453401</v>
      </c>
      <c r="O33" s="38">
        <f t="shared" si="1"/>
        <v>1142.0680100755667</v>
      </c>
      <c r="P33" s="6"/>
      <c r="Q33" s="2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</row>
    <row r="34" spans="1:119">
      <c r="A34" s="16"/>
      <c r="B34" s="18"/>
      <c r="C34" s="18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9"/>
    </row>
    <row r="35" spans="1:119">
      <c r="A35" s="40"/>
      <c r="B35" s="41"/>
      <c r="C35" s="41"/>
      <c r="D35" s="42"/>
      <c r="E35" s="42"/>
      <c r="F35" s="42"/>
      <c r="G35" s="42"/>
      <c r="H35" s="42"/>
      <c r="I35" s="42"/>
      <c r="J35" s="42"/>
      <c r="K35" s="42"/>
      <c r="L35" s="48" t="s">
        <v>81</v>
      </c>
      <c r="M35" s="48"/>
      <c r="N35" s="48"/>
      <c r="O35" s="43">
        <v>397</v>
      </c>
    </row>
    <row r="36" spans="1:119">
      <c r="A36" s="49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1"/>
    </row>
    <row r="37" spans="1:119" ht="15.75" customHeight="1" thickBot="1">
      <c r="A37" s="52" t="s">
        <v>58</v>
      </c>
      <c r="B37" s="53"/>
      <c r="C37" s="53"/>
      <c r="D37" s="53"/>
      <c r="E37" s="53"/>
      <c r="F37" s="53"/>
      <c r="G37" s="53"/>
      <c r="H37" s="53"/>
      <c r="I37" s="53"/>
      <c r="J37" s="53"/>
      <c r="K37" s="53"/>
      <c r="L37" s="53"/>
      <c r="M37" s="53"/>
      <c r="N37" s="53"/>
      <c r="O37" s="54"/>
    </row>
  </sheetData>
  <mergeCells count="10">
    <mergeCell ref="L35:N35"/>
    <mergeCell ref="A36:O36"/>
    <mergeCell ref="A37:O3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48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41</v>
      </c>
      <c r="B3" s="62"/>
      <c r="C3" s="63"/>
      <c r="D3" s="67" t="s">
        <v>25</v>
      </c>
      <c r="E3" s="68"/>
      <c r="F3" s="68"/>
      <c r="G3" s="68"/>
      <c r="H3" s="69"/>
      <c r="I3" s="67" t="s">
        <v>26</v>
      </c>
      <c r="J3" s="69"/>
      <c r="K3" s="67" t="s">
        <v>28</v>
      </c>
      <c r="L3" s="69"/>
      <c r="M3" s="36"/>
      <c r="N3" s="37"/>
      <c r="O3" s="70" t="s">
        <v>46</v>
      </c>
      <c r="P3" s="11"/>
      <c r="Q3"/>
    </row>
    <row r="4" spans="1:133" ht="32.25" customHeight="1" thickBot="1">
      <c r="A4" s="64"/>
      <c r="B4" s="65"/>
      <c r="C4" s="66"/>
      <c r="D4" s="34" t="s">
        <v>4</v>
      </c>
      <c r="E4" s="34" t="s">
        <v>42</v>
      </c>
      <c r="F4" s="34" t="s">
        <v>43</v>
      </c>
      <c r="G4" s="34" t="s">
        <v>44</v>
      </c>
      <c r="H4" s="34" t="s">
        <v>5</v>
      </c>
      <c r="I4" s="34" t="s">
        <v>6</v>
      </c>
      <c r="J4" s="35" t="s">
        <v>45</v>
      </c>
      <c r="K4" s="35" t="s">
        <v>7</v>
      </c>
      <c r="L4" s="35" t="s">
        <v>8</v>
      </c>
      <c r="M4" s="35" t="s">
        <v>9</v>
      </c>
      <c r="N4" s="35" t="s">
        <v>27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1</v>
      </c>
      <c r="B5" s="26"/>
      <c r="C5" s="26"/>
      <c r="D5" s="27">
        <f t="shared" ref="D5:M5" si="0">SUM(D6:D12)</f>
        <v>190216</v>
      </c>
      <c r="E5" s="27">
        <f t="shared" si="0"/>
        <v>13180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203396</v>
      </c>
      <c r="O5" s="33">
        <f t="shared" ref="O5:O35" si="1">(N5/O$37)</f>
        <v>512.33249370277076</v>
      </c>
      <c r="P5" s="6"/>
    </row>
    <row r="6" spans="1:133">
      <c r="A6" s="12"/>
      <c r="B6" s="25">
        <v>311</v>
      </c>
      <c r="C6" s="20" t="s">
        <v>2</v>
      </c>
      <c r="D6" s="46">
        <v>89174</v>
      </c>
      <c r="E6" s="46">
        <v>13180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102354</v>
      </c>
      <c r="O6" s="47">
        <f t="shared" si="1"/>
        <v>257.81863979848868</v>
      </c>
      <c r="P6" s="9"/>
    </row>
    <row r="7" spans="1:133">
      <c r="A7" s="12"/>
      <c r="B7" s="25">
        <v>312.41000000000003</v>
      </c>
      <c r="C7" s="20" t="s">
        <v>10</v>
      </c>
      <c r="D7" s="46">
        <v>21693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2" si="2">SUM(D7:M7)</f>
        <v>21693</v>
      </c>
      <c r="O7" s="47">
        <f t="shared" si="1"/>
        <v>54.642317380352644</v>
      </c>
      <c r="P7" s="9"/>
    </row>
    <row r="8" spans="1:133">
      <c r="A8" s="12"/>
      <c r="B8" s="25">
        <v>312.42</v>
      </c>
      <c r="C8" s="20" t="s">
        <v>75</v>
      </c>
      <c r="D8" s="46">
        <v>5844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 t="shared" si="2"/>
        <v>5844</v>
      </c>
      <c r="O8" s="47">
        <f t="shared" si="1"/>
        <v>14.720403022670025</v>
      </c>
      <c r="P8" s="9"/>
    </row>
    <row r="9" spans="1:133">
      <c r="A9" s="12"/>
      <c r="B9" s="25">
        <v>314.10000000000002</v>
      </c>
      <c r="C9" s="20" t="s">
        <v>11</v>
      </c>
      <c r="D9" s="46">
        <v>35044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 t="shared" si="2"/>
        <v>35044</v>
      </c>
      <c r="O9" s="47">
        <f t="shared" si="1"/>
        <v>88.272040302267001</v>
      </c>
      <c r="P9" s="9"/>
    </row>
    <row r="10" spans="1:133">
      <c r="A10" s="12"/>
      <c r="B10" s="25">
        <v>314.3</v>
      </c>
      <c r="C10" s="20" t="s">
        <v>12</v>
      </c>
      <c r="D10" s="46">
        <v>8916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8916</v>
      </c>
      <c r="O10" s="47">
        <f t="shared" si="1"/>
        <v>22.458438287153651</v>
      </c>
      <c r="P10" s="9"/>
    </row>
    <row r="11" spans="1:133">
      <c r="A11" s="12"/>
      <c r="B11" s="25">
        <v>314.39999999999998</v>
      </c>
      <c r="C11" s="20" t="s">
        <v>13</v>
      </c>
      <c r="D11" s="46">
        <v>3010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3010</v>
      </c>
      <c r="O11" s="47">
        <f t="shared" si="1"/>
        <v>7.5818639798488663</v>
      </c>
      <c r="P11" s="9"/>
    </row>
    <row r="12" spans="1:133">
      <c r="A12" s="12"/>
      <c r="B12" s="25">
        <v>315</v>
      </c>
      <c r="C12" s="20" t="s">
        <v>76</v>
      </c>
      <c r="D12" s="46">
        <v>26535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26535</v>
      </c>
      <c r="O12" s="47">
        <f t="shared" si="1"/>
        <v>66.838790931989919</v>
      </c>
      <c r="P12" s="9"/>
    </row>
    <row r="13" spans="1:133" ht="15.75">
      <c r="A13" s="29" t="s">
        <v>15</v>
      </c>
      <c r="B13" s="30"/>
      <c r="C13" s="31"/>
      <c r="D13" s="32">
        <f t="shared" ref="D13:M13" si="3">SUM(D14:D17)</f>
        <v>67968</v>
      </c>
      <c r="E13" s="32">
        <f t="shared" si="3"/>
        <v>0</v>
      </c>
      <c r="F13" s="32">
        <f t="shared" si="3"/>
        <v>0</v>
      </c>
      <c r="G13" s="32">
        <f t="shared" si="3"/>
        <v>0</v>
      </c>
      <c r="H13" s="32">
        <f t="shared" si="3"/>
        <v>0</v>
      </c>
      <c r="I13" s="32">
        <f t="shared" si="3"/>
        <v>0</v>
      </c>
      <c r="J13" s="32">
        <f t="shared" si="3"/>
        <v>0</v>
      </c>
      <c r="K13" s="32">
        <f t="shared" si="3"/>
        <v>0</v>
      </c>
      <c r="L13" s="32">
        <f t="shared" si="3"/>
        <v>0</v>
      </c>
      <c r="M13" s="32">
        <f t="shared" si="3"/>
        <v>0</v>
      </c>
      <c r="N13" s="44">
        <f t="shared" ref="N13:N35" si="4">SUM(D13:M13)</f>
        <v>67968</v>
      </c>
      <c r="O13" s="45">
        <f t="shared" si="1"/>
        <v>171.20403022670024</v>
      </c>
      <c r="P13" s="10"/>
    </row>
    <row r="14" spans="1:133">
      <c r="A14" s="12"/>
      <c r="B14" s="25">
        <v>322</v>
      </c>
      <c r="C14" s="20" t="s">
        <v>0</v>
      </c>
      <c r="D14" s="46">
        <v>1285</v>
      </c>
      <c r="E14" s="46">
        <v>0</v>
      </c>
      <c r="F14" s="46">
        <v>0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f t="shared" si="4"/>
        <v>1285</v>
      </c>
      <c r="O14" s="47">
        <f t="shared" si="1"/>
        <v>3.2367758186397984</v>
      </c>
      <c r="P14" s="9"/>
    </row>
    <row r="15" spans="1:133">
      <c r="A15" s="12"/>
      <c r="B15" s="25">
        <v>323.10000000000002</v>
      </c>
      <c r="C15" s="20" t="s">
        <v>16</v>
      </c>
      <c r="D15" s="46">
        <v>56927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56927</v>
      </c>
      <c r="O15" s="47">
        <f t="shared" si="1"/>
        <v>143.39294710327457</v>
      </c>
      <c r="P15" s="9"/>
    </row>
    <row r="16" spans="1:133">
      <c r="A16" s="12"/>
      <c r="B16" s="25">
        <v>323.39999999999998</v>
      </c>
      <c r="C16" s="20" t="s">
        <v>17</v>
      </c>
      <c r="D16" s="46">
        <v>3708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3708</v>
      </c>
      <c r="O16" s="47">
        <f t="shared" si="1"/>
        <v>9.3400503778337534</v>
      </c>
      <c r="P16" s="9"/>
    </row>
    <row r="17" spans="1:16">
      <c r="A17" s="12"/>
      <c r="B17" s="25">
        <v>329</v>
      </c>
      <c r="C17" s="20" t="s">
        <v>18</v>
      </c>
      <c r="D17" s="46">
        <v>6048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6048</v>
      </c>
      <c r="O17" s="47">
        <f t="shared" si="1"/>
        <v>15.23425692695214</v>
      </c>
      <c r="P17" s="9"/>
    </row>
    <row r="18" spans="1:16" ht="15.75">
      <c r="A18" s="29" t="s">
        <v>19</v>
      </c>
      <c r="B18" s="30"/>
      <c r="C18" s="31"/>
      <c r="D18" s="32">
        <f t="shared" ref="D18:M18" si="5">SUM(D19:D24)</f>
        <v>88384</v>
      </c>
      <c r="E18" s="32">
        <f t="shared" si="5"/>
        <v>18923</v>
      </c>
      <c r="F18" s="32">
        <f t="shared" si="5"/>
        <v>0</v>
      </c>
      <c r="G18" s="32">
        <f t="shared" si="5"/>
        <v>0</v>
      </c>
      <c r="H18" s="32">
        <f t="shared" si="5"/>
        <v>0</v>
      </c>
      <c r="I18" s="32">
        <f t="shared" si="5"/>
        <v>0</v>
      </c>
      <c r="J18" s="32">
        <f t="shared" si="5"/>
        <v>0</v>
      </c>
      <c r="K18" s="32">
        <f t="shared" si="5"/>
        <v>0</v>
      </c>
      <c r="L18" s="32">
        <f t="shared" si="5"/>
        <v>0</v>
      </c>
      <c r="M18" s="32">
        <f t="shared" si="5"/>
        <v>0</v>
      </c>
      <c r="N18" s="44">
        <f t="shared" si="4"/>
        <v>107307</v>
      </c>
      <c r="O18" s="45">
        <f t="shared" si="1"/>
        <v>270.2947103274559</v>
      </c>
      <c r="P18" s="10"/>
    </row>
    <row r="19" spans="1:16">
      <c r="A19" s="12"/>
      <c r="B19" s="25">
        <v>334.9</v>
      </c>
      <c r="C19" s="20" t="s">
        <v>20</v>
      </c>
      <c r="D19" s="46">
        <v>30000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30000</v>
      </c>
      <c r="O19" s="47">
        <f t="shared" si="1"/>
        <v>75.566750629722918</v>
      </c>
      <c r="P19" s="9"/>
    </row>
    <row r="20" spans="1:16">
      <c r="A20" s="12"/>
      <c r="B20" s="25">
        <v>335.12</v>
      </c>
      <c r="C20" s="20" t="s">
        <v>63</v>
      </c>
      <c r="D20" s="46">
        <v>26296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26296</v>
      </c>
      <c r="O20" s="47">
        <f t="shared" si="1"/>
        <v>66.236775818639799</v>
      </c>
      <c r="P20" s="9"/>
    </row>
    <row r="21" spans="1:16">
      <c r="A21" s="12"/>
      <c r="B21" s="25">
        <v>335.15</v>
      </c>
      <c r="C21" s="20" t="s">
        <v>64</v>
      </c>
      <c r="D21" s="46">
        <v>147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147</v>
      </c>
      <c r="O21" s="47">
        <f t="shared" si="1"/>
        <v>0.37027707808564231</v>
      </c>
      <c r="P21" s="9"/>
    </row>
    <row r="22" spans="1:16">
      <c r="A22" s="12"/>
      <c r="B22" s="25">
        <v>335.18</v>
      </c>
      <c r="C22" s="20" t="s">
        <v>65</v>
      </c>
      <c r="D22" s="46">
        <v>31603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31603</v>
      </c>
      <c r="O22" s="47">
        <f t="shared" si="1"/>
        <v>79.604534005037777</v>
      </c>
      <c r="P22" s="9"/>
    </row>
    <row r="23" spans="1:16">
      <c r="A23" s="12"/>
      <c r="B23" s="25">
        <v>335.19</v>
      </c>
      <c r="C23" s="20" t="s">
        <v>66</v>
      </c>
      <c r="D23" s="46">
        <v>0</v>
      </c>
      <c r="E23" s="46">
        <v>18923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18923</v>
      </c>
      <c r="O23" s="47">
        <f t="shared" si="1"/>
        <v>47.664987405541559</v>
      </c>
      <c r="P23" s="9"/>
    </row>
    <row r="24" spans="1:16">
      <c r="A24" s="12"/>
      <c r="B24" s="25">
        <v>338</v>
      </c>
      <c r="C24" s="20" t="s">
        <v>51</v>
      </c>
      <c r="D24" s="46">
        <v>338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338</v>
      </c>
      <c r="O24" s="47">
        <f t="shared" si="1"/>
        <v>0.8513853904282116</v>
      </c>
      <c r="P24" s="9"/>
    </row>
    <row r="25" spans="1:16" ht="15.75">
      <c r="A25" s="29" t="s">
        <v>29</v>
      </c>
      <c r="B25" s="30"/>
      <c r="C25" s="31"/>
      <c r="D25" s="32">
        <f t="shared" ref="D25:M25" si="6">SUM(D26:D26)</f>
        <v>33229</v>
      </c>
      <c r="E25" s="32">
        <f t="shared" si="6"/>
        <v>0</v>
      </c>
      <c r="F25" s="32">
        <f t="shared" si="6"/>
        <v>0</v>
      </c>
      <c r="G25" s="32">
        <f t="shared" si="6"/>
        <v>0</v>
      </c>
      <c r="H25" s="32">
        <f t="shared" si="6"/>
        <v>0</v>
      </c>
      <c r="I25" s="32">
        <f t="shared" si="6"/>
        <v>0</v>
      </c>
      <c r="J25" s="32">
        <f t="shared" si="6"/>
        <v>0</v>
      </c>
      <c r="K25" s="32">
        <f t="shared" si="6"/>
        <v>0</v>
      </c>
      <c r="L25" s="32">
        <f t="shared" si="6"/>
        <v>0</v>
      </c>
      <c r="M25" s="32">
        <f t="shared" si="6"/>
        <v>0</v>
      </c>
      <c r="N25" s="32">
        <f t="shared" si="4"/>
        <v>33229</v>
      </c>
      <c r="O25" s="45">
        <f t="shared" si="1"/>
        <v>83.700251889168769</v>
      </c>
      <c r="P25" s="10"/>
    </row>
    <row r="26" spans="1:16">
      <c r="A26" s="12"/>
      <c r="B26" s="25">
        <v>343.4</v>
      </c>
      <c r="C26" s="20" t="s">
        <v>32</v>
      </c>
      <c r="D26" s="46">
        <v>33229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4"/>
        <v>33229</v>
      </c>
      <c r="O26" s="47">
        <f t="shared" si="1"/>
        <v>83.700251889168769</v>
      </c>
      <c r="P26" s="9"/>
    </row>
    <row r="27" spans="1:16" ht="15.75">
      <c r="A27" s="29" t="s">
        <v>30</v>
      </c>
      <c r="B27" s="30"/>
      <c r="C27" s="31"/>
      <c r="D27" s="32">
        <f t="shared" ref="D27:M27" si="7">SUM(D28:D28)</f>
        <v>100</v>
      </c>
      <c r="E27" s="32">
        <f t="shared" si="7"/>
        <v>0</v>
      </c>
      <c r="F27" s="32">
        <f t="shared" si="7"/>
        <v>0</v>
      </c>
      <c r="G27" s="32">
        <f t="shared" si="7"/>
        <v>0</v>
      </c>
      <c r="H27" s="32">
        <f t="shared" si="7"/>
        <v>0</v>
      </c>
      <c r="I27" s="32">
        <f t="shared" si="7"/>
        <v>0</v>
      </c>
      <c r="J27" s="32">
        <f t="shared" si="7"/>
        <v>0</v>
      </c>
      <c r="K27" s="32">
        <f t="shared" si="7"/>
        <v>0</v>
      </c>
      <c r="L27" s="32">
        <f t="shared" si="7"/>
        <v>0</v>
      </c>
      <c r="M27" s="32">
        <f t="shared" si="7"/>
        <v>0</v>
      </c>
      <c r="N27" s="32">
        <f t="shared" si="4"/>
        <v>100</v>
      </c>
      <c r="O27" s="45">
        <f t="shared" si="1"/>
        <v>0.25188916876574308</v>
      </c>
      <c r="P27" s="10"/>
    </row>
    <row r="28" spans="1:16">
      <c r="A28" s="13"/>
      <c r="B28" s="39">
        <v>351.1</v>
      </c>
      <c r="C28" s="21" t="s">
        <v>36</v>
      </c>
      <c r="D28" s="46">
        <v>100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4"/>
        <v>100</v>
      </c>
      <c r="O28" s="47">
        <f t="shared" si="1"/>
        <v>0.25188916876574308</v>
      </c>
      <c r="P28" s="9"/>
    </row>
    <row r="29" spans="1:16" ht="15.75">
      <c r="A29" s="29" t="s">
        <v>3</v>
      </c>
      <c r="B29" s="30"/>
      <c r="C29" s="31"/>
      <c r="D29" s="32">
        <f t="shared" ref="D29:M29" si="8">SUM(D30:D32)</f>
        <v>37007</v>
      </c>
      <c r="E29" s="32">
        <f t="shared" si="8"/>
        <v>38</v>
      </c>
      <c r="F29" s="32">
        <f t="shared" si="8"/>
        <v>0</v>
      </c>
      <c r="G29" s="32">
        <f t="shared" si="8"/>
        <v>0</v>
      </c>
      <c r="H29" s="32">
        <f t="shared" si="8"/>
        <v>0</v>
      </c>
      <c r="I29" s="32">
        <f t="shared" si="8"/>
        <v>0</v>
      </c>
      <c r="J29" s="32">
        <f t="shared" si="8"/>
        <v>0</v>
      </c>
      <c r="K29" s="32">
        <f t="shared" si="8"/>
        <v>0</v>
      </c>
      <c r="L29" s="32">
        <f t="shared" si="8"/>
        <v>0</v>
      </c>
      <c r="M29" s="32">
        <f t="shared" si="8"/>
        <v>0</v>
      </c>
      <c r="N29" s="32">
        <f t="shared" si="4"/>
        <v>37045</v>
      </c>
      <c r="O29" s="45">
        <f t="shared" si="1"/>
        <v>93.312342569269518</v>
      </c>
      <c r="P29" s="10"/>
    </row>
    <row r="30" spans="1:16">
      <c r="A30" s="12"/>
      <c r="B30" s="25">
        <v>361.1</v>
      </c>
      <c r="C30" s="20" t="s">
        <v>37</v>
      </c>
      <c r="D30" s="46">
        <v>331</v>
      </c>
      <c r="E30" s="46">
        <v>38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4"/>
        <v>369</v>
      </c>
      <c r="O30" s="47">
        <f t="shared" si="1"/>
        <v>0.92947103274559195</v>
      </c>
      <c r="P30" s="9"/>
    </row>
    <row r="31" spans="1:16">
      <c r="A31" s="12"/>
      <c r="B31" s="25">
        <v>362</v>
      </c>
      <c r="C31" s="20" t="s">
        <v>38</v>
      </c>
      <c r="D31" s="46">
        <v>29066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4"/>
        <v>29066</v>
      </c>
      <c r="O31" s="47">
        <f t="shared" si="1"/>
        <v>73.214105793450884</v>
      </c>
      <c r="P31" s="9"/>
    </row>
    <row r="32" spans="1:16">
      <c r="A32" s="12"/>
      <c r="B32" s="25">
        <v>369.9</v>
      </c>
      <c r="C32" s="20" t="s">
        <v>39</v>
      </c>
      <c r="D32" s="46">
        <v>7610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4"/>
        <v>7610</v>
      </c>
      <c r="O32" s="47">
        <f t="shared" si="1"/>
        <v>19.168765743073049</v>
      </c>
      <c r="P32" s="9"/>
    </row>
    <row r="33" spans="1:119" ht="15.75">
      <c r="A33" s="29" t="s">
        <v>31</v>
      </c>
      <c r="B33" s="30"/>
      <c r="C33" s="31"/>
      <c r="D33" s="32">
        <f t="shared" ref="D33:M33" si="9">SUM(D34:D34)</f>
        <v>3000</v>
      </c>
      <c r="E33" s="32">
        <f t="shared" si="9"/>
        <v>0</v>
      </c>
      <c r="F33" s="32">
        <f t="shared" si="9"/>
        <v>0</v>
      </c>
      <c r="G33" s="32">
        <f t="shared" si="9"/>
        <v>0</v>
      </c>
      <c r="H33" s="32">
        <f t="shared" si="9"/>
        <v>0</v>
      </c>
      <c r="I33" s="32">
        <f t="shared" si="9"/>
        <v>0</v>
      </c>
      <c r="J33" s="32">
        <f t="shared" si="9"/>
        <v>0</v>
      </c>
      <c r="K33" s="32">
        <f t="shared" si="9"/>
        <v>0</v>
      </c>
      <c r="L33" s="32">
        <f t="shared" si="9"/>
        <v>0</v>
      </c>
      <c r="M33" s="32">
        <f t="shared" si="9"/>
        <v>0</v>
      </c>
      <c r="N33" s="32">
        <f t="shared" si="4"/>
        <v>3000</v>
      </c>
      <c r="O33" s="45">
        <f t="shared" si="1"/>
        <v>7.5566750629722925</v>
      </c>
      <c r="P33" s="9"/>
    </row>
    <row r="34" spans="1:119" ht="15.75" thickBot="1">
      <c r="A34" s="12"/>
      <c r="B34" s="25">
        <v>389.4</v>
      </c>
      <c r="C34" s="20" t="s">
        <v>77</v>
      </c>
      <c r="D34" s="46">
        <v>3000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4"/>
        <v>3000</v>
      </c>
      <c r="O34" s="47">
        <f t="shared" si="1"/>
        <v>7.5566750629722925</v>
      </c>
      <c r="P34" s="9"/>
    </row>
    <row r="35" spans="1:119" ht="16.5" thickBot="1">
      <c r="A35" s="14" t="s">
        <v>34</v>
      </c>
      <c r="B35" s="23"/>
      <c r="C35" s="22"/>
      <c r="D35" s="15">
        <f t="shared" ref="D35:M35" si="10">SUM(D5,D13,D18,D25,D27,D29,D33)</f>
        <v>419904</v>
      </c>
      <c r="E35" s="15">
        <f t="shared" si="10"/>
        <v>32141</v>
      </c>
      <c r="F35" s="15">
        <f t="shared" si="10"/>
        <v>0</v>
      </c>
      <c r="G35" s="15">
        <f t="shared" si="10"/>
        <v>0</v>
      </c>
      <c r="H35" s="15">
        <f t="shared" si="10"/>
        <v>0</v>
      </c>
      <c r="I35" s="15">
        <f t="shared" si="10"/>
        <v>0</v>
      </c>
      <c r="J35" s="15">
        <f t="shared" si="10"/>
        <v>0</v>
      </c>
      <c r="K35" s="15">
        <f t="shared" si="10"/>
        <v>0</v>
      </c>
      <c r="L35" s="15">
        <f t="shared" si="10"/>
        <v>0</v>
      </c>
      <c r="M35" s="15">
        <f t="shared" si="10"/>
        <v>0</v>
      </c>
      <c r="N35" s="15">
        <f t="shared" si="4"/>
        <v>452045</v>
      </c>
      <c r="O35" s="38">
        <f t="shared" si="1"/>
        <v>1138.6523929471032</v>
      </c>
      <c r="P35" s="6"/>
      <c r="Q35" s="2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</row>
    <row r="36" spans="1:119">
      <c r="A36" s="16"/>
      <c r="B36" s="18"/>
      <c r="C36" s="18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9"/>
    </row>
    <row r="37" spans="1:119">
      <c r="A37" s="40"/>
      <c r="B37" s="41"/>
      <c r="C37" s="41"/>
      <c r="D37" s="42"/>
      <c r="E37" s="42"/>
      <c r="F37" s="42"/>
      <c r="G37" s="42"/>
      <c r="H37" s="42"/>
      <c r="I37" s="42"/>
      <c r="J37" s="42"/>
      <c r="K37" s="42"/>
      <c r="L37" s="48" t="s">
        <v>78</v>
      </c>
      <c r="M37" s="48"/>
      <c r="N37" s="48"/>
      <c r="O37" s="43">
        <v>397</v>
      </c>
    </row>
    <row r="38" spans="1:119">
      <c r="A38" s="49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spans="1:119" ht="15.75" customHeight="1" thickBot="1">
      <c r="A39" s="52" t="s">
        <v>58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4"/>
    </row>
  </sheetData>
  <mergeCells count="10">
    <mergeCell ref="L37:N37"/>
    <mergeCell ref="A38:O38"/>
    <mergeCell ref="A39:O3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2023-05-01T19:18:17Z</cp:lastPrinted>
  <dcterms:created xsi:type="dcterms:W3CDTF">2000-08-31T21:26:31Z</dcterms:created>
  <dcterms:modified xsi:type="dcterms:W3CDTF">2023-05-08T20:34:08Z</dcterms:modified>
</cp:coreProperties>
</file>