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'2007'!$A$1:$O$29</definedName>
    <definedName name="_xlnm.Print_Area" localSheetId="13">'2008'!$A$1:$O$33</definedName>
    <definedName name="_xlnm.Print_Area" localSheetId="12">'2009'!$A$1:$O$33</definedName>
    <definedName name="_xlnm.Print_Area" localSheetId="11">'2010'!$A$1:$O$26</definedName>
    <definedName name="_xlnm.Print_Area" localSheetId="10">'2011'!$A$1:$O$27</definedName>
    <definedName name="_xlnm.Print_Area" localSheetId="9">'2012'!$A$1:$O$32</definedName>
    <definedName name="_xlnm.Print_Area" localSheetId="8">'2013'!$A$1:$O$29</definedName>
    <definedName name="_xlnm.Print_Area" localSheetId="7">'2014'!$A$1:$O$30</definedName>
    <definedName name="_xlnm.Print_Area" localSheetId="6">'2015'!$A$1:$O$28</definedName>
    <definedName name="_xlnm.Print_Area" localSheetId="5">'2016'!$A$1:$O$31</definedName>
    <definedName name="_xlnm.Print_Area" localSheetId="4">'2017'!$A$1:$O$28</definedName>
    <definedName name="_xlnm.Print_Area" localSheetId="3">'2018'!$A$1:$O$31</definedName>
    <definedName name="_xlnm.Print_Area" localSheetId="2">'2019'!$A$1:$O$31</definedName>
    <definedName name="_xlnm.Print_Area" localSheetId="1">'2020'!$A$1:$O$28</definedName>
    <definedName name="_xlnm.Print_Area" localSheetId="0">'2021'!$A$1:$P$27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<sst xmlns="http://schemas.openxmlformats.org/spreadsheetml/2006/main" count="624" uniqueCount="94">
  <si>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</si>
  <si>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</si>
  <si>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</si>
  <si>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</si>
  <si>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</si>
  <si>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</si>
  <si>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</si>
  <si>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</si>
  <si>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</si>
  <si>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</si>
  <si>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</si>
  <si>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</si>
  <si>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</si>
  <si>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</si>
  <si>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</si>
  <si>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</si>
  <si>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</si>
  <si>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</si>
  <si>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</si>
  <si>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</si>
  <si>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</si>
  <si>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</si>
  <si>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</si>
  <si>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</si>
  <si>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</si>
  <si>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</si>
  <si>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Emergency and Disaster Relief Services</t>
  </si>
  <si>
    <t>Physical Environment</t>
  </si>
  <si>
    <t>Garbage / Solid Waste Control Services</t>
  </si>
  <si>
    <t>Other Physical Environment</t>
  </si>
  <si>
    <t>Transportation</t>
  </si>
  <si>
    <t>Road and Street Facilities</t>
  </si>
  <si>
    <t>Economic Environment</t>
  </si>
  <si>
    <t>Other Economic Environment</t>
  </si>
  <si>
    <t>Human Services</t>
  </si>
  <si>
    <t>Health Services</t>
  </si>
  <si>
    <t>Culture / Recreation</t>
  </si>
  <si>
    <t>Parks and Recreation</t>
  </si>
  <si>
    <t>Special Events</t>
  </si>
  <si>
    <t>Special Recreation Facilities</t>
  </si>
  <si>
    <t>Inter-Fund Group Transfers Out</t>
  </si>
  <si>
    <t>Other Uses and Non-Operating</t>
  </si>
  <si>
    <t>2009 Municipal Population:</t>
  </si>
  <si>
    <t>Cinco Bayou Expenditures Reported by Account Code and Fund Type</t>
  </si>
  <si>
    <t>Local Fiscal Year Ended September 30, 2010</t>
  </si>
  <si>
    <t>Industry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</si>
  <si>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</si>
  <si>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</si>
  <si>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</si>
  <si>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Debt Service Payments</t>
  </si>
  <si>
    <t>Flood Control / Stormwater Management</t>
  </si>
  <si>
    <t>2011 Municipal Population:</t>
  </si>
  <si>
    <t>Local Fiscal Year Ended September 30, 2012</t>
  </si>
  <si>
    <t>Detention and/or Correction</t>
  </si>
  <si>
    <t>Conservation and Resource Management</t>
  </si>
  <si>
    <t>2012 Municipal Population:</t>
  </si>
  <si>
    <t>Local Fiscal Year Ended September 30, 2013</t>
  </si>
  <si>
    <t>Detention and/or Corrections</t>
  </si>
  <si>
    <t>2013 Municipal Population:</t>
  </si>
  <si>
    <t>Local Fiscal Year Ended September 30, 2008</t>
  </si>
  <si>
    <t>Libraries</t>
  </si>
  <si>
    <t>2008 Municipal Population:</t>
  </si>
  <si>
    <t>Local Fiscal Year Ended September 30, 2014</t>
  </si>
  <si>
    <t>Other General Government</t>
  </si>
  <si>
    <t>Emergency and Disaster Relief</t>
  </si>
  <si>
    <t>Garbage / Solid Waste</t>
  </si>
  <si>
    <t>Flood Control / Stormwater Control</t>
  </si>
  <si>
    <t>Road / Street Facilities</t>
  </si>
  <si>
    <t>Health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</si>
  <si>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</si>
  <si>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</si>
  <si>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</si>
  <si>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</si>
  <si>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</si>
  <si>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Other Human Services</t>
  </si>
  <si>
    <t>2007 Municipal Population:</t>
  </si>
  <si>
    <t>Local Fiscal Year Ended September 30, 2016</t>
  </si>
  <si>
    <t>Conservation / Resource Management</t>
  </si>
  <si>
    <t>2016 Municipal Population:</t>
  </si>
  <si>
    <t>Local Fiscal Year Ended September 30, 2017</t>
  </si>
  <si>
    <t>2017 Municipal Population:</t>
  </si>
  <si>
    <t>Local Fiscal Year Ended September 30, 2018</t>
  </si>
  <si>
    <t>Special Facilities</t>
  </si>
  <si>
    <t>Other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</si>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</sst>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10409]#,##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SUM(D6:D10)</f>
        <v>249634</v>
      </c>
      <c r="E5" s="26">
        <f>SUM(E6:E10)</f>
        <v>0</v>
      </c>
      <c r="F5" s="26">
        <f>SUM(F6:F10)</f>
        <v>0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0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249634</v>
      </c>
      <c r="P5" s="32">
        <f>(O5/P$25)</f>
        <v>546.2450765864332</v>
      </c>
      <c r="Q5" s="6"/>
    </row>
    <row r="6" spans="1:17" ht="15">
      <c r="A6" s="12"/>
      <c r="B6" s="44">
        <v>513</v>
      </c>
      <c r="C6" s="20" t="s">
        <v>19</v>
      </c>
      <c r="D6" s="46">
        <v>174907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174907</v>
      </c>
      <c r="P6" s="47">
        <f>(O6/P$25)</f>
        <v>382.72866520787744</v>
      </c>
      <c r="Q6" s="9"/>
    </row>
    <row r="7" spans="1:17" ht="15">
      <c r="A7" s="12"/>
      <c r="B7" s="44">
        <v>514</v>
      </c>
      <c r="C7" s="20" t="s">
        <v>20</v>
      </c>
      <c r="D7" s="46">
        <v>17293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17293</v>
      </c>
      <c r="P7" s="47">
        <f>(O7/P$25)</f>
        <v>37.840262582056894</v>
      </c>
      <c r="Q7" s="9"/>
    </row>
    <row r="8" spans="1:17" ht="15">
      <c r="A8" s="12"/>
      <c r="B8" s="44">
        <v>515</v>
      </c>
      <c r="C8" s="20" t="s">
        <v>21</v>
      </c>
      <c r="D8" s="46">
        <v>4080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4080</v>
      </c>
      <c r="P8" s="47">
        <f>(O8/P$25)</f>
        <v>8.927789934354486</v>
      </c>
      <c r="Q8" s="9"/>
    </row>
    <row r="9" spans="1:17" ht="15">
      <c r="A9" s="12"/>
      <c r="B9" s="44">
        <v>518</v>
      </c>
      <c r="C9" s="20" t="s">
        <v>22</v>
      </c>
      <c r="D9" s="46">
        <v>5114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5114</v>
      </c>
      <c r="P9" s="47">
        <f>(O9/P$25)</f>
        <v>11.190371991247265</v>
      </c>
      <c r="Q9" s="9"/>
    </row>
    <row r="10" spans="1:17" ht="15">
      <c r="A10" s="12"/>
      <c r="B10" s="44">
        <v>519</v>
      </c>
      <c r="C10" s="20" t="s">
        <v>23</v>
      </c>
      <c r="D10" s="46">
        <v>48240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48240</v>
      </c>
      <c r="P10" s="47">
        <f>(O10/P$25)</f>
        <v>105.55798687089715</v>
      </c>
      <c r="Q10" s="9"/>
    </row>
    <row r="11" spans="1:17" ht="15.75">
      <c r="A11" s="28" t="s">
        <v>24</v>
      </c>
      <c r="B11" s="29"/>
      <c r="C11" s="30"/>
      <c r="D11" s="31">
        <f>SUM(D12:D12)</f>
        <v>5407</v>
      </c>
      <c r="E11" s="31">
        <f>SUM(E12:E12)</f>
        <v>0</v>
      </c>
      <c r="F11" s="31">
        <f>SUM(F12:F12)</f>
        <v>0</v>
      </c>
      <c r="G11" s="31">
        <f>SUM(G12:G12)</f>
        <v>0</v>
      </c>
      <c r="H11" s="31">
        <f>SUM(H12:H12)</f>
        <v>0</v>
      </c>
      <c r="I11" s="31">
        <f>SUM(I12:I12)</f>
        <v>0</v>
      </c>
      <c r="J11" s="31">
        <f>SUM(J12:J12)</f>
        <v>0</v>
      </c>
      <c r="K11" s="31">
        <f>SUM(K12:K12)</f>
        <v>0</v>
      </c>
      <c r="L11" s="31">
        <f>SUM(L12:L12)</f>
        <v>0</v>
      </c>
      <c r="M11" s="31">
        <f>SUM(M12:M12)</f>
        <v>0</v>
      </c>
      <c r="N11" s="31">
        <f>SUM(N12:N12)</f>
        <v>0</v>
      </c>
      <c r="O11" s="42">
        <f>SUM(D11:N11)</f>
        <v>5407</v>
      </c>
      <c r="P11" s="43">
        <f>(O11/P$25)</f>
        <v>11.831509846827133</v>
      </c>
      <c r="Q11" s="10"/>
    </row>
    <row r="12" spans="1:17" ht="15">
      <c r="A12" s="12"/>
      <c r="B12" s="44">
        <v>525</v>
      </c>
      <c r="C12" s="20" t="s">
        <v>26</v>
      </c>
      <c r="D12" s="46">
        <v>5407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5407</v>
      </c>
      <c r="P12" s="47">
        <f>(O12/P$25)</f>
        <v>11.831509846827133</v>
      </c>
      <c r="Q12" s="9"/>
    </row>
    <row r="13" spans="1:17" ht="15.75">
      <c r="A13" s="28" t="s">
        <v>27</v>
      </c>
      <c r="B13" s="29"/>
      <c r="C13" s="30"/>
      <c r="D13" s="31">
        <f>SUM(D14:D14)</f>
        <v>42653</v>
      </c>
      <c r="E13" s="31">
        <f>SUM(E14:E14)</f>
        <v>0</v>
      </c>
      <c r="F13" s="31">
        <f>SUM(F14:F14)</f>
        <v>0</v>
      </c>
      <c r="G13" s="31">
        <f>SUM(G14:G14)</f>
        <v>0</v>
      </c>
      <c r="H13" s="31">
        <f>SUM(H14:H14)</f>
        <v>0</v>
      </c>
      <c r="I13" s="31">
        <f>SUM(I14:I14)</f>
        <v>0</v>
      </c>
      <c r="J13" s="31">
        <f>SUM(J14:J14)</f>
        <v>0</v>
      </c>
      <c r="K13" s="31">
        <f>SUM(K14:K14)</f>
        <v>0</v>
      </c>
      <c r="L13" s="31">
        <f>SUM(L14:L14)</f>
        <v>0</v>
      </c>
      <c r="M13" s="31">
        <f>SUM(M14:M14)</f>
        <v>0</v>
      </c>
      <c r="N13" s="31">
        <f>SUM(N14:N14)</f>
        <v>0</v>
      </c>
      <c r="O13" s="42">
        <f>SUM(D13:N13)</f>
        <v>42653</v>
      </c>
      <c r="P13" s="43">
        <f>(O13/P$25)</f>
        <v>93.33260393873086</v>
      </c>
      <c r="Q13" s="10"/>
    </row>
    <row r="14" spans="1:17" ht="15">
      <c r="A14" s="12"/>
      <c r="B14" s="44">
        <v>534</v>
      </c>
      <c r="C14" s="20" t="s">
        <v>28</v>
      </c>
      <c r="D14" s="46">
        <v>42653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42653</v>
      </c>
      <c r="P14" s="47">
        <f>(O14/P$25)</f>
        <v>93.33260393873086</v>
      </c>
      <c r="Q14" s="9"/>
    </row>
    <row r="15" spans="1:17" ht="15.75">
      <c r="A15" s="28" t="s">
        <v>30</v>
      </c>
      <c r="B15" s="29"/>
      <c r="C15" s="30"/>
      <c r="D15" s="31">
        <f>SUM(D16:D16)</f>
        <v>54174</v>
      </c>
      <c r="E15" s="31">
        <f>SUM(E16:E16)</f>
        <v>57000</v>
      </c>
      <c r="F15" s="31">
        <f>SUM(F16:F16)</f>
        <v>0</v>
      </c>
      <c r="G15" s="31">
        <f>SUM(G16:G16)</f>
        <v>0</v>
      </c>
      <c r="H15" s="31">
        <f>SUM(H16:H16)</f>
        <v>0</v>
      </c>
      <c r="I15" s="31">
        <f>SUM(I16:I16)</f>
        <v>0</v>
      </c>
      <c r="J15" s="31">
        <f>SUM(J16:J16)</f>
        <v>0</v>
      </c>
      <c r="K15" s="31">
        <f>SUM(K16:K16)</f>
        <v>0</v>
      </c>
      <c r="L15" s="31">
        <f>SUM(L16:L16)</f>
        <v>0</v>
      </c>
      <c r="M15" s="31">
        <f>SUM(M16:M16)</f>
        <v>0</v>
      </c>
      <c r="N15" s="31">
        <f>SUM(N16:N16)</f>
        <v>0</v>
      </c>
      <c r="O15" s="31">
        <f>SUM(D15:N15)</f>
        <v>111174</v>
      </c>
      <c r="P15" s="43">
        <f>(O15/P$25)</f>
        <v>243.2691466083151</v>
      </c>
      <c r="Q15" s="10"/>
    </row>
    <row r="16" spans="1:17" ht="15">
      <c r="A16" s="12"/>
      <c r="B16" s="44">
        <v>541</v>
      </c>
      <c r="C16" s="20" t="s">
        <v>31</v>
      </c>
      <c r="D16" s="46">
        <v>54174</v>
      </c>
      <c r="E16" s="46">
        <v>57000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111174</v>
      </c>
      <c r="P16" s="47">
        <f>(O16/P$25)</f>
        <v>243.2691466083151</v>
      </c>
      <c r="Q16" s="9"/>
    </row>
    <row r="17" spans="1:17" ht="15.75">
      <c r="A17" s="28" t="s">
        <v>32</v>
      </c>
      <c r="B17" s="29"/>
      <c r="C17" s="30"/>
      <c r="D17" s="31">
        <f>SUM(D18:D18)</f>
        <v>0</v>
      </c>
      <c r="E17" s="31">
        <f>SUM(E18:E18)</f>
        <v>502</v>
      </c>
      <c r="F17" s="31">
        <f>SUM(F18:F18)</f>
        <v>0</v>
      </c>
      <c r="G17" s="31">
        <f>SUM(G18:G18)</f>
        <v>0</v>
      </c>
      <c r="H17" s="31">
        <f>SUM(H18:H18)</f>
        <v>0</v>
      </c>
      <c r="I17" s="31">
        <f>SUM(I18:I18)</f>
        <v>0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31">
        <f>SUM(D17:N17)</f>
        <v>502</v>
      </c>
      <c r="P17" s="43">
        <f>(O17/P$25)</f>
        <v>1.0984682713347922</v>
      </c>
      <c r="Q17" s="10"/>
    </row>
    <row r="18" spans="1:17" ht="15">
      <c r="A18" s="13"/>
      <c r="B18" s="45">
        <v>552</v>
      </c>
      <c r="C18" s="21" t="s">
        <v>45</v>
      </c>
      <c r="D18" s="46">
        <v>0</v>
      </c>
      <c r="E18" s="46">
        <v>502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502</v>
      </c>
      <c r="P18" s="47">
        <f>(O18/P$25)</f>
        <v>1.0984682713347922</v>
      </c>
      <c r="Q18" s="9"/>
    </row>
    <row r="19" spans="1:17" ht="15.75">
      <c r="A19" s="28" t="s">
        <v>34</v>
      </c>
      <c r="B19" s="29"/>
      <c r="C19" s="30"/>
      <c r="D19" s="31">
        <f>SUM(D20:D20)</f>
        <v>1700</v>
      </c>
      <c r="E19" s="31">
        <f>SUM(E20:E20)</f>
        <v>0</v>
      </c>
      <c r="F19" s="31">
        <f>SUM(F20:F20)</f>
        <v>0</v>
      </c>
      <c r="G19" s="31">
        <f>SUM(G20:G20)</f>
        <v>0</v>
      </c>
      <c r="H19" s="31">
        <f>SUM(H20:H20)</f>
        <v>0</v>
      </c>
      <c r="I19" s="31">
        <f>SUM(I20:I20)</f>
        <v>0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>SUM(D19:N19)</f>
        <v>1700</v>
      </c>
      <c r="P19" s="43">
        <f>(O19/P$25)</f>
        <v>3.719912472647702</v>
      </c>
      <c r="Q19" s="10"/>
    </row>
    <row r="20" spans="1:17" ht="15">
      <c r="A20" s="12"/>
      <c r="B20" s="44">
        <v>569</v>
      </c>
      <c r="C20" s="20" t="s">
        <v>74</v>
      </c>
      <c r="D20" s="46">
        <v>1700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1700</v>
      </c>
      <c r="P20" s="47">
        <f>(O20/P$25)</f>
        <v>3.719912472647702</v>
      </c>
      <c r="Q20" s="9"/>
    </row>
    <row r="21" spans="1:17" ht="15.75">
      <c r="A21" s="28" t="s">
        <v>36</v>
      </c>
      <c r="B21" s="29"/>
      <c r="C21" s="30"/>
      <c r="D21" s="31">
        <f>SUM(D22:D22)</f>
        <v>30654</v>
      </c>
      <c r="E21" s="31">
        <f>SUM(E22:E22)</f>
        <v>0</v>
      </c>
      <c r="F21" s="31">
        <f>SUM(F22:F22)</f>
        <v>0</v>
      </c>
      <c r="G21" s="31">
        <f>SUM(G22:G22)</f>
        <v>0</v>
      </c>
      <c r="H21" s="31">
        <f>SUM(H22:H22)</f>
        <v>0</v>
      </c>
      <c r="I21" s="31">
        <f>SUM(I22:I22)</f>
        <v>0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>SUM(D21:N21)</f>
        <v>30654</v>
      </c>
      <c r="P21" s="43">
        <f>(O21/P$25)</f>
        <v>67.07658643326039</v>
      </c>
      <c r="Q21" s="9"/>
    </row>
    <row r="22" spans="1:17" ht="15.75" thickBot="1">
      <c r="A22" s="12"/>
      <c r="B22" s="44">
        <v>572</v>
      </c>
      <c r="C22" s="20" t="s">
        <v>37</v>
      </c>
      <c r="D22" s="46">
        <v>30654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30654</v>
      </c>
      <c r="P22" s="47">
        <f>(O22/P$25)</f>
        <v>67.07658643326039</v>
      </c>
      <c r="Q22" s="9"/>
    </row>
    <row r="23" spans="1:120" ht="16.5" thickBot="1">
      <c r="A23" s="14" t="s">
        <v>10</v>
      </c>
      <c r="B23" s="23"/>
      <c r="C23" s="22"/>
      <c r="D23" s="15">
        <f>SUM(D5,D11,D13,D15,D17,D19,D21)</f>
        <v>384222</v>
      </c>
      <c r="E23" s="15">
        <f aca="true" t="shared" si="0" ref="E23:N23">SUM(E5,E11,E13,E15,E17,E19,E21)</f>
        <v>57502</v>
      </c>
      <c r="F23" s="15">
        <f t="shared" si="0"/>
        <v>0</v>
      </c>
      <c r="G23" s="15">
        <f t="shared" si="0"/>
        <v>0</v>
      </c>
      <c r="H23" s="15">
        <f t="shared" si="0"/>
        <v>0</v>
      </c>
      <c r="I23" s="15">
        <f t="shared" si="0"/>
        <v>0</v>
      </c>
      <c r="J23" s="15">
        <f t="shared" si="0"/>
        <v>0</v>
      </c>
      <c r="K23" s="15">
        <f t="shared" si="0"/>
        <v>0</v>
      </c>
      <c r="L23" s="15">
        <f t="shared" si="0"/>
        <v>0</v>
      </c>
      <c r="M23" s="15">
        <f t="shared" si="0"/>
        <v>0</v>
      </c>
      <c r="N23" s="15">
        <f t="shared" si="0"/>
        <v>0</v>
      </c>
      <c r="O23" s="15">
        <f>SUM(D23:N23)</f>
        <v>441724</v>
      </c>
      <c r="P23" s="37">
        <f>(O23/P$25)</f>
        <v>966.5733041575493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6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</row>
    <row r="25" spans="1:16" ht="15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93" t="s">
        <v>93</v>
      </c>
      <c r="N25" s="93"/>
      <c r="O25" s="93"/>
      <c r="P25" s="41">
        <v>457</v>
      </c>
    </row>
    <row r="26" spans="1:16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6" ht="15.75" customHeight="1" thickBot="1">
      <c r="A27" s="97" t="s">
        <v>47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sheetProtection/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218980</v>
      </c>
      <c r="E5" s="26">
        <f t="shared" si="0"/>
        <v>25112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244092</v>
      </c>
      <c r="O5" s="32">
        <f aca="true" t="shared" si="1" ref="O5:O28">(N5/O$30)</f>
        <v>634.0051948051948</v>
      </c>
      <c r="P5" s="6"/>
    </row>
    <row r="6" spans="1:16" ht="15">
      <c r="A6" s="12"/>
      <c r="B6" s="44">
        <v>513</v>
      </c>
      <c r="C6" s="20" t="s">
        <v>19</v>
      </c>
      <c r="D6" s="46">
        <v>145533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145533</v>
      </c>
      <c r="O6" s="47">
        <f t="shared" si="1"/>
        <v>378.0077922077922</v>
      </c>
      <c r="P6" s="9"/>
    </row>
    <row r="7" spans="1:16" ht="15">
      <c r="A7" s="12"/>
      <c r="B7" s="44">
        <v>514</v>
      </c>
      <c r="C7" s="20" t="s">
        <v>20</v>
      </c>
      <c r="D7" s="46">
        <v>12324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12324</v>
      </c>
      <c r="O7" s="47">
        <f t="shared" si="1"/>
        <v>32.01038961038961</v>
      </c>
      <c r="P7" s="9"/>
    </row>
    <row r="8" spans="1:16" ht="15">
      <c r="A8" s="12"/>
      <c r="B8" s="44">
        <v>515</v>
      </c>
      <c r="C8" s="20" t="s">
        <v>21</v>
      </c>
      <c r="D8" s="46">
        <v>6900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6900</v>
      </c>
      <c r="O8" s="47">
        <f t="shared" si="1"/>
        <v>17.92207792207792</v>
      </c>
      <c r="P8" s="9"/>
    </row>
    <row r="9" spans="1:16" ht="15">
      <c r="A9" s="12"/>
      <c r="B9" s="44">
        <v>517</v>
      </c>
      <c r="C9" s="20" t="s">
        <v>49</v>
      </c>
      <c r="D9" s="46">
        <v>0</v>
      </c>
      <c r="E9" s="46">
        <v>25112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25112</v>
      </c>
      <c r="O9" s="47">
        <f t="shared" si="1"/>
        <v>65.22597402597403</v>
      </c>
      <c r="P9" s="9"/>
    </row>
    <row r="10" spans="1:16" ht="15">
      <c r="A10" s="12"/>
      <c r="B10" s="44">
        <v>518</v>
      </c>
      <c r="C10" s="20" t="s">
        <v>22</v>
      </c>
      <c r="D10" s="46">
        <v>4200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4200</v>
      </c>
      <c r="O10" s="47">
        <f t="shared" si="1"/>
        <v>10.909090909090908</v>
      </c>
      <c r="P10" s="9"/>
    </row>
    <row r="11" spans="1:16" ht="15">
      <c r="A11" s="12"/>
      <c r="B11" s="44">
        <v>519</v>
      </c>
      <c r="C11" s="20" t="s">
        <v>23</v>
      </c>
      <c r="D11" s="46">
        <v>50023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50023</v>
      </c>
      <c r="O11" s="47">
        <f t="shared" si="1"/>
        <v>129.92987012987012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SUM(D13:D14)</f>
        <v>73073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aca="true" t="shared" si="4" ref="N12:N28">SUM(D12:M12)</f>
        <v>73073</v>
      </c>
      <c r="O12" s="43">
        <f t="shared" si="1"/>
        <v>189.8</v>
      </c>
      <c r="P12" s="10"/>
    </row>
    <row r="13" spans="1:16" ht="15">
      <c r="A13" s="12"/>
      <c r="B13" s="44">
        <v>521</v>
      </c>
      <c r="C13" s="20" t="s">
        <v>25</v>
      </c>
      <c r="D13" s="46">
        <v>71775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71775</v>
      </c>
      <c r="O13" s="47">
        <f t="shared" si="1"/>
        <v>186.42857142857142</v>
      </c>
      <c r="P13" s="9"/>
    </row>
    <row r="14" spans="1:16" ht="15">
      <c r="A14" s="12"/>
      <c r="B14" s="44">
        <v>523</v>
      </c>
      <c r="C14" s="20" t="s">
        <v>53</v>
      </c>
      <c r="D14" s="46">
        <v>1298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1298</v>
      </c>
      <c r="O14" s="47">
        <f t="shared" si="1"/>
        <v>3.3714285714285714</v>
      </c>
      <c r="P14" s="9"/>
    </row>
    <row r="15" spans="1:16" ht="15.75">
      <c r="A15" s="28" t="s">
        <v>27</v>
      </c>
      <c r="B15" s="29"/>
      <c r="C15" s="30"/>
      <c r="D15" s="31">
        <f aca="true" t="shared" si="5" ref="D15:M15">SUM(D16:D19)</f>
        <v>30708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42">
        <f t="shared" si="4"/>
        <v>30708</v>
      </c>
      <c r="O15" s="43">
        <f t="shared" si="1"/>
        <v>79.76103896103896</v>
      </c>
      <c r="P15" s="10"/>
    </row>
    <row r="16" spans="1:16" ht="15">
      <c r="A16" s="12"/>
      <c r="B16" s="44">
        <v>534</v>
      </c>
      <c r="C16" s="20" t="s">
        <v>28</v>
      </c>
      <c r="D16" s="46">
        <v>28829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28829</v>
      </c>
      <c r="O16" s="47">
        <f t="shared" si="1"/>
        <v>74.88051948051948</v>
      </c>
      <c r="P16" s="9"/>
    </row>
    <row r="17" spans="1:16" ht="15">
      <c r="A17" s="12"/>
      <c r="B17" s="44">
        <v>537</v>
      </c>
      <c r="C17" s="20" t="s">
        <v>54</v>
      </c>
      <c r="D17" s="46">
        <v>190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190</v>
      </c>
      <c r="O17" s="47">
        <f t="shared" si="1"/>
        <v>0.4935064935064935</v>
      </c>
      <c r="P17" s="9"/>
    </row>
    <row r="18" spans="1:16" ht="15">
      <c r="A18" s="12"/>
      <c r="B18" s="44">
        <v>538</v>
      </c>
      <c r="C18" s="20" t="s">
        <v>50</v>
      </c>
      <c r="D18" s="46">
        <v>710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710</v>
      </c>
      <c r="O18" s="47">
        <f t="shared" si="1"/>
        <v>1.844155844155844</v>
      </c>
      <c r="P18" s="9"/>
    </row>
    <row r="19" spans="1:16" ht="15">
      <c r="A19" s="12"/>
      <c r="B19" s="44">
        <v>539</v>
      </c>
      <c r="C19" s="20" t="s">
        <v>29</v>
      </c>
      <c r="D19" s="46">
        <v>979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979</v>
      </c>
      <c r="O19" s="47">
        <f t="shared" si="1"/>
        <v>2.5428571428571427</v>
      </c>
      <c r="P19" s="9"/>
    </row>
    <row r="20" spans="1:16" ht="15.75">
      <c r="A20" s="28" t="s">
        <v>30</v>
      </c>
      <c r="B20" s="29"/>
      <c r="C20" s="30"/>
      <c r="D20" s="31">
        <f aca="true" t="shared" si="6" ref="D20:M20">SUM(D21:D21)</f>
        <v>24904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24904</v>
      </c>
      <c r="O20" s="43">
        <f t="shared" si="1"/>
        <v>64.68571428571428</v>
      </c>
      <c r="P20" s="10"/>
    </row>
    <row r="21" spans="1:16" ht="15">
      <c r="A21" s="12"/>
      <c r="B21" s="44">
        <v>541</v>
      </c>
      <c r="C21" s="20" t="s">
        <v>31</v>
      </c>
      <c r="D21" s="46">
        <v>24904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24904</v>
      </c>
      <c r="O21" s="47">
        <f t="shared" si="1"/>
        <v>64.68571428571428</v>
      </c>
      <c r="P21" s="9"/>
    </row>
    <row r="22" spans="1:16" ht="15.75">
      <c r="A22" s="28" t="s">
        <v>32</v>
      </c>
      <c r="B22" s="29"/>
      <c r="C22" s="30"/>
      <c r="D22" s="31">
        <f aca="true" t="shared" si="7" ref="D22:M22">SUM(D23:D23)</f>
        <v>35277</v>
      </c>
      <c r="E22" s="31">
        <f t="shared" si="7"/>
        <v>615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35892</v>
      </c>
      <c r="O22" s="43">
        <f t="shared" si="1"/>
        <v>93.22597402597403</v>
      </c>
      <c r="P22" s="10"/>
    </row>
    <row r="23" spans="1:16" ht="15">
      <c r="A23" s="13"/>
      <c r="B23" s="45">
        <v>552</v>
      </c>
      <c r="C23" s="21" t="s">
        <v>45</v>
      </c>
      <c r="D23" s="46">
        <v>35277</v>
      </c>
      <c r="E23" s="46">
        <v>615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35892</v>
      </c>
      <c r="O23" s="47">
        <f t="shared" si="1"/>
        <v>93.22597402597403</v>
      </c>
      <c r="P23" s="9"/>
    </row>
    <row r="24" spans="1:16" ht="15.75">
      <c r="A24" s="28" t="s">
        <v>34</v>
      </c>
      <c r="B24" s="29"/>
      <c r="C24" s="30"/>
      <c r="D24" s="31">
        <f aca="true" t="shared" si="8" ref="D24:M24">SUM(D25:D25)</f>
        <v>2446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2446</v>
      </c>
      <c r="O24" s="43">
        <f t="shared" si="1"/>
        <v>6.353246753246753</v>
      </c>
      <c r="P24" s="10"/>
    </row>
    <row r="25" spans="1:16" ht="15">
      <c r="A25" s="12"/>
      <c r="B25" s="44">
        <v>562</v>
      </c>
      <c r="C25" s="20" t="s">
        <v>35</v>
      </c>
      <c r="D25" s="46">
        <v>2446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2446</v>
      </c>
      <c r="O25" s="47">
        <f t="shared" si="1"/>
        <v>6.353246753246753</v>
      </c>
      <c r="P25" s="9"/>
    </row>
    <row r="26" spans="1:16" ht="15.75">
      <c r="A26" s="28" t="s">
        <v>36</v>
      </c>
      <c r="B26" s="29"/>
      <c r="C26" s="30"/>
      <c r="D26" s="31">
        <f aca="true" t="shared" si="9" ref="D26:M26">SUM(D27:D27)</f>
        <v>36155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36155</v>
      </c>
      <c r="O26" s="43">
        <f t="shared" si="1"/>
        <v>93.9090909090909</v>
      </c>
      <c r="P26" s="9"/>
    </row>
    <row r="27" spans="1:16" ht="15.75" thickBot="1">
      <c r="A27" s="12"/>
      <c r="B27" s="44">
        <v>572</v>
      </c>
      <c r="C27" s="20" t="s">
        <v>37</v>
      </c>
      <c r="D27" s="46">
        <v>36155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36155</v>
      </c>
      <c r="O27" s="47">
        <f t="shared" si="1"/>
        <v>93.9090909090909</v>
      </c>
      <c r="P27" s="9"/>
    </row>
    <row r="28" spans="1:119" ht="16.5" thickBot="1">
      <c r="A28" s="14" t="s">
        <v>10</v>
      </c>
      <c r="B28" s="23"/>
      <c r="C28" s="22"/>
      <c r="D28" s="15">
        <f>SUM(D5,D12,D15,D20,D22,D24,D26)</f>
        <v>421543</v>
      </c>
      <c r="E28" s="15">
        <f aca="true" t="shared" si="10" ref="E28:M28">SUM(E5,E12,E15,E20,E22,E24,E26)</f>
        <v>25727</v>
      </c>
      <c r="F28" s="15">
        <f t="shared" si="10"/>
        <v>0</v>
      </c>
      <c r="G28" s="15">
        <f t="shared" si="10"/>
        <v>0</v>
      </c>
      <c r="H28" s="15">
        <f t="shared" si="10"/>
        <v>0</v>
      </c>
      <c r="I28" s="15">
        <f t="shared" si="10"/>
        <v>0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4"/>
        <v>447270</v>
      </c>
      <c r="O28" s="37">
        <f t="shared" si="1"/>
        <v>1161.7402597402597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55</v>
      </c>
      <c r="M30" s="93"/>
      <c r="N30" s="93"/>
      <c r="O30" s="41">
        <v>385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205249</v>
      </c>
      <c r="E5" s="26">
        <f t="shared" si="0"/>
        <v>23962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229211</v>
      </c>
      <c r="O5" s="32">
        <f aca="true" t="shared" si="2" ref="O5:O23">(N5/O$25)</f>
        <v>596.9036458333334</v>
      </c>
      <c r="P5" s="6"/>
    </row>
    <row r="6" spans="1:16" ht="15">
      <c r="A6" s="12"/>
      <c r="B6" s="44">
        <v>513</v>
      </c>
      <c r="C6" s="20" t="s">
        <v>19</v>
      </c>
      <c r="D6" s="46">
        <v>143755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143755</v>
      </c>
      <c r="O6" s="47">
        <f t="shared" si="2"/>
        <v>374.3619791666667</v>
      </c>
      <c r="P6" s="9"/>
    </row>
    <row r="7" spans="1:16" ht="15">
      <c r="A7" s="12"/>
      <c r="B7" s="44">
        <v>514</v>
      </c>
      <c r="C7" s="20" t="s">
        <v>20</v>
      </c>
      <c r="D7" s="46">
        <v>11664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11664</v>
      </c>
      <c r="O7" s="47">
        <f t="shared" si="2"/>
        <v>30.375</v>
      </c>
      <c r="P7" s="9"/>
    </row>
    <row r="8" spans="1:16" ht="15">
      <c r="A8" s="12"/>
      <c r="B8" s="44">
        <v>517</v>
      </c>
      <c r="C8" s="20" t="s">
        <v>49</v>
      </c>
      <c r="D8" s="46">
        <v>0</v>
      </c>
      <c r="E8" s="46">
        <v>23962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23962</v>
      </c>
      <c r="O8" s="47">
        <f t="shared" si="2"/>
        <v>62.401041666666664</v>
      </c>
      <c r="P8" s="9"/>
    </row>
    <row r="9" spans="1:16" ht="15">
      <c r="A9" s="12"/>
      <c r="B9" s="44">
        <v>518</v>
      </c>
      <c r="C9" s="20" t="s">
        <v>22</v>
      </c>
      <c r="D9" s="46">
        <v>4186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4186</v>
      </c>
      <c r="O9" s="47">
        <f t="shared" si="2"/>
        <v>10.901041666666666</v>
      </c>
      <c r="P9" s="9"/>
    </row>
    <row r="10" spans="1:16" ht="15">
      <c r="A10" s="12"/>
      <c r="B10" s="44">
        <v>519</v>
      </c>
      <c r="C10" s="20" t="s">
        <v>23</v>
      </c>
      <c r="D10" s="46">
        <v>45644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45644</v>
      </c>
      <c r="O10" s="47">
        <f t="shared" si="2"/>
        <v>118.86458333333333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SUM(D12:D12)</f>
        <v>69597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69597</v>
      </c>
      <c r="O11" s="43">
        <f t="shared" si="2"/>
        <v>181.2421875</v>
      </c>
      <c r="P11" s="10"/>
    </row>
    <row r="12" spans="1:16" ht="15">
      <c r="A12" s="12"/>
      <c r="B12" s="44">
        <v>521</v>
      </c>
      <c r="C12" s="20" t="s">
        <v>25</v>
      </c>
      <c r="D12" s="46">
        <v>69597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69597</v>
      </c>
      <c r="O12" s="47">
        <f t="shared" si="2"/>
        <v>181.2421875</v>
      </c>
      <c r="P12" s="9"/>
    </row>
    <row r="13" spans="1:16" ht="15.75">
      <c r="A13" s="28" t="s">
        <v>27</v>
      </c>
      <c r="B13" s="29"/>
      <c r="C13" s="30"/>
      <c r="D13" s="31">
        <f aca="true" t="shared" si="4" ref="D13:M13">SUM(D14:D16)</f>
        <v>29056</v>
      </c>
      <c r="E13" s="31">
        <f t="shared" si="4"/>
        <v>16788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45844</v>
      </c>
      <c r="O13" s="43">
        <f t="shared" si="2"/>
        <v>119.38541666666667</v>
      </c>
      <c r="P13" s="10"/>
    </row>
    <row r="14" spans="1:16" ht="15">
      <c r="A14" s="12"/>
      <c r="B14" s="44">
        <v>534</v>
      </c>
      <c r="C14" s="20" t="s">
        <v>28</v>
      </c>
      <c r="D14" s="46">
        <v>28829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28829</v>
      </c>
      <c r="O14" s="47">
        <f t="shared" si="2"/>
        <v>75.07552083333333</v>
      </c>
      <c r="P14" s="9"/>
    </row>
    <row r="15" spans="1:16" ht="15">
      <c r="A15" s="12"/>
      <c r="B15" s="44">
        <v>538</v>
      </c>
      <c r="C15" s="20" t="s">
        <v>50</v>
      </c>
      <c r="D15" s="46">
        <v>0</v>
      </c>
      <c r="E15" s="46">
        <v>16788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16788</v>
      </c>
      <c r="O15" s="47">
        <f t="shared" si="2"/>
        <v>43.71875</v>
      </c>
      <c r="P15" s="9"/>
    </row>
    <row r="16" spans="1:16" ht="15">
      <c r="A16" s="12"/>
      <c r="B16" s="44">
        <v>539</v>
      </c>
      <c r="C16" s="20" t="s">
        <v>29</v>
      </c>
      <c r="D16" s="46">
        <v>227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227</v>
      </c>
      <c r="O16" s="47">
        <f t="shared" si="2"/>
        <v>0.5911458333333334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42042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42042</v>
      </c>
      <c r="O17" s="43">
        <f t="shared" si="2"/>
        <v>109.484375</v>
      </c>
      <c r="P17" s="10"/>
    </row>
    <row r="18" spans="1:16" ht="15">
      <c r="A18" s="12"/>
      <c r="B18" s="44">
        <v>541</v>
      </c>
      <c r="C18" s="20" t="s">
        <v>31</v>
      </c>
      <c r="D18" s="46">
        <v>42042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42042</v>
      </c>
      <c r="O18" s="47">
        <f t="shared" si="2"/>
        <v>109.484375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517945</v>
      </c>
      <c r="E19" s="31">
        <f t="shared" si="6"/>
        <v>455223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973168</v>
      </c>
      <c r="O19" s="43">
        <f t="shared" si="2"/>
        <v>2534.2916666666665</v>
      </c>
      <c r="P19" s="10"/>
    </row>
    <row r="20" spans="1:16" ht="15">
      <c r="A20" s="13"/>
      <c r="B20" s="45">
        <v>552</v>
      </c>
      <c r="C20" s="21" t="s">
        <v>45</v>
      </c>
      <c r="D20" s="46">
        <v>517945</v>
      </c>
      <c r="E20" s="46">
        <v>455223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973168</v>
      </c>
      <c r="O20" s="47">
        <f t="shared" si="2"/>
        <v>2534.2916666666665</v>
      </c>
      <c r="P20" s="9"/>
    </row>
    <row r="21" spans="1:16" ht="15.75">
      <c r="A21" s="28" t="s">
        <v>36</v>
      </c>
      <c r="B21" s="29"/>
      <c r="C21" s="30"/>
      <c r="D21" s="31">
        <f aca="true" t="shared" si="7" ref="D21:M21">SUM(D22:D22)</f>
        <v>33607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33607</v>
      </c>
      <c r="O21" s="43">
        <f t="shared" si="2"/>
        <v>87.51822916666667</v>
      </c>
      <c r="P21" s="9"/>
    </row>
    <row r="22" spans="1:16" ht="15.75" thickBot="1">
      <c r="A22" s="12"/>
      <c r="B22" s="44">
        <v>572</v>
      </c>
      <c r="C22" s="20" t="s">
        <v>37</v>
      </c>
      <c r="D22" s="46">
        <v>33607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33607</v>
      </c>
      <c r="O22" s="47">
        <f t="shared" si="2"/>
        <v>87.51822916666667</v>
      </c>
      <c r="P22" s="9"/>
    </row>
    <row r="23" spans="1:119" ht="16.5" thickBot="1">
      <c r="A23" s="14" t="s">
        <v>10</v>
      </c>
      <c r="B23" s="23"/>
      <c r="C23" s="22"/>
      <c r="D23" s="15">
        <f>SUM(D5,D11,D13,D17,D19,D21)</f>
        <v>897496</v>
      </c>
      <c r="E23" s="15">
        <f aca="true" t="shared" si="8" ref="E23:M23">SUM(E5,E11,E13,E17,E19,E21)</f>
        <v>495973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1393469</v>
      </c>
      <c r="O23" s="37">
        <f t="shared" si="2"/>
        <v>3628.8255208333335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51</v>
      </c>
      <c r="M25" s="93"/>
      <c r="N25" s="93"/>
      <c r="O25" s="41">
        <v>384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187533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2">SUM(D5:M5)</f>
        <v>187533</v>
      </c>
      <c r="O5" s="32">
        <f aca="true" t="shared" si="2" ref="O5:O22">(N5/O$24)</f>
        <v>489.64229765013056</v>
      </c>
      <c r="P5" s="6"/>
    </row>
    <row r="6" spans="1:16" ht="15">
      <c r="A6" s="12"/>
      <c r="B6" s="44">
        <v>513</v>
      </c>
      <c r="C6" s="20" t="s">
        <v>19</v>
      </c>
      <c r="D6" s="46">
        <v>138577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138577</v>
      </c>
      <c r="O6" s="47">
        <f t="shared" si="2"/>
        <v>361.81984334203656</v>
      </c>
      <c r="P6" s="9"/>
    </row>
    <row r="7" spans="1:16" ht="15">
      <c r="A7" s="12"/>
      <c r="B7" s="44">
        <v>514</v>
      </c>
      <c r="C7" s="20" t="s">
        <v>20</v>
      </c>
      <c r="D7" s="46">
        <v>3856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3856</v>
      </c>
      <c r="O7" s="47">
        <f t="shared" si="2"/>
        <v>10.067885117493473</v>
      </c>
      <c r="P7" s="9"/>
    </row>
    <row r="8" spans="1:16" ht="15">
      <c r="A8" s="12"/>
      <c r="B8" s="44">
        <v>518</v>
      </c>
      <c r="C8" s="20" t="s">
        <v>22</v>
      </c>
      <c r="D8" s="46">
        <v>4157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4157</v>
      </c>
      <c r="O8" s="47">
        <f t="shared" si="2"/>
        <v>10.85378590078329</v>
      </c>
      <c r="P8" s="9"/>
    </row>
    <row r="9" spans="1:16" ht="15">
      <c r="A9" s="12"/>
      <c r="B9" s="44">
        <v>519</v>
      </c>
      <c r="C9" s="20" t="s">
        <v>23</v>
      </c>
      <c r="D9" s="46">
        <v>40943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40943</v>
      </c>
      <c r="O9" s="47">
        <f t="shared" si="2"/>
        <v>106.90078328981723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SUM(D11:D11)</f>
        <v>70173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70173</v>
      </c>
      <c r="O10" s="43">
        <f t="shared" si="2"/>
        <v>183.21932114882506</v>
      </c>
      <c r="P10" s="10"/>
    </row>
    <row r="11" spans="1:16" ht="15">
      <c r="A11" s="12"/>
      <c r="B11" s="44">
        <v>521</v>
      </c>
      <c r="C11" s="20" t="s">
        <v>25</v>
      </c>
      <c r="D11" s="46">
        <v>70173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70173</v>
      </c>
      <c r="O11" s="47">
        <f t="shared" si="2"/>
        <v>183.21932114882506</v>
      </c>
      <c r="P11" s="9"/>
    </row>
    <row r="12" spans="1:16" ht="15.75">
      <c r="A12" s="28" t="s">
        <v>27</v>
      </c>
      <c r="B12" s="29"/>
      <c r="C12" s="30"/>
      <c r="D12" s="31">
        <f aca="true" t="shared" si="4" ref="D12:M12">SUM(D13:D14)</f>
        <v>28938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28938</v>
      </c>
      <c r="O12" s="43">
        <f t="shared" si="2"/>
        <v>75.55613577023499</v>
      </c>
      <c r="P12" s="10"/>
    </row>
    <row r="13" spans="1:16" ht="15">
      <c r="A13" s="12"/>
      <c r="B13" s="44">
        <v>534</v>
      </c>
      <c r="C13" s="20" t="s">
        <v>28</v>
      </c>
      <c r="D13" s="46">
        <v>28182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28182</v>
      </c>
      <c r="O13" s="47">
        <f t="shared" si="2"/>
        <v>73.5822454308094</v>
      </c>
      <c r="P13" s="9"/>
    </row>
    <row r="14" spans="1:16" ht="15">
      <c r="A14" s="12"/>
      <c r="B14" s="44">
        <v>539</v>
      </c>
      <c r="C14" s="20" t="s">
        <v>29</v>
      </c>
      <c r="D14" s="46">
        <v>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756</v>
      </c>
      <c r="O14" s="47">
        <f t="shared" si="2"/>
        <v>1.9738903394255876</v>
      </c>
      <c r="P14" s="9"/>
    </row>
    <row r="15" spans="1:16" ht="15.75">
      <c r="A15" s="28" t="s">
        <v>30</v>
      </c>
      <c r="B15" s="29"/>
      <c r="C15" s="30"/>
      <c r="D15" s="31">
        <f aca="true" t="shared" si="5" ref="D15:M15">SUM(D16:D16)</f>
        <v>14331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1"/>
        <v>14331</v>
      </c>
      <c r="O15" s="43">
        <f t="shared" si="2"/>
        <v>37.4177545691906</v>
      </c>
      <c r="P15" s="10"/>
    </row>
    <row r="16" spans="1:16" ht="15">
      <c r="A16" s="12"/>
      <c r="B16" s="44">
        <v>541</v>
      </c>
      <c r="C16" s="20" t="s">
        <v>31</v>
      </c>
      <c r="D16" s="46">
        <v>14331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14331</v>
      </c>
      <c r="O16" s="47">
        <f t="shared" si="2"/>
        <v>37.4177545691906</v>
      </c>
      <c r="P16" s="9"/>
    </row>
    <row r="17" spans="1:16" ht="15.75">
      <c r="A17" s="28" t="s">
        <v>32</v>
      </c>
      <c r="B17" s="29"/>
      <c r="C17" s="30"/>
      <c r="D17" s="31">
        <f aca="true" t="shared" si="6" ref="D17:M17">SUM(D18:D19)</f>
        <v>29257</v>
      </c>
      <c r="E17" s="31">
        <f t="shared" si="6"/>
        <v>73150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1"/>
        <v>102407</v>
      </c>
      <c r="O17" s="43">
        <f t="shared" si="2"/>
        <v>267.38120104438644</v>
      </c>
      <c r="P17" s="10"/>
    </row>
    <row r="18" spans="1:16" ht="15">
      <c r="A18" s="13"/>
      <c r="B18" s="45">
        <v>552</v>
      </c>
      <c r="C18" s="21" t="s">
        <v>45</v>
      </c>
      <c r="D18" s="46">
        <v>7440</v>
      </c>
      <c r="E18" s="46">
        <v>73150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80590</v>
      </c>
      <c r="O18" s="47">
        <f t="shared" si="2"/>
        <v>210.4177545691906</v>
      </c>
      <c r="P18" s="9"/>
    </row>
    <row r="19" spans="1:16" ht="15">
      <c r="A19" s="13"/>
      <c r="B19" s="45">
        <v>559</v>
      </c>
      <c r="C19" s="21" t="s">
        <v>33</v>
      </c>
      <c r="D19" s="46">
        <v>21817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21817</v>
      </c>
      <c r="O19" s="47">
        <f t="shared" si="2"/>
        <v>56.96344647519582</v>
      </c>
      <c r="P19" s="9"/>
    </row>
    <row r="20" spans="1:16" ht="15.75">
      <c r="A20" s="28" t="s">
        <v>36</v>
      </c>
      <c r="B20" s="29"/>
      <c r="C20" s="30"/>
      <c r="D20" s="31">
        <f aca="true" t="shared" si="7" ref="D20:M20">SUM(D21:D21)</f>
        <v>33087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33087</v>
      </c>
      <c r="O20" s="43">
        <f t="shared" si="2"/>
        <v>86.38903394255874</v>
      </c>
      <c r="P20" s="9"/>
    </row>
    <row r="21" spans="1:16" ht="15.75" thickBot="1">
      <c r="A21" s="12"/>
      <c r="B21" s="44">
        <v>572</v>
      </c>
      <c r="C21" s="20" t="s">
        <v>37</v>
      </c>
      <c r="D21" s="46">
        <v>33087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33087</v>
      </c>
      <c r="O21" s="47">
        <f t="shared" si="2"/>
        <v>86.38903394255874</v>
      </c>
      <c r="P21" s="9"/>
    </row>
    <row r="22" spans="1:119" ht="16.5" thickBot="1">
      <c r="A22" s="14" t="s">
        <v>10</v>
      </c>
      <c r="B22" s="23"/>
      <c r="C22" s="22"/>
      <c r="D22" s="15">
        <f>SUM(D5,D10,D12,D15,D17,D20)</f>
        <v>363319</v>
      </c>
      <c r="E22" s="15">
        <f aca="true" t="shared" si="8" ref="E22:M22">SUM(E5,E10,E12,E15,E17,E20)</f>
        <v>73150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0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1"/>
        <v>436469</v>
      </c>
      <c r="O22" s="37">
        <f t="shared" si="2"/>
        <v>1139.6057441253263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5" ht="15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46</v>
      </c>
      <c r="M24" s="93"/>
      <c r="N24" s="93"/>
      <c r="O24" s="41">
        <v>383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thickBot="1">
      <c r="A26" s="97" t="s">
        <v>47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222713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222713</v>
      </c>
      <c r="O5" s="32">
        <f aca="true" t="shared" si="2" ref="O5:O29">(N5/O$31)</f>
        <v>595.4893048128342</v>
      </c>
      <c r="P5" s="6"/>
    </row>
    <row r="6" spans="1:16" ht="15">
      <c r="A6" s="12"/>
      <c r="B6" s="44">
        <v>513</v>
      </c>
      <c r="C6" s="20" t="s">
        <v>19</v>
      </c>
      <c r="D6" s="46">
        <v>141690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141690</v>
      </c>
      <c r="O6" s="47">
        <f t="shared" si="2"/>
        <v>378.85026737967917</v>
      </c>
      <c r="P6" s="9"/>
    </row>
    <row r="7" spans="1:16" ht="15">
      <c r="A7" s="12"/>
      <c r="B7" s="44">
        <v>514</v>
      </c>
      <c r="C7" s="20" t="s">
        <v>20</v>
      </c>
      <c r="D7" s="46">
        <v>11974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11974</v>
      </c>
      <c r="O7" s="47">
        <f t="shared" si="2"/>
        <v>32.01604278074866</v>
      </c>
      <c r="P7" s="9"/>
    </row>
    <row r="8" spans="1:16" ht="15">
      <c r="A8" s="12"/>
      <c r="B8" s="44">
        <v>515</v>
      </c>
      <c r="C8" s="20" t="s">
        <v>21</v>
      </c>
      <c r="D8" s="46">
        <v>20582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20582</v>
      </c>
      <c r="O8" s="47">
        <f t="shared" si="2"/>
        <v>55.032085561497325</v>
      </c>
      <c r="P8" s="9"/>
    </row>
    <row r="9" spans="1:16" ht="15">
      <c r="A9" s="12"/>
      <c r="B9" s="44">
        <v>518</v>
      </c>
      <c r="C9" s="20" t="s">
        <v>22</v>
      </c>
      <c r="D9" s="46">
        <v>3874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3874</v>
      </c>
      <c r="O9" s="47">
        <f t="shared" si="2"/>
        <v>10.358288770053475</v>
      </c>
      <c r="P9" s="9"/>
    </row>
    <row r="10" spans="1:16" ht="15">
      <c r="A10" s="12"/>
      <c r="B10" s="44">
        <v>519</v>
      </c>
      <c r="C10" s="20" t="s">
        <v>23</v>
      </c>
      <c r="D10" s="46">
        <v>44593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44593</v>
      </c>
      <c r="O10" s="47">
        <f t="shared" si="2"/>
        <v>119.23262032085562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70846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70846</v>
      </c>
      <c r="O11" s="43">
        <f t="shared" si="2"/>
        <v>189.42780748663102</v>
      </c>
      <c r="P11" s="10"/>
    </row>
    <row r="12" spans="1:16" ht="15">
      <c r="A12" s="12"/>
      <c r="B12" s="44">
        <v>521</v>
      </c>
      <c r="C12" s="20" t="s">
        <v>25</v>
      </c>
      <c r="D12" s="46">
        <v>69869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69869</v>
      </c>
      <c r="O12" s="47">
        <f t="shared" si="2"/>
        <v>186.81550802139037</v>
      </c>
      <c r="P12" s="9"/>
    </row>
    <row r="13" spans="1:16" ht="15">
      <c r="A13" s="12"/>
      <c r="B13" s="44">
        <v>525</v>
      </c>
      <c r="C13" s="20" t="s">
        <v>26</v>
      </c>
      <c r="D13" s="46">
        <v>977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977</v>
      </c>
      <c r="O13" s="47">
        <f t="shared" si="2"/>
        <v>2.6122994652406417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SUM(D15:D16)</f>
        <v>27920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27920</v>
      </c>
      <c r="O14" s="43">
        <f t="shared" si="2"/>
        <v>74.6524064171123</v>
      </c>
      <c r="P14" s="10"/>
    </row>
    <row r="15" spans="1:16" ht="15">
      <c r="A15" s="12"/>
      <c r="B15" s="44">
        <v>534</v>
      </c>
      <c r="C15" s="20" t="s">
        <v>28</v>
      </c>
      <c r="D15" s="46">
        <v>27720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27720</v>
      </c>
      <c r="O15" s="47">
        <f t="shared" si="2"/>
        <v>74.11764705882354</v>
      </c>
      <c r="P15" s="9"/>
    </row>
    <row r="16" spans="1:16" ht="15">
      <c r="A16" s="12"/>
      <c r="B16" s="44">
        <v>539</v>
      </c>
      <c r="C16" s="20" t="s">
        <v>29</v>
      </c>
      <c r="D16" s="46">
        <v>200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200</v>
      </c>
      <c r="O16" s="47">
        <f t="shared" si="2"/>
        <v>0.5347593582887701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14830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14830</v>
      </c>
      <c r="O17" s="43">
        <f t="shared" si="2"/>
        <v>39.6524064171123</v>
      </c>
      <c r="P17" s="10"/>
    </row>
    <row r="18" spans="1:16" ht="15">
      <c r="A18" s="12"/>
      <c r="B18" s="44">
        <v>541</v>
      </c>
      <c r="C18" s="20" t="s">
        <v>31</v>
      </c>
      <c r="D18" s="46">
        <v>14830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14830</v>
      </c>
      <c r="O18" s="47">
        <f t="shared" si="2"/>
        <v>39.6524064171123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44234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44234</v>
      </c>
      <c r="O19" s="43">
        <f t="shared" si="2"/>
        <v>118.27272727272727</v>
      </c>
      <c r="P19" s="10"/>
    </row>
    <row r="20" spans="1:16" ht="15">
      <c r="A20" s="13"/>
      <c r="B20" s="45">
        <v>559</v>
      </c>
      <c r="C20" s="21" t="s">
        <v>33</v>
      </c>
      <c r="D20" s="46">
        <v>44234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44234</v>
      </c>
      <c r="O20" s="47">
        <f t="shared" si="2"/>
        <v>118.27272727272727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1743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1743</v>
      </c>
      <c r="O21" s="43">
        <f t="shared" si="2"/>
        <v>4.660427807486631</v>
      </c>
      <c r="P21" s="10"/>
    </row>
    <row r="22" spans="1:16" ht="15">
      <c r="A22" s="12"/>
      <c r="B22" s="44">
        <v>562</v>
      </c>
      <c r="C22" s="20" t="s">
        <v>35</v>
      </c>
      <c r="D22" s="46">
        <v>1743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1743</v>
      </c>
      <c r="O22" s="47">
        <f t="shared" si="2"/>
        <v>4.660427807486631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SUM(D24:D26)</f>
        <v>27822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27822</v>
      </c>
      <c r="O23" s="43">
        <f t="shared" si="2"/>
        <v>74.3903743315508</v>
      </c>
      <c r="P23" s="9"/>
    </row>
    <row r="24" spans="1:16" ht="15">
      <c r="A24" s="12"/>
      <c r="B24" s="44">
        <v>572</v>
      </c>
      <c r="C24" s="20" t="s">
        <v>37</v>
      </c>
      <c r="D24" s="46">
        <v>22867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22867</v>
      </c>
      <c r="O24" s="47">
        <f t="shared" si="2"/>
        <v>61.14171122994652</v>
      </c>
      <c r="P24" s="9"/>
    </row>
    <row r="25" spans="1:16" ht="15">
      <c r="A25" s="12"/>
      <c r="B25" s="44">
        <v>574</v>
      </c>
      <c r="C25" s="20" t="s">
        <v>38</v>
      </c>
      <c r="D25" s="46">
        <v>4502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4502</v>
      </c>
      <c r="O25" s="47">
        <f t="shared" si="2"/>
        <v>12.037433155080214</v>
      </c>
      <c r="P25" s="9"/>
    </row>
    <row r="26" spans="1:16" ht="15">
      <c r="A26" s="12"/>
      <c r="B26" s="44">
        <v>575</v>
      </c>
      <c r="C26" s="20" t="s">
        <v>39</v>
      </c>
      <c r="D26" s="46">
        <v>453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453</v>
      </c>
      <c r="O26" s="47">
        <f t="shared" si="2"/>
        <v>1.2112299465240641</v>
      </c>
      <c r="P26" s="9"/>
    </row>
    <row r="27" spans="1:16" ht="15.75">
      <c r="A27" s="28" t="s">
        <v>41</v>
      </c>
      <c r="B27" s="29"/>
      <c r="C27" s="30"/>
      <c r="D27" s="31">
        <f aca="true" t="shared" si="9" ref="D27:M27">SUM(D28:D28)</f>
        <v>0</v>
      </c>
      <c r="E27" s="31">
        <f t="shared" si="9"/>
        <v>6000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6000</v>
      </c>
      <c r="O27" s="43">
        <f t="shared" si="2"/>
        <v>16.0427807486631</v>
      </c>
      <c r="P27" s="9"/>
    </row>
    <row r="28" spans="1:16" ht="15.75" thickBot="1">
      <c r="A28" s="12"/>
      <c r="B28" s="44">
        <v>581</v>
      </c>
      <c r="C28" s="20" t="s">
        <v>40</v>
      </c>
      <c r="D28" s="46">
        <v>0</v>
      </c>
      <c r="E28" s="46">
        <v>6000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6000</v>
      </c>
      <c r="O28" s="47">
        <f t="shared" si="2"/>
        <v>16.0427807486631</v>
      </c>
      <c r="P28" s="9"/>
    </row>
    <row r="29" spans="1:119" ht="16.5" thickBot="1">
      <c r="A29" s="14" t="s">
        <v>10</v>
      </c>
      <c r="B29" s="23"/>
      <c r="C29" s="22"/>
      <c r="D29" s="15">
        <f aca="true" t="shared" si="10" ref="D29:M29">SUM(D5,D11,D14,D17,D19,D21,D23,D27)</f>
        <v>410108</v>
      </c>
      <c r="E29" s="15">
        <f t="shared" si="10"/>
        <v>6000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1"/>
        <v>416108</v>
      </c>
      <c r="O29" s="37">
        <f t="shared" si="2"/>
        <v>1112.5882352941176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42</v>
      </c>
      <c r="M31" s="93"/>
      <c r="N31" s="93"/>
      <c r="O31" s="41">
        <v>374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224215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6">SUM(D5:M5)</f>
        <v>224215</v>
      </c>
      <c r="O5" s="32">
        <f aca="true" t="shared" si="2" ref="O5:O29">(N5/O$31)</f>
        <v>599.5053475935829</v>
      </c>
      <c r="P5" s="6"/>
    </row>
    <row r="6" spans="1:16" ht="15">
      <c r="A6" s="12"/>
      <c r="B6" s="44">
        <v>513</v>
      </c>
      <c r="C6" s="20" t="s">
        <v>19</v>
      </c>
      <c r="D6" s="46">
        <v>145445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145445</v>
      </c>
      <c r="O6" s="47">
        <f t="shared" si="2"/>
        <v>388.8903743315508</v>
      </c>
      <c r="P6" s="9"/>
    </row>
    <row r="7" spans="1:16" ht="15">
      <c r="A7" s="12"/>
      <c r="B7" s="44">
        <v>514</v>
      </c>
      <c r="C7" s="20" t="s">
        <v>20</v>
      </c>
      <c r="D7" s="46">
        <v>6430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6430</v>
      </c>
      <c r="O7" s="47">
        <f t="shared" si="2"/>
        <v>17.192513368983956</v>
      </c>
      <c r="P7" s="9"/>
    </row>
    <row r="8" spans="1:16" ht="15">
      <c r="A8" s="12"/>
      <c r="B8" s="44">
        <v>515</v>
      </c>
      <c r="C8" s="20" t="s">
        <v>21</v>
      </c>
      <c r="D8" s="46">
        <v>20848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20848</v>
      </c>
      <c r="O8" s="47">
        <f t="shared" si="2"/>
        <v>55.74331550802139</v>
      </c>
      <c r="P8" s="9"/>
    </row>
    <row r="9" spans="1:16" ht="15">
      <c r="A9" s="12"/>
      <c r="B9" s="44">
        <v>518</v>
      </c>
      <c r="C9" s="20" t="s">
        <v>22</v>
      </c>
      <c r="D9" s="46">
        <v>2726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2726</v>
      </c>
      <c r="O9" s="47">
        <f t="shared" si="2"/>
        <v>7.288770053475936</v>
      </c>
      <c r="P9" s="9"/>
    </row>
    <row r="10" spans="1:16" ht="15">
      <c r="A10" s="12"/>
      <c r="B10" s="44">
        <v>519</v>
      </c>
      <c r="C10" s="20" t="s">
        <v>23</v>
      </c>
      <c r="D10" s="46">
        <v>48766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48766</v>
      </c>
      <c r="O10" s="47">
        <f t="shared" si="2"/>
        <v>130.3903743315508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72773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72773</v>
      </c>
      <c r="O11" s="43">
        <f t="shared" si="2"/>
        <v>194.58021390374333</v>
      </c>
      <c r="P11" s="10"/>
    </row>
    <row r="12" spans="1:16" ht="15">
      <c r="A12" s="12"/>
      <c r="B12" s="44">
        <v>521</v>
      </c>
      <c r="C12" s="20" t="s">
        <v>25</v>
      </c>
      <c r="D12" s="46">
        <v>68688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68688</v>
      </c>
      <c r="O12" s="47">
        <f t="shared" si="2"/>
        <v>183.6577540106952</v>
      </c>
      <c r="P12" s="9"/>
    </row>
    <row r="13" spans="1:16" ht="15">
      <c r="A13" s="12"/>
      <c r="B13" s="44">
        <v>523</v>
      </c>
      <c r="C13" s="20" t="s">
        <v>53</v>
      </c>
      <c r="D13" s="46">
        <v>3235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3235</v>
      </c>
      <c r="O13" s="47">
        <f t="shared" si="2"/>
        <v>8.649732620320856</v>
      </c>
      <c r="P13" s="9"/>
    </row>
    <row r="14" spans="1:16" ht="15">
      <c r="A14" s="12"/>
      <c r="B14" s="44">
        <v>525</v>
      </c>
      <c r="C14" s="20" t="s">
        <v>26</v>
      </c>
      <c r="D14" s="46">
        <v>850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850</v>
      </c>
      <c r="O14" s="47">
        <f t="shared" si="2"/>
        <v>2.272727272727273</v>
      </c>
      <c r="P14" s="9"/>
    </row>
    <row r="15" spans="1:16" ht="15.75">
      <c r="A15" s="28" t="s">
        <v>27</v>
      </c>
      <c r="B15" s="29"/>
      <c r="C15" s="30"/>
      <c r="D15" s="31">
        <f aca="true" t="shared" si="4" ref="D15:M15">SUM(D16:D16)</f>
        <v>27720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27720</v>
      </c>
      <c r="O15" s="43">
        <f t="shared" si="2"/>
        <v>74.11764705882354</v>
      </c>
      <c r="P15" s="10"/>
    </row>
    <row r="16" spans="1:16" ht="15">
      <c r="A16" s="12"/>
      <c r="B16" s="44">
        <v>534</v>
      </c>
      <c r="C16" s="20" t="s">
        <v>28</v>
      </c>
      <c r="D16" s="46">
        <v>27720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27720</v>
      </c>
      <c r="O16" s="47">
        <f t="shared" si="2"/>
        <v>74.11764705882354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31046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aca="true" t="shared" si="6" ref="N17:N22">SUM(D17:M17)</f>
        <v>31046</v>
      </c>
      <c r="O17" s="43">
        <f t="shared" si="2"/>
        <v>83.01069518716578</v>
      </c>
      <c r="P17" s="10"/>
    </row>
    <row r="18" spans="1:16" ht="15">
      <c r="A18" s="12"/>
      <c r="B18" s="44">
        <v>541</v>
      </c>
      <c r="C18" s="20" t="s">
        <v>31</v>
      </c>
      <c r="D18" s="46">
        <v>31046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31046</v>
      </c>
      <c r="O18" s="47">
        <f t="shared" si="2"/>
        <v>83.01069518716578</v>
      </c>
      <c r="P18" s="9"/>
    </row>
    <row r="19" spans="1:16" ht="15.75">
      <c r="A19" s="28" t="s">
        <v>32</v>
      </c>
      <c r="B19" s="29"/>
      <c r="C19" s="30"/>
      <c r="D19" s="31">
        <f aca="true" t="shared" si="7" ref="D19:M19">SUM(D20:D21)</f>
        <v>15000</v>
      </c>
      <c r="E19" s="31">
        <f t="shared" si="7"/>
        <v>371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6"/>
        <v>15371</v>
      </c>
      <c r="O19" s="43">
        <f t="shared" si="2"/>
        <v>41.098930481283425</v>
      </c>
      <c r="P19" s="10"/>
    </row>
    <row r="20" spans="1:16" ht="15">
      <c r="A20" s="13"/>
      <c r="B20" s="45">
        <v>552</v>
      </c>
      <c r="C20" s="21" t="s">
        <v>45</v>
      </c>
      <c r="D20" s="46">
        <v>0</v>
      </c>
      <c r="E20" s="46">
        <v>371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371</v>
      </c>
      <c r="O20" s="47">
        <f t="shared" si="2"/>
        <v>0.9919786096256684</v>
      </c>
      <c r="P20" s="9"/>
    </row>
    <row r="21" spans="1:16" ht="15">
      <c r="A21" s="13"/>
      <c r="B21" s="45">
        <v>559</v>
      </c>
      <c r="C21" s="21" t="s">
        <v>33</v>
      </c>
      <c r="D21" s="46">
        <v>15000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15000</v>
      </c>
      <c r="O21" s="47">
        <f t="shared" si="2"/>
        <v>40.106951871657756</v>
      </c>
      <c r="P21" s="9"/>
    </row>
    <row r="22" spans="1:16" ht="15.75">
      <c r="A22" s="28" t="s">
        <v>34</v>
      </c>
      <c r="B22" s="29"/>
      <c r="C22" s="30"/>
      <c r="D22" s="31">
        <f aca="true" t="shared" si="8" ref="D22:M22">SUM(D23:D23)</f>
        <v>1520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1520</v>
      </c>
      <c r="O22" s="43">
        <f t="shared" si="2"/>
        <v>4.064171122994653</v>
      </c>
      <c r="P22" s="10"/>
    </row>
    <row r="23" spans="1:16" ht="15">
      <c r="A23" s="12"/>
      <c r="B23" s="44">
        <v>562</v>
      </c>
      <c r="C23" s="20" t="s">
        <v>35</v>
      </c>
      <c r="D23" s="46">
        <v>1520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9" ref="N23:N28">SUM(D23:M23)</f>
        <v>1520</v>
      </c>
      <c r="O23" s="47">
        <f t="shared" si="2"/>
        <v>4.064171122994653</v>
      </c>
      <c r="P23" s="9"/>
    </row>
    <row r="24" spans="1:16" ht="15.75">
      <c r="A24" s="28" t="s">
        <v>36</v>
      </c>
      <c r="B24" s="29"/>
      <c r="C24" s="30"/>
      <c r="D24" s="31">
        <f aca="true" t="shared" si="10" ref="D24:M24">SUM(D25:D28)</f>
        <v>81013</v>
      </c>
      <c r="E24" s="31">
        <f t="shared" si="10"/>
        <v>0</v>
      </c>
      <c r="F24" s="31">
        <f t="shared" si="10"/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  <c r="L24" s="31">
        <f t="shared" si="10"/>
        <v>0</v>
      </c>
      <c r="M24" s="31">
        <f t="shared" si="10"/>
        <v>0</v>
      </c>
      <c r="N24" s="31">
        <f>SUM(D24:M24)</f>
        <v>81013</v>
      </c>
      <c r="O24" s="43">
        <f t="shared" si="2"/>
        <v>216.61229946524065</v>
      </c>
      <c r="P24" s="9"/>
    </row>
    <row r="25" spans="1:16" ht="15">
      <c r="A25" s="12"/>
      <c r="B25" s="44">
        <v>571</v>
      </c>
      <c r="C25" s="20" t="s">
        <v>60</v>
      </c>
      <c r="D25" s="46">
        <v>180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180</v>
      </c>
      <c r="O25" s="47">
        <f t="shared" si="2"/>
        <v>0.48128342245989303</v>
      </c>
      <c r="P25" s="9"/>
    </row>
    <row r="26" spans="1:16" ht="15">
      <c r="A26" s="12"/>
      <c r="B26" s="44">
        <v>572</v>
      </c>
      <c r="C26" s="20" t="s">
        <v>37</v>
      </c>
      <c r="D26" s="46">
        <v>77951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77951</v>
      </c>
      <c r="O26" s="47">
        <f t="shared" si="2"/>
        <v>208.42513368983958</v>
      </c>
      <c r="P26" s="9"/>
    </row>
    <row r="27" spans="1:16" ht="15">
      <c r="A27" s="12"/>
      <c r="B27" s="44">
        <v>574</v>
      </c>
      <c r="C27" s="20" t="s">
        <v>38</v>
      </c>
      <c r="D27" s="46">
        <v>2166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2166</v>
      </c>
      <c r="O27" s="47">
        <f t="shared" si="2"/>
        <v>5.791443850267379</v>
      </c>
      <c r="P27" s="9"/>
    </row>
    <row r="28" spans="1:16" ht="15.75" thickBot="1">
      <c r="A28" s="12"/>
      <c r="B28" s="44">
        <v>575</v>
      </c>
      <c r="C28" s="20" t="s">
        <v>39</v>
      </c>
      <c r="D28" s="46">
        <v>716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716</v>
      </c>
      <c r="O28" s="47">
        <f t="shared" si="2"/>
        <v>1.914438502673797</v>
      </c>
      <c r="P28" s="9"/>
    </row>
    <row r="29" spans="1:119" ht="16.5" thickBot="1">
      <c r="A29" s="14" t="s">
        <v>10</v>
      </c>
      <c r="B29" s="23"/>
      <c r="C29" s="22"/>
      <c r="D29" s="15">
        <f>SUM(D5,D11,D15,D17,D19,D22,D24)</f>
        <v>453287</v>
      </c>
      <c r="E29" s="15">
        <f aca="true" t="shared" si="11" ref="E29:M29">SUM(E5,E11,E15,E17,E19,E22,E24)</f>
        <v>371</v>
      </c>
      <c r="F29" s="15">
        <f t="shared" si="11"/>
        <v>0</v>
      </c>
      <c r="G29" s="15">
        <f t="shared" si="11"/>
        <v>0</v>
      </c>
      <c r="H29" s="15">
        <f t="shared" si="11"/>
        <v>0</v>
      </c>
      <c r="I29" s="15">
        <f t="shared" si="11"/>
        <v>0</v>
      </c>
      <c r="J29" s="15">
        <f t="shared" si="11"/>
        <v>0</v>
      </c>
      <c r="K29" s="15">
        <f t="shared" si="11"/>
        <v>0</v>
      </c>
      <c r="L29" s="15">
        <f t="shared" si="11"/>
        <v>0</v>
      </c>
      <c r="M29" s="15">
        <f t="shared" si="11"/>
        <v>0</v>
      </c>
      <c r="N29" s="15">
        <f>SUM(D29:M29)</f>
        <v>453658</v>
      </c>
      <c r="O29" s="37">
        <f t="shared" si="2"/>
        <v>1212.9893048128342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61</v>
      </c>
      <c r="M31" s="93"/>
      <c r="N31" s="93"/>
      <c r="O31" s="41">
        <v>374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269266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8">SUM(D5:M5)</f>
        <v>269266</v>
      </c>
      <c r="O5" s="32">
        <f aca="true" t="shared" si="2" ref="O5:O25">(N5/O$27)</f>
        <v>706.7349081364829</v>
      </c>
      <c r="P5" s="6"/>
    </row>
    <row r="6" spans="1:16" ht="15">
      <c r="A6" s="12"/>
      <c r="B6" s="44">
        <v>513</v>
      </c>
      <c r="C6" s="20" t="s">
        <v>19</v>
      </c>
      <c r="D6" s="46">
        <v>134821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134821</v>
      </c>
      <c r="O6" s="47">
        <f t="shared" si="2"/>
        <v>353.8608923884514</v>
      </c>
      <c r="P6" s="9"/>
    </row>
    <row r="7" spans="1:16" ht="15">
      <c r="A7" s="12"/>
      <c r="B7" s="44">
        <v>514</v>
      </c>
      <c r="C7" s="20" t="s">
        <v>20</v>
      </c>
      <c r="D7" s="46">
        <v>9423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9423</v>
      </c>
      <c r="O7" s="47">
        <f t="shared" si="2"/>
        <v>24.73228346456693</v>
      </c>
      <c r="P7" s="9"/>
    </row>
    <row r="8" spans="1:16" ht="15">
      <c r="A8" s="12"/>
      <c r="B8" s="44">
        <v>515</v>
      </c>
      <c r="C8" s="20" t="s">
        <v>21</v>
      </c>
      <c r="D8" s="46">
        <v>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2000</v>
      </c>
      <c r="O8" s="47">
        <f t="shared" si="2"/>
        <v>5.2493438320209975</v>
      </c>
      <c r="P8" s="9"/>
    </row>
    <row r="9" spans="1:16" ht="15">
      <c r="A9" s="12"/>
      <c r="B9" s="44">
        <v>519</v>
      </c>
      <c r="C9" s="20" t="s">
        <v>23</v>
      </c>
      <c r="D9" s="46">
        <v>123022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123022</v>
      </c>
      <c r="O9" s="47">
        <f t="shared" si="2"/>
        <v>322.8923884514436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SUM(D11:D11)</f>
        <v>67259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67259</v>
      </c>
      <c r="O10" s="43">
        <f t="shared" si="2"/>
        <v>176.53280839895012</v>
      </c>
      <c r="P10" s="10"/>
    </row>
    <row r="11" spans="1:16" ht="15">
      <c r="A11" s="12"/>
      <c r="B11" s="44">
        <v>521</v>
      </c>
      <c r="C11" s="20" t="s">
        <v>25</v>
      </c>
      <c r="D11" s="46">
        <v>67259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67259</v>
      </c>
      <c r="O11" s="47">
        <f t="shared" si="2"/>
        <v>176.53280839895012</v>
      </c>
      <c r="P11" s="9"/>
    </row>
    <row r="12" spans="1:16" ht="15.75">
      <c r="A12" s="28" t="s">
        <v>27</v>
      </c>
      <c r="B12" s="29"/>
      <c r="C12" s="30"/>
      <c r="D12" s="31">
        <f aca="true" t="shared" si="4" ref="D12:M12">SUM(D13:D13)</f>
        <v>28070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28070</v>
      </c>
      <c r="O12" s="43">
        <f t="shared" si="2"/>
        <v>73.6745406824147</v>
      </c>
      <c r="P12" s="10"/>
    </row>
    <row r="13" spans="1:16" ht="15">
      <c r="A13" s="12"/>
      <c r="B13" s="44">
        <v>534</v>
      </c>
      <c r="C13" s="20" t="s">
        <v>28</v>
      </c>
      <c r="D13" s="46">
        <v>28070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28070</v>
      </c>
      <c r="O13" s="47">
        <f t="shared" si="2"/>
        <v>73.6745406824147</v>
      </c>
      <c r="P13" s="9"/>
    </row>
    <row r="14" spans="1:16" ht="15.75">
      <c r="A14" s="28" t="s">
        <v>30</v>
      </c>
      <c r="B14" s="29"/>
      <c r="C14" s="30"/>
      <c r="D14" s="31">
        <f aca="true" t="shared" si="5" ref="D14:M14">SUM(D15:D15)</f>
        <v>18637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18637</v>
      </c>
      <c r="O14" s="43">
        <f t="shared" si="2"/>
        <v>48.91601049868766</v>
      </c>
      <c r="P14" s="10"/>
    </row>
    <row r="15" spans="1:16" ht="15">
      <c r="A15" s="12"/>
      <c r="B15" s="44">
        <v>541</v>
      </c>
      <c r="C15" s="20" t="s">
        <v>31</v>
      </c>
      <c r="D15" s="46">
        <v>18637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18637</v>
      </c>
      <c r="O15" s="47">
        <f t="shared" si="2"/>
        <v>48.91601049868766</v>
      </c>
      <c r="P15" s="9"/>
    </row>
    <row r="16" spans="1:16" ht="15.75">
      <c r="A16" s="28" t="s">
        <v>32</v>
      </c>
      <c r="B16" s="29"/>
      <c r="C16" s="30"/>
      <c r="D16" s="31">
        <f aca="true" t="shared" si="6" ref="D16:M16">SUM(D17:D17)</f>
        <v>4500</v>
      </c>
      <c r="E16" s="31">
        <f t="shared" si="6"/>
        <v>9205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13705</v>
      </c>
      <c r="O16" s="43">
        <f t="shared" si="2"/>
        <v>35.971128608923884</v>
      </c>
      <c r="P16" s="10"/>
    </row>
    <row r="17" spans="1:16" ht="15">
      <c r="A17" s="13"/>
      <c r="B17" s="45">
        <v>552</v>
      </c>
      <c r="C17" s="21" t="s">
        <v>45</v>
      </c>
      <c r="D17" s="46">
        <v>4500</v>
      </c>
      <c r="E17" s="46">
        <v>9205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13705</v>
      </c>
      <c r="O17" s="47">
        <f t="shared" si="2"/>
        <v>35.971128608923884</v>
      </c>
      <c r="P17" s="9"/>
    </row>
    <row r="18" spans="1:16" ht="15.75">
      <c r="A18" s="28" t="s">
        <v>34</v>
      </c>
      <c r="B18" s="29"/>
      <c r="C18" s="30"/>
      <c r="D18" s="31">
        <f aca="true" t="shared" si="7" ref="D18:M18">SUM(D19:D19)</f>
        <v>1569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1"/>
        <v>1569</v>
      </c>
      <c r="O18" s="43">
        <f t="shared" si="2"/>
        <v>4.118110236220472</v>
      </c>
      <c r="P18" s="10"/>
    </row>
    <row r="19" spans="1:16" ht="15">
      <c r="A19" s="12"/>
      <c r="B19" s="44">
        <v>569</v>
      </c>
      <c r="C19" s="20" t="s">
        <v>74</v>
      </c>
      <c r="D19" s="46">
        <v>1569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8" ref="N19:N24">SUM(D19:M19)</f>
        <v>1569</v>
      </c>
      <c r="O19" s="47">
        <f t="shared" si="2"/>
        <v>4.118110236220472</v>
      </c>
      <c r="P19" s="9"/>
    </row>
    <row r="20" spans="1:16" ht="15.75">
      <c r="A20" s="28" t="s">
        <v>36</v>
      </c>
      <c r="B20" s="29"/>
      <c r="C20" s="30"/>
      <c r="D20" s="31">
        <f aca="true" t="shared" si="9" ref="D20:M20">SUM(D21:D24)</f>
        <v>43547</v>
      </c>
      <c r="E20" s="31">
        <f t="shared" si="9"/>
        <v>0</v>
      </c>
      <c r="F20" s="31">
        <f t="shared" si="9"/>
        <v>0</v>
      </c>
      <c r="G20" s="31">
        <f t="shared" si="9"/>
        <v>0</v>
      </c>
      <c r="H20" s="31">
        <f t="shared" si="9"/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31">
        <f>SUM(D20:M20)</f>
        <v>43547</v>
      </c>
      <c r="O20" s="43">
        <f t="shared" si="2"/>
        <v>114.29658792650919</v>
      </c>
      <c r="P20" s="9"/>
    </row>
    <row r="21" spans="1:16" ht="15">
      <c r="A21" s="12"/>
      <c r="B21" s="44">
        <v>571</v>
      </c>
      <c r="C21" s="20" t="s">
        <v>60</v>
      </c>
      <c r="D21" s="46">
        <v>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8"/>
        <v>200</v>
      </c>
      <c r="O21" s="47">
        <f t="shared" si="2"/>
        <v>0.5249343832020997</v>
      </c>
      <c r="P21" s="9"/>
    </row>
    <row r="22" spans="1:16" ht="15">
      <c r="A22" s="12"/>
      <c r="B22" s="44">
        <v>572</v>
      </c>
      <c r="C22" s="20" t="s">
        <v>37</v>
      </c>
      <c r="D22" s="46">
        <v>41284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8"/>
        <v>41284</v>
      </c>
      <c r="O22" s="47">
        <f t="shared" si="2"/>
        <v>108.35695538057743</v>
      </c>
      <c r="P22" s="9"/>
    </row>
    <row r="23" spans="1:16" ht="15">
      <c r="A23" s="12"/>
      <c r="B23" s="44">
        <v>574</v>
      </c>
      <c r="C23" s="20" t="s">
        <v>38</v>
      </c>
      <c r="D23" s="46">
        <v>871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8"/>
        <v>871</v>
      </c>
      <c r="O23" s="47">
        <f t="shared" si="2"/>
        <v>2.286089238845144</v>
      </c>
      <c r="P23" s="9"/>
    </row>
    <row r="24" spans="1:16" ht="15.75" thickBot="1">
      <c r="A24" s="12"/>
      <c r="B24" s="44">
        <v>575</v>
      </c>
      <c r="C24" s="20" t="s">
        <v>39</v>
      </c>
      <c r="D24" s="46">
        <v>1192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8"/>
        <v>1192</v>
      </c>
      <c r="O24" s="47">
        <f t="shared" si="2"/>
        <v>3.1286089238845145</v>
      </c>
      <c r="P24" s="9"/>
    </row>
    <row r="25" spans="1:119" ht="16.5" thickBot="1">
      <c r="A25" s="14" t="s">
        <v>10</v>
      </c>
      <c r="B25" s="23"/>
      <c r="C25" s="22"/>
      <c r="D25" s="15">
        <f>SUM(D5,D10,D12,D14,D16,D18,D20)</f>
        <v>432848</v>
      </c>
      <c r="E25" s="15">
        <f aca="true" t="shared" si="10" ref="E25:M25">SUM(E5,E10,E12,E14,E16,E18,E20)</f>
        <v>9205</v>
      </c>
      <c r="F25" s="15">
        <f t="shared" si="10"/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  <c r="J25" s="15">
        <f t="shared" si="10"/>
        <v>0</v>
      </c>
      <c r="K25" s="15">
        <f t="shared" si="10"/>
        <v>0</v>
      </c>
      <c r="L25" s="15">
        <f t="shared" si="10"/>
        <v>0</v>
      </c>
      <c r="M25" s="15">
        <f t="shared" si="10"/>
        <v>0</v>
      </c>
      <c r="N25" s="15">
        <f>SUM(D25:M25)</f>
        <v>442053</v>
      </c>
      <c r="O25" s="37">
        <f t="shared" si="2"/>
        <v>1160.244094488189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75</v>
      </c>
      <c r="M27" s="93"/>
      <c r="N27" s="93"/>
      <c r="O27" s="41">
        <v>381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253158</v>
      </c>
      <c r="E5" s="26">
        <f t="shared" si="0"/>
        <v>16358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269516</v>
      </c>
      <c r="O5" s="32">
        <f aca="true" t="shared" si="1" ref="O5:O24">(N5/O$26)</f>
        <v>643.236276849642</v>
      </c>
      <c r="P5" s="6"/>
    </row>
    <row r="6" spans="1:16" ht="15">
      <c r="A6" s="12"/>
      <c r="B6" s="44">
        <v>513</v>
      </c>
      <c r="C6" s="20" t="s">
        <v>19</v>
      </c>
      <c r="D6" s="46">
        <v>174162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174162</v>
      </c>
      <c r="O6" s="47">
        <f t="shared" si="1"/>
        <v>415.66109785202866</v>
      </c>
      <c r="P6" s="9"/>
    </row>
    <row r="7" spans="1:16" ht="15">
      <c r="A7" s="12"/>
      <c r="B7" s="44">
        <v>514</v>
      </c>
      <c r="C7" s="20" t="s">
        <v>20</v>
      </c>
      <c r="D7" s="46">
        <v>12572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12572</v>
      </c>
      <c r="O7" s="47">
        <f t="shared" si="1"/>
        <v>30.00477326968974</v>
      </c>
      <c r="P7" s="9"/>
    </row>
    <row r="8" spans="1:16" ht="15">
      <c r="A8" s="12"/>
      <c r="B8" s="44">
        <v>515</v>
      </c>
      <c r="C8" s="20" t="s">
        <v>21</v>
      </c>
      <c r="D8" s="46">
        <v>1733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1733</v>
      </c>
      <c r="O8" s="47">
        <f t="shared" si="1"/>
        <v>4.136038186157518</v>
      </c>
      <c r="P8" s="9"/>
    </row>
    <row r="9" spans="1:16" ht="15">
      <c r="A9" s="12"/>
      <c r="B9" s="44">
        <v>517</v>
      </c>
      <c r="C9" s="20" t="s">
        <v>49</v>
      </c>
      <c r="D9" s="46">
        <v>0</v>
      </c>
      <c r="E9" s="46">
        <v>16358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16358</v>
      </c>
      <c r="O9" s="47">
        <f t="shared" si="1"/>
        <v>39.04057279236277</v>
      </c>
      <c r="P9" s="9"/>
    </row>
    <row r="10" spans="1:16" ht="15">
      <c r="A10" s="12"/>
      <c r="B10" s="44">
        <v>518</v>
      </c>
      <c r="C10" s="20" t="s">
        <v>22</v>
      </c>
      <c r="D10" s="46">
        <v>4445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4445</v>
      </c>
      <c r="O10" s="47">
        <f t="shared" si="1"/>
        <v>10.608591885441527</v>
      </c>
      <c r="P10" s="9"/>
    </row>
    <row r="11" spans="1:16" ht="15">
      <c r="A11" s="12"/>
      <c r="B11" s="44">
        <v>519</v>
      </c>
      <c r="C11" s="20" t="s">
        <v>63</v>
      </c>
      <c r="D11" s="46">
        <v>60246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60246</v>
      </c>
      <c r="O11" s="47">
        <f t="shared" si="1"/>
        <v>143.7852028639618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SUM(D13:D13)</f>
        <v>40540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aca="true" t="shared" si="4" ref="N12:N24">SUM(D12:M12)</f>
        <v>40540</v>
      </c>
      <c r="O12" s="43">
        <f t="shared" si="1"/>
        <v>96.75417661097852</v>
      </c>
      <c r="P12" s="10"/>
    </row>
    <row r="13" spans="1:16" ht="15">
      <c r="A13" s="12"/>
      <c r="B13" s="44">
        <v>534</v>
      </c>
      <c r="C13" s="20" t="s">
        <v>65</v>
      </c>
      <c r="D13" s="46">
        <v>40540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40540</v>
      </c>
      <c r="O13" s="47">
        <f t="shared" si="1"/>
        <v>96.75417661097852</v>
      </c>
      <c r="P13" s="9"/>
    </row>
    <row r="14" spans="1:16" ht="15.75">
      <c r="A14" s="28" t="s">
        <v>30</v>
      </c>
      <c r="B14" s="29"/>
      <c r="C14" s="30"/>
      <c r="D14" s="31">
        <f aca="true" t="shared" si="5" ref="D14:M14">SUM(D15:D15)</f>
        <v>81961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4"/>
        <v>81961</v>
      </c>
      <c r="O14" s="43">
        <f t="shared" si="1"/>
        <v>195.6109785202864</v>
      </c>
      <c r="P14" s="10"/>
    </row>
    <row r="15" spans="1:16" ht="15">
      <c r="A15" s="12"/>
      <c r="B15" s="44">
        <v>541</v>
      </c>
      <c r="C15" s="20" t="s">
        <v>67</v>
      </c>
      <c r="D15" s="46">
        <v>81961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81961</v>
      </c>
      <c r="O15" s="47">
        <f t="shared" si="1"/>
        <v>195.6109785202864</v>
      </c>
      <c r="P15" s="9"/>
    </row>
    <row r="16" spans="1:16" ht="15.75">
      <c r="A16" s="28" t="s">
        <v>32</v>
      </c>
      <c r="B16" s="29"/>
      <c r="C16" s="30"/>
      <c r="D16" s="31">
        <f aca="true" t="shared" si="6" ref="D16:M16">SUM(D17:D17)</f>
        <v>0</v>
      </c>
      <c r="E16" s="31">
        <f t="shared" si="6"/>
        <v>420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4"/>
        <v>420</v>
      </c>
      <c r="O16" s="43">
        <f t="shared" si="1"/>
        <v>1.0023866348448687</v>
      </c>
      <c r="P16" s="10"/>
    </row>
    <row r="17" spans="1:16" ht="15">
      <c r="A17" s="13"/>
      <c r="B17" s="45">
        <v>552</v>
      </c>
      <c r="C17" s="21" t="s">
        <v>45</v>
      </c>
      <c r="D17" s="46">
        <v>0</v>
      </c>
      <c r="E17" s="46">
        <v>420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420</v>
      </c>
      <c r="O17" s="47">
        <f t="shared" si="1"/>
        <v>1.0023866348448687</v>
      </c>
      <c r="P17" s="9"/>
    </row>
    <row r="18" spans="1:16" ht="15.75">
      <c r="A18" s="28" t="s">
        <v>34</v>
      </c>
      <c r="B18" s="29"/>
      <c r="C18" s="30"/>
      <c r="D18" s="31">
        <f aca="true" t="shared" si="7" ref="D18:M18">SUM(D19:D19)</f>
        <v>1800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4"/>
        <v>1800</v>
      </c>
      <c r="O18" s="43">
        <f t="shared" si="1"/>
        <v>4.2959427207637235</v>
      </c>
      <c r="P18" s="10"/>
    </row>
    <row r="19" spans="1:16" ht="15">
      <c r="A19" s="12"/>
      <c r="B19" s="44">
        <v>562</v>
      </c>
      <c r="C19" s="20" t="s">
        <v>68</v>
      </c>
      <c r="D19" s="46">
        <v>1800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1800</v>
      </c>
      <c r="O19" s="47">
        <f t="shared" si="1"/>
        <v>4.2959427207637235</v>
      </c>
      <c r="P19" s="9"/>
    </row>
    <row r="20" spans="1:16" ht="15.75">
      <c r="A20" s="28" t="s">
        <v>36</v>
      </c>
      <c r="B20" s="29"/>
      <c r="C20" s="30"/>
      <c r="D20" s="31">
        <f aca="true" t="shared" si="8" ref="D20:M20">SUM(D21:D23)</f>
        <v>123445</v>
      </c>
      <c r="E20" s="31">
        <f t="shared" si="8"/>
        <v>0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4"/>
        <v>123445</v>
      </c>
      <c r="O20" s="43">
        <f t="shared" si="1"/>
        <v>294.618138424821</v>
      </c>
      <c r="P20" s="9"/>
    </row>
    <row r="21" spans="1:16" ht="15">
      <c r="A21" s="12"/>
      <c r="B21" s="44">
        <v>572</v>
      </c>
      <c r="C21" s="20" t="s">
        <v>69</v>
      </c>
      <c r="D21" s="46">
        <v>27419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27419</v>
      </c>
      <c r="O21" s="47">
        <f t="shared" si="1"/>
        <v>65.43914081145584</v>
      </c>
      <c r="P21" s="9"/>
    </row>
    <row r="22" spans="1:16" ht="15">
      <c r="A22" s="12"/>
      <c r="B22" s="44">
        <v>574</v>
      </c>
      <c r="C22" s="20" t="s">
        <v>38</v>
      </c>
      <c r="D22" s="46">
        <v>4879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4879</v>
      </c>
      <c r="O22" s="47">
        <f t="shared" si="1"/>
        <v>11.644391408114558</v>
      </c>
      <c r="P22" s="9"/>
    </row>
    <row r="23" spans="1:16" ht="15.75" thickBot="1">
      <c r="A23" s="12"/>
      <c r="B23" s="44">
        <v>579</v>
      </c>
      <c r="C23" s="20" t="s">
        <v>83</v>
      </c>
      <c r="D23" s="46">
        <v>91147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91147</v>
      </c>
      <c r="O23" s="47">
        <f t="shared" si="1"/>
        <v>217.53460620525058</v>
      </c>
      <c r="P23" s="9"/>
    </row>
    <row r="24" spans="1:119" ht="16.5" thickBot="1">
      <c r="A24" s="14" t="s">
        <v>10</v>
      </c>
      <c r="B24" s="23"/>
      <c r="C24" s="22"/>
      <c r="D24" s="15">
        <f>SUM(D5,D12,D14,D16,D18,D20)</f>
        <v>500904</v>
      </c>
      <c r="E24" s="15">
        <f aca="true" t="shared" si="9" ref="E24:M24">SUM(E5,E12,E14,E16,E18,E20)</f>
        <v>16778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4"/>
        <v>517682</v>
      </c>
      <c r="O24" s="37">
        <f t="shared" si="1"/>
        <v>1235.5178997613366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88</v>
      </c>
      <c r="M26" s="93"/>
      <c r="N26" s="93"/>
      <c r="O26" s="41">
        <v>419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243872</v>
      </c>
      <c r="E5" s="26">
        <f t="shared" si="0"/>
        <v>40328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284200</v>
      </c>
      <c r="O5" s="32">
        <f aca="true" t="shared" si="1" ref="O5:O27">(N5/O$29)</f>
        <v>681.5347721822542</v>
      </c>
      <c r="P5" s="6"/>
    </row>
    <row r="6" spans="1:16" ht="15">
      <c r="A6" s="12"/>
      <c r="B6" s="44">
        <v>513</v>
      </c>
      <c r="C6" s="20" t="s">
        <v>19</v>
      </c>
      <c r="D6" s="46">
        <v>165984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165984</v>
      </c>
      <c r="O6" s="47">
        <f t="shared" si="1"/>
        <v>398.0431654676259</v>
      </c>
      <c r="P6" s="9"/>
    </row>
    <row r="7" spans="1:16" ht="15">
      <c r="A7" s="12"/>
      <c r="B7" s="44">
        <v>514</v>
      </c>
      <c r="C7" s="20" t="s">
        <v>20</v>
      </c>
      <c r="D7" s="46">
        <v>9615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9615</v>
      </c>
      <c r="O7" s="47">
        <f t="shared" si="1"/>
        <v>23.057553956834532</v>
      </c>
      <c r="P7" s="9"/>
    </row>
    <row r="8" spans="1:16" ht="15">
      <c r="A8" s="12"/>
      <c r="B8" s="44">
        <v>515</v>
      </c>
      <c r="C8" s="20" t="s">
        <v>21</v>
      </c>
      <c r="D8" s="46">
        <v>3870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3870</v>
      </c>
      <c r="O8" s="47">
        <f t="shared" si="1"/>
        <v>9.280575539568344</v>
      </c>
      <c r="P8" s="9"/>
    </row>
    <row r="9" spans="1:16" ht="15">
      <c r="A9" s="12"/>
      <c r="B9" s="44">
        <v>517</v>
      </c>
      <c r="C9" s="20" t="s">
        <v>49</v>
      </c>
      <c r="D9" s="46">
        <v>0</v>
      </c>
      <c r="E9" s="46">
        <v>40328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40328</v>
      </c>
      <c r="O9" s="47">
        <f t="shared" si="1"/>
        <v>96.70983213429257</v>
      </c>
      <c r="P9" s="9"/>
    </row>
    <row r="10" spans="1:16" ht="15">
      <c r="A10" s="12"/>
      <c r="B10" s="44">
        <v>518</v>
      </c>
      <c r="C10" s="20" t="s">
        <v>22</v>
      </c>
      <c r="D10" s="46">
        <v>3625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3625</v>
      </c>
      <c r="O10" s="47">
        <f t="shared" si="1"/>
        <v>8.69304556354916</v>
      </c>
      <c r="P10" s="9"/>
    </row>
    <row r="11" spans="1:16" ht="15">
      <c r="A11" s="12"/>
      <c r="B11" s="44">
        <v>519</v>
      </c>
      <c r="C11" s="20" t="s">
        <v>63</v>
      </c>
      <c r="D11" s="46">
        <v>60778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60778</v>
      </c>
      <c r="O11" s="47">
        <f t="shared" si="1"/>
        <v>145.7505995203837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SUM(D13:D13)</f>
        <v>675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aca="true" t="shared" si="4" ref="N12:N20">SUM(D12:M12)</f>
        <v>675</v>
      </c>
      <c r="O12" s="43">
        <f t="shared" si="1"/>
        <v>1.618705035971223</v>
      </c>
      <c r="P12" s="10"/>
    </row>
    <row r="13" spans="1:16" ht="15">
      <c r="A13" s="12"/>
      <c r="B13" s="44">
        <v>525</v>
      </c>
      <c r="C13" s="20" t="s">
        <v>26</v>
      </c>
      <c r="D13" s="46">
        <v>675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675</v>
      </c>
      <c r="O13" s="47">
        <f t="shared" si="1"/>
        <v>1.618705035971223</v>
      </c>
      <c r="P13" s="9"/>
    </row>
    <row r="14" spans="1:16" ht="15.75">
      <c r="A14" s="28" t="s">
        <v>27</v>
      </c>
      <c r="B14" s="29"/>
      <c r="C14" s="30"/>
      <c r="D14" s="31">
        <f aca="true" t="shared" si="5" ref="D14:M14">SUM(D15:D15)</f>
        <v>40986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42">
        <f t="shared" si="4"/>
        <v>40986</v>
      </c>
      <c r="O14" s="43">
        <f t="shared" si="1"/>
        <v>98.28776978417267</v>
      </c>
      <c r="P14" s="10"/>
    </row>
    <row r="15" spans="1:16" ht="15">
      <c r="A15" s="12"/>
      <c r="B15" s="44">
        <v>534</v>
      </c>
      <c r="C15" s="20" t="s">
        <v>65</v>
      </c>
      <c r="D15" s="46">
        <v>40986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40986</v>
      </c>
      <c r="O15" s="47">
        <f t="shared" si="1"/>
        <v>98.28776978417267</v>
      </c>
      <c r="P15" s="9"/>
    </row>
    <row r="16" spans="1:16" ht="15.75">
      <c r="A16" s="28" t="s">
        <v>30</v>
      </c>
      <c r="B16" s="29"/>
      <c r="C16" s="30"/>
      <c r="D16" s="31">
        <f aca="true" t="shared" si="6" ref="D16:M16">SUM(D17:D17)</f>
        <v>24026</v>
      </c>
      <c r="E16" s="31">
        <f t="shared" si="6"/>
        <v>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4"/>
        <v>24026</v>
      </c>
      <c r="O16" s="43">
        <f t="shared" si="1"/>
        <v>57.61630695443645</v>
      </c>
      <c r="P16" s="10"/>
    </row>
    <row r="17" spans="1:16" ht="15">
      <c r="A17" s="12"/>
      <c r="B17" s="44">
        <v>541</v>
      </c>
      <c r="C17" s="20" t="s">
        <v>67</v>
      </c>
      <c r="D17" s="46">
        <v>24026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24026</v>
      </c>
      <c r="O17" s="47">
        <f t="shared" si="1"/>
        <v>57.61630695443645</v>
      </c>
      <c r="P17" s="9"/>
    </row>
    <row r="18" spans="1:16" ht="15.75">
      <c r="A18" s="28" t="s">
        <v>32</v>
      </c>
      <c r="B18" s="29"/>
      <c r="C18" s="30"/>
      <c r="D18" s="31">
        <f aca="true" t="shared" si="7" ref="D18:M18">SUM(D19:D19)</f>
        <v>0</v>
      </c>
      <c r="E18" s="31">
        <f t="shared" si="7"/>
        <v>420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4"/>
        <v>420</v>
      </c>
      <c r="O18" s="43">
        <f t="shared" si="1"/>
        <v>1.0071942446043165</v>
      </c>
      <c r="P18" s="10"/>
    </row>
    <row r="19" spans="1:16" ht="15">
      <c r="A19" s="13"/>
      <c r="B19" s="45">
        <v>552</v>
      </c>
      <c r="C19" s="21" t="s">
        <v>45</v>
      </c>
      <c r="D19" s="46">
        <v>0</v>
      </c>
      <c r="E19" s="46">
        <v>420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420</v>
      </c>
      <c r="O19" s="47">
        <f t="shared" si="1"/>
        <v>1.0071942446043165</v>
      </c>
      <c r="P19" s="9"/>
    </row>
    <row r="20" spans="1:16" ht="15.75">
      <c r="A20" s="28" t="s">
        <v>34</v>
      </c>
      <c r="B20" s="29"/>
      <c r="C20" s="30"/>
      <c r="D20" s="31">
        <f aca="true" t="shared" si="8" ref="D20:M20">SUM(D21:D21)</f>
        <v>1600</v>
      </c>
      <c r="E20" s="31">
        <f t="shared" si="8"/>
        <v>0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4"/>
        <v>1600</v>
      </c>
      <c r="O20" s="43">
        <f t="shared" si="1"/>
        <v>3.8369304556354917</v>
      </c>
      <c r="P20" s="10"/>
    </row>
    <row r="21" spans="1:16" ht="15">
      <c r="A21" s="12"/>
      <c r="B21" s="44">
        <v>562</v>
      </c>
      <c r="C21" s="20" t="s">
        <v>68</v>
      </c>
      <c r="D21" s="46">
        <v>1600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9" ref="N21:N26">SUM(D21:M21)</f>
        <v>1600</v>
      </c>
      <c r="O21" s="47">
        <f t="shared" si="1"/>
        <v>3.8369304556354917</v>
      </c>
      <c r="P21" s="9"/>
    </row>
    <row r="22" spans="1:16" ht="15.75">
      <c r="A22" s="28" t="s">
        <v>36</v>
      </c>
      <c r="B22" s="29"/>
      <c r="C22" s="30"/>
      <c r="D22" s="31">
        <f aca="true" t="shared" si="10" ref="D22:M22">SUM(D23:D26)</f>
        <v>96160</v>
      </c>
      <c r="E22" s="31">
        <f t="shared" si="10"/>
        <v>0</v>
      </c>
      <c r="F22" s="31">
        <f t="shared" si="10"/>
        <v>0</v>
      </c>
      <c r="G22" s="31">
        <f t="shared" si="10"/>
        <v>0</v>
      </c>
      <c r="H22" s="31">
        <f t="shared" si="10"/>
        <v>0</v>
      </c>
      <c r="I22" s="31">
        <f t="shared" si="10"/>
        <v>0</v>
      </c>
      <c r="J22" s="31">
        <f t="shared" si="10"/>
        <v>0</v>
      </c>
      <c r="K22" s="31">
        <f t="shared" si="10"/>
        <v>0</v>
      </c>
      <c r="L22" s="31">
        <f t="shared" si="10"/>
        <v>0</v>
      </c>
      <c r="M22" s="31">
        <f t="shared" si="10"/>
        <v>0</v>
      </c>
      <c r="N22" s="31">
        <f>SUM(D22:M22)</f>
        <v>96160</v>
      </c>
      <c r="O22" s="43">
        <f t="shared" si="1"/>
        <v>230.59952038369303</v>
      </c>
      <c r="P22" s="9"/>
    </row>
    <row r="23" spans="1:16" ht="15">
      <c r="A23" s="12"/>
      <c r="B23" s="44">
        <v>572</v>
      </c>
      <c r="C23" s="20" t="s">
        <v>69</v>
      </c>
      <c r="D23" s="46">
        <v>28275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9"/>
        <v>28275</v>
      </c>
      <c r="O23" s="47">
        <f t="shared" si="1"/>
        <v>67.80575539568345</v>
      </c>
      <c r="P23" s="9"/>
    </row>
    <row r="24" spans="1:16" ht="15">
      <c r="A24" s="12"/>
      <c r="B24" s="44">
        <v>574</v>
      </c>
      <c r="C24" s="20" t="s">
        <v>38</v>
      </c>
      <c r="D24" s="46">
        <v>4054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4054</v>
      </c>
      <c r="O24" s="47">
        <f t="shared" si="1"/>
        <v>9.721822541966427</v>
      </c>
      <c r="P24" s="9"/>
    </row>
    <row r="25" spans="1:16" ht="15">
      <c r="A25" s="12"/>
      <c r="B25" s="44">
        <v>575</v>
      </c>
      <c r="C25" s="20" t="s">
        <v>82</v>
      </c>
      <c r="D25" s="46">
        <v>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92</v>
      </c>
      <c r="O25" s="47">
        <f t="shared" si="1"/>
        <v>0.22062350119904076</v>
      </c>
      <c r="P25" s="9"/>
    </row>
    <row r="26" spans="1:16" ht="15.75" thickBot="1">
      <c r="A26" s="12"/>
      <c r="B26" s="44">
        <v>579</v>
      </c>
      <c r="C26" s="20" t="s">
        <v>83</v>
      </c>
      <c r="D26" s="46">
        <v>63739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63739</v>
      </c>
      <c r="O26" s="47">
        <f t="shared" si="1"/>
        <v>152.85131894484414</v>
      </c>
      <c r="P26" s="9"/>
    </row>
    <row r="27" spans="1:119" ht="16.5" thickBot="1">
      <c r="A27" s="14" t="s">
        <v>10</v>
      </c>
      <c r="B27" s="23"/>
      <c r="C27" s="22"/>
      <c r="D27" s="15">
        <f>SUM(D5,D12,D14,D16,D18,D20,D22)</f>
        <v>407319</v>
      </c>
      <c r="E27" s="15">
        <f aca="true" t="shared" si="11" ref="E27:M27">SUM(E5,E12,E14,E16,E18,E20,E22)</f>
        <v>40748</v>
      </c>
      <c r="F27" s="15">
        <f t="shared" si="11"/>
        <v>0</v>
      </c>
      <c r="G27" s="15">
        <f t="shared" si="11"/>
        <v>0</v>
      </c>
      <c r="H27" s="15">
        <f t="shared" si="11"/>
        <v>0</v>
      </c>
      <c r="I27" s="15">
        <f t="shared" si="11"/>
        <v>0</v>
      </c>
      <c r="J27" s="15">
        <f t="shared" si="11"/>
        <v>0</v>
      </c>
      <c r="K27" s="15">
        <f t="shared" si="11"/>
        <v>0</v>
      </c>
      <c r="L27" s="15">
        <f t="shared" si="11"/>
        <v>0</v>
      </c>
      <c r="M27" s="15">
        <f t="shared" si="11"/>
        <v>0</v>
      </c>
      <c r="N27" s="15">
        <f>SUM(D27:M27)</f>
        <v>448067</v>
      </c>
      <c r="O27" s="37">
        <f t="shared" si="1"/>
        <v>1074.5011990407675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86</v>
      </c>
      <c r="M29" s="93"/>
      <c r="N29" s="93"/>
      <c r="O29" s="41">
        <v>417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239031</v>
      </c>
      <c r="E5" s="26">
        <f t="shared" si="0"/>
        <v>44543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283574</v>
      </c>
      <c r="O5" s="32">
        <f aca="true" t="shared" si="1" ref="O5:O27">(N5/O$29)</f>
        <v>701.9158415841584</v>
      </c>
      <c r="P5" s="6"/>
    </row>
    <row r="6" spans="1:16" ht="15">
      <c r="A6" s="12"/>
      <c r="B6" s="44">
        <v>513</v>
      </c>
      <c r="C6" s="20" t="s">
        <v>19</v>
      </c>
      <c r="D6" s="46">
        <v>163792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163792</v>
      </c>
      <c r="O6" s="47">
        <f t="shared" si="1"/>
        <v>405.4257425742574</v>
      </c>
      <c r="P6" s="9"/>
    </row>
    <row r="7" spans="1:16" ht="15">
      <c r="A7" s="12"/>
      <c r="B7" s="44">
        <v>514</v>
      </c>
      <c r="C7" s="20" t="s">
        <v>20</v>
      </c>
      <c r="D7" s="46">
        <v>5275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5275</v>
      </c>
      <c r="O7" s="47">
        <f t="shared" si="1"/>
        <v>13.056930693069306</v>
      </c>
      <c r="P7" s="9"/>
    </row>
    <row r="8" spans="1:16" ht="15">
      <c r="A8" s="12"/>
      <c r="B8" s="44">
        <v>515</v>
      </c>
      <c r="C8" s="20" t="s">
        <v>21</v>
      </c>
      <c r="D8" s="46">
        <v>9000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9000</v>
      </c>
      <c r="O8" s="47">
        <f t="shared" si="1"/>
        <v>22.277227722772277</v>
      </c>
      <c r="P8" s="9"/>
    </row>
    <row r="9" spans="1:16" ht="15">
      <c r="A9" s="12"/>
      <c r="B9" s="44">
        <v>517</v>
      </c>
      <c r="C9" s="20" t="s">
        <v>49</v>
      </c>
      <c r="D9" s="46">
        <v>0</v>
      </c>
      <c r="E9" s="46">
        <v>44543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44543</v>
      </c>
      <c r="O9" s="47">
        <f t="shared" si="1"/>
        <v>110.2549504950495</v>
      </c>
      <c r="P9" s="9"/>
    </row>
    <row r="10" spans="1:16" ht="15">
      <c r="A10" s="12"/>
      <c r="B10" s="44">
        <v>518</v>
      </c>
      <c r="C10" s="20" t="s">
        <v>22</v>
      </c>
      <c r="D10" s="46">
        <v>3520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3520</v>
      </c>
      <c r="O10" s="47">
        <f t="shared" si="1"/>
        <v>8.712871287128714</v>
      </c>
      <c r="P10" s="9"/>
    </row>
    <row r="11" spans="1:16" ht="15">
      <c r="A11" s="12"/>
      <c r="B11" s="44">
        <v>519</v>
      </c>
      <c r="C11" s="20" t="s">
        <v>63</v>
      </c>
      <c r="D11" s="46">
        <v>57444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57444</v>
      </c>
      <c r="O11" s="47">
        <f t="shared" si="1"/>
        <v>142.1881188118812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SUM(D13:D13)</f>
        <v>666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aca="true" t="shared" si="4" ref="N12:N20">SUM(D12:M12)</f>
        <v>666</v>
      </c>
      <c r="O12" s="43">
        <f t="shared" si="1"/>
        <v>1.6485148514851484</v>
      </c>
      <c r="P12" s="10"/>
    </row>
    <row r="13" spans="1:16" ht="15">
      <c r="A13" s="12"/>
      <c r="B13" s="44">
        <v>525</v>
      </c>
      <c r="C13" s="20" t="s">
        <v>26</v>
      </c>
      <c r="D13" s="46">
        <v>666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666</v>
      </c>
      <c r="O13" s="47">
        <f t="shared" si="1"/>
        <v>1.6485148514851484</v>
      </c>
      <c r="P13" s="9"/>
    </row>
    <row r="14" spans="1:16" ht="15.75">
      <c r="A14" s="28" t="s">
        <v>27</v>
      </c>
      <c r="B14" s="29"/>
      <c r="C14" s="30"/>
      <c r="D14" s="31">
        <f aca="true" t="shared" si="5" ref="D14:M14">SUM(D15:D15)</f>
        <v>39230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42">
        <f t="shared" si="4"/>
        <v>39230</v>
      </c>
      <c r="O14" s="43">
        <f t="shared" si="1"/>
        <v>97.10396039603961</v>
      </c>
      <c r="P14" s="10"/>
    </row>
    <row r="15" spans="1:16" ht="15">
      <c r="A15" s="12"/>
      <c r="B15" s="44">
        <v>534</v>
      </c>
      <c r="C15" s="20" t="s">
        <v>65</v>
      </c>
      <c r="D15" s="46">
        <v>39230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39230</v>
      </c>
      <c r="O15" s="47">
        <f t="shared" si="1"/>
        <v>97.10396039603961</v>
      </c>
      <c r="P15" s="9"/>
    </row>
    <row r="16" spans="1:16" ht="15.75">
      <c r="A16" s="28" t="s">
        <v>30</v>
      </c>
      <c r="B16" s="29"/>
      <c r="C16" s="30"/>
      <c r="D16" s="31">
        <f aca="true" t="shared" si="6" ref="D16:M16">SUM(D17:D17)</f>
        <v>21477</v>
      </c>
      <c r="E16" s="31">
        <f t="shared" si="6"/>
        <v>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4"/>
        <v>21477</v>
      </c>
      <c r="O16" s="43">
        <f t="shared" si="1"/>
        <v>53.16089108910891</v>
      </c>
      <c r="P16" s="10"/>
    </row>
    <row r="17" spans="1:16" ht="15">
      <c r="A17" s="12"/>
      <c r="B17" s="44">
        <v>541</v>
      </c>
      <c r="C17" s="20" t="s">
        <v>67</v>
      </c>
      <c r="D17" s="46">
        <v>21477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21477</v>
      </c>
      <c r="O17" s="47">
        <f t="shared" si="1"/>
        <v>53.16089108910891</v>
      </c>
      <c r="P17" s="9"/>
    </row>
    <row r="18" spans="1:16" ht="15.75">
      <c r="A18" s="28" t="s">
        <v>32</v>
      </c>
      <c r="B18" s="29"/>
      <c r="C18" s="30"/>
      <c r="D18" s="31">
        <f aca="true" t="shared" si="7" ref="D18:M18">SUM(D19:D19)</f>
        <v>0</v>
      </c>
      <c r="E18" s="31">
        <f t="shared" si="7"/>
        <v>503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4"/>
        <v>503</v>
      </c>
      <c r="O18" s="43">
        <f t="shared" si="1"/>
        <v>1.245049504950495</v>
      </c>
      <c r="P18" s="10"/>
    </row>
    <row r="19" spans="1:16" ht="15">
      <c r="A19" s="13"/>
      <c r="B19" s="45">
        <v>552</v>
      </c>
      <c r="C19" s="21" t="s">
        <v>45</v>
      </c>
      <c r="D19" s="46">
        <v>0</v>
      </c>
      <c r="E19" s="46">
        <v>503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503</v>
      </c>
      <c r="O19" s="47">
        <f t="shared" si="1"/>
        <v>1.245049504950495</v>
      </c>
      <c r="P19" s="9"/>
    </row>
    <row r="20" spans="1:16" ht="15.75">
      <c r="A20" s="28" t="s">
        <v>34</v>
      </c>
      <c r="B20" s="29"/>
      <c r="C20" s="30"/>
      <c r="D20" s="31">
        <f aca="true" t="shared" si="8" ref="D20:M20">SUM(D21:D21)</f>
        <v>2733</v>
      </c>
      <c r="E20" s="31">
        <f t="shared" si="8"/>
        <v>0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4"/>
        <v>2733</v>
      </c>
      <c r="O20" s="43">
        <f t="shared" si="1"/>
        <v>6.764851485148514</v>
      </c>
      <c r="P20" s="10"/>
    </row>
    <row r="21" spans="1:16" ht="15">
      <c r="A21" s="12"/>
      <c r="B21" s="44">
        <v>562</v>
      </c>
      <c r="C21" s="20" t="s">
        <v>68</v>
      </c>
      <c r="D21" s="46">
        <v>2733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9" ref="N21:N26">SUM(D21:M21)</f>
        <v>2733</v>
      </c>
      <c r="O21" s="47">
        <f t="shared" si="1"/>
        <v>6.764851485148514</v>
      </c>
      <c r="P21" s="9"/>
    </row>
    <row r="22" spans="1:16" ht="15.75">
      <c r="A22" s="28" t="s">
        <v>36</v>
      </c>
      <c r="B22" s="29"/>
      <c r="C22" s="30"/>
      <c r="D22" s="31">
        <f aca="true" t="shared" si="10" ref="D22:M22">SUM(D23:D26)</f>
        <v>46056</v>
      </c>
      <c r="E22" s="31">
        <f t="shared" si="10"/>
        <v>0</v>
      </c>
      <c r="F22" s="31">
        <f t="shared" si="10"/>
        <v>0</v>
      </c>
      <c r="G22" s="31">
        <f t="shared" si="10"/>
        <v>0</v>
      </c>
      <c r="H22" s="31">
        <f t="shared" si="10"/>
        <v>0</v>
      </c>
      <c r="I22" s="31">
        <f t="shared" si="10"/>
        <v>0</v>
      </c>
      <c r="J22" s="31">
        <f t="shared" si="10"/>
        <v>0</v>
      </c>
      <c r="K22" s="31">
        <f t="shared" si="10"/>
        <v>0</v>
      </c>
      <c r="L22" s="31">
        <f t="shared" si="10"/>
        <v>0</v>
      </c>
      <c r="M22" s="31">
        <f t="shared" si="10"/>
        <v>0</v>
      </c>
      <c r="N22" s="31">
        <f>SUM(D22:M22)</f>
        <v>46056</v>
      </c>
      <c r="O22" s="43">
        <f t="shared" si="1"/>
        <v>114</v>
      </c>
      <c r="P22" s="9"/>
    </row>
    <row r="23" spans="1:16" ht="15">
      <c r="A23" s="12"/>
      <c r="B23" s="44">
        <v>572</v>
      </c>
      <c r="C23" s="20" t="s">
        <v>69</v>
      </c>
      <c r="D23" s="46">
        <v>29736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9"/>
        <v>29736</v>
      </c>
      <c r="O23" s="47">
        <f t="shared" si="1"/>
        <v>73.60396039603961</v>
      </c>
      <c r="P23" s="9"/>
    </row>
    <row r="24" spans="1:16" ht="15">
      <c r="A24" s="12"/>
      <c r="B24" s="44">
        <v>574</v>
      </c>
      <c r="C24" s="20" t="s">
        <v>38</v>
      </c>
      <c r="D24" s="46">
        <v>5634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5634</v>
      </c>
      <c r="O24" s="47">
        <f t="shared" si="1"/>
        <v>13.945544554455445</v>
      </c>
      <c r="P24" s="9"/>
    </row>
    <row r="25" spans="1:16" ht="15">
      <c r="A25" s="12"/>
      <c r="B25" s="44">
        <v>575</v>
      </c>
      <c r="C25" s="20" t="s">
        <v>82</v>
      </c>
      <c r="D25" s="46">
        <v>140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140</v>
      </c>
      <c r="O25" s="47">
        <f t="shared" si="1"/>
        <v>0.3465346534653465</v>
      </c>
      <c r="P25" s="9"/>
    </row>
    <row r="26" spans="1:16" ht="15.75" thickBot="1">
      <c r="A26" s="12"/>
      <c r="B26" s="44">
        <v>579</v>
      </c>
      <c r="C26" s="20" t="s">
        <v>83</v>
      </c>
      <c r="D26" s="46">
        <v>10546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10546</v>
      </c>
      <c r="O26" s="47">
        <f t="shared" si="1"/>
        <v>26.103960396039604</v>
      </c>
      <c r="P26" s="9"/>
    </row>
    <row r="27" spans="1:119" ht="16.5" thickBot="1">
      <c r="A27" s="14" t="s">
        <v>10</v>
      </c>
      <c r="B27" s="23"/>
      <c r="C27" s="22"/>
      <c r="D27" s="15">
        <f>SUM(D5,D12,D14,D16,D18,D20,D22)</f>
        <v>349193</v>
      </c>
      <c r="E27" s="15">
        <f aca="true" t="shared" si="11" ref="E27:M27">SUM(E5,E12,E14,E16,E18,E20,E22)</f>
        <v>45046</v>
      </c>
      <c r="F27" s="15">
        <f t="shared" si="11"/>
        <v>0</v>
      </c>
      <c r="G27" s="15">
        <f t="shared" si="11"/>
        <v>0</v>
      </c>
      <c r="H27" s="15">
        <f t="shared" si="11"/>
        <v>0</v>
      </c>
      <c r="I27" s="15">
        <f t="shared" si="11"/>
        <v>0</v>
      </c>
      <c r="J27" s="15">
        <f t="shared" si="11"/>
        <v>0</v>
      </c>
      <c r="K27" s="15">
        <f t="shared" si="11"/>
        <v>0</v>
      </c>
      <c r="L27" s="15">
        <f t="shared" si="11"/>
        <v>0</v>
      </c>
      <c r="M27" s="15">
        <f t="shared" si="11"/>
        <v>0</v>
      </c>
      <c r="N27" s="15">
        <f>SUM(D27:M27)</f>
        <v>394239</v>
      </c>
      <c r="O27" s="37">
        <f t="shared" si="1"/>
        <v>975.8391089108911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84</v>
      </c>
      <c r="M29" s="93"/>
      <c r="N29" s="93"/>
      <c r="O29" s="41">
        <v>404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225150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4">SUM(D5:M5)</f>
        <v>225150</v>
      </c>
      <c r="O5" s="32">
        <f aca="true" t="shared" si="2" ref="O5:O24">(N5/O$26)</f>
        <v>555.925925925926</v>
      </c>
      <c r="P5" s="6"/>
    </row>
    <row r="6" spans="1:16" ht="15">
      <c r="A6" s="12"/>
      <c r="B6" s="44">
        <v>513</v>
      </c>
      <c r="C6" s="20" t="s">
        <v>19</v>
      </c>
      <c r="D6" s="46">
        <v>150485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150485</v>
      </c>
      <c r="O6" s="47">
        <f t="shared" si="2"/>
        <v>371.5679012345679</v>
      </c>
      <c r="P6" s="9"/>
    </row>
    <row r="7" spans="1:16" ht="15">
      <c r="A7" s="12"/>
      <c r="B7" s="44">
        <v>514</v>
      </c>
      <c r="C7" s="20" t="s">
        <v>20</v>
      </c>
      <c r="D7" s="46">
        <v>10486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10486</v>
      </c>
      <c r="O7" s="47">
        <f t="shared" si="2"/>
        <v>25.891358024691357</v>
      </c>
      <c r="P7" s="9"/>
    </row>
    <row r="8" spans="1:16" ht="15">
      <c r="A8" s="12"/>
      <c r="B8" s="44">
        <v>515</v>
      </c>
      <c r="C8" s="20" t="s">
        <v>21</v>
      </c>
      <c r="D8" s="46">
        <v>9000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9000</v>
      </c>
      <c r="O8" s="47">
        <f t="shared" si="2"/>
        <v>22.22222222222222</v>
      </c>
      <c r="P8" s="9"/>
    </row>
    <row r="9" spans="1:16" ht="15">
      <c r="A9" s="12"/>
      <c r="B9" s="44">
        <v>519</v>
      </c>
      <c r="C9" s="20" t="s">
        <v>63</v>
      </c>
      <c r="D9" s="46">
        <v>55179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55179</v>
      </c>
      <c r="O9" s="47">
        <f t="shared" si="2"/>
        <v>136.24444444444444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SUM(D11:D11)</f>
        <v>815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815</v>
      </c>
      <c r="O10" s="43">
        <f t="shared" si="2"/>
        <v>2.0123456790123457</v>
      </c>
      <c r="P10" s="10"/>
    </row>
    <row r="11" spans="1:16" ht="15">
      <c r="A11" s="12"/>
      <c r="B11" s="44">
        <v>525</v>
      </c>
      <c r="C11" s="20" t="s">
        <v>26</v>
      </c>
      <c r="D11" s="46">
        <v>815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815</v>
      </c>
      <c r="O11" s="47">
        <f t="shared" si="2"/>
        <v>2.0123456790123457</v>
      </c>
      <c r="P11" s="9"/>
    </row>
    <row r="12" spans="1:16" ht="15.75">
      <c r="A12" s="28" t="s">
        <v>27</v>
      </c>
      <c r="B12" s="29"/>
      <c r="C12" s="30"/>
      <c r="D12" s="31">
        <f aca="true" t="shared" si="4" ref="D12:M12">SUM(D13:D15)</f>
        <v>55001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55001</v>
      </c>
      <c r="O12" s="43">
        <f t="shared" si="2"/>
        <v>135.80493827160493</v>
      </c>
      <c r="P12" s="10"/>
    </row>
    <row r="13" spans="1:16" ht="15">
      <c r="A13" s="12"/>
      <c r="B13" s="44">
        <v>534</v>
      </c>
      <c r="C13" s="20" t="s">
        <v>65</v>
      </c>
      <c r="D13" s="46">
        <v>35887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35887</v>
      </c>
      <c r="O13" s="47">
        <f t="shared" si="2"/>
        <v>88.60987654320988</v>
      </c>
      <c r="P13" s="9"/>
    </row>
    <row r="14" spans="1:16" ht="15">
      <c r="A14" s="12"/>
      <c r="B14" s="44">
        <v>538</v>
      </c>
      <c r="C14" s="20" t="s">
        <v>66</v>
      </c>
      <c r="D14" s="46">
        <v>13580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13580</v>
      </c>
      <c r="O14" s="47">
        <f t="shared" si="2"/>
        <v>33.53086419753087</v>
      </c>
      <c r="P14" s="9"/>
    </row>
    <row r="15" spans="1:16" ht="15">
      <c r="A15" s="12"/>
      <c r="B15" s="44">
        <v>539</v>
      </c>
      <c r="C15" s="20" t="s">
        <v>29</v>
      </c>
      <c r="D15" s="46">
        <v>5534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5534</v>
      </c>
      <c r="O15" s="47">
        <f t="shared" si="2"/>
        <v>13.664197530864197</v>
      </c>
      <c r="P15" s="9"/>
    </row>
    <row r="16" spans="1:16" ht="15.75">
      <c r="A16" s="28" t="s">
        <v>30</v>
      </c>
      <c r="B16" s="29"/>
      <c r="C16" s="30"/>
      <c r="D16" s="31">
        <f aca="true" t="shared" si="5" ref="D16:M16">SUM(D17:D17)</f>
        <v>85730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85730</v>
      </c>
      <c r="O16" s="43">
        <f t="shared" si="2"/>
        <v>211.679012345679</v>
      </c>
      <c r="P16" s="10"/>
    </row>
    <row r="17" spans="1:16" ht="15">
      <c r="A17" s="12"/>
      <c r="B17" s="44">
        <v>541</v>
      </c>
      <c r="C17" s="20" t="s">
        <v>67</v>
      </c>
      <c r="D17" s="46">
        <v>85730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85730</v>
      </c>
      <c r="O17" s="47">
        <f t="shared" si="2"/>
        <v>211.679012345679</v>
      </c>
      <c r="P17" s="9"/>
    </row>
    <row r="18" spans="1:16" ht="15.75">
      <c r="A18" s="28" t="s">
        <v>32</v>
      </c>
      <c r="B18" s="29"/>
      <c r="C18" s="30"/>
      <c r="D18" s="31">
        <f aca="true" t="shared" si="6" ref="D18:M18">SUM(D19:D19)</f>
        <v>0</v>
      </c>
      <c r="E18" s="31">
        <f t="shared" si="6"/>
        <v>35035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35035</v>
      </c>
      <c r="O18" s="43">
        <f t="shared" si="2"/>
        <v>86.50617283950618</v>
      </c>
      <c r="P18" s="10"/>
    </row>
    <row r="19" spans="1:16" ht="15">
      <c r="A19" s="13"/>
      <c r="B19" s="45">
        <v>559</v>
      </c>
      <c r="C19" s="21" t="s">
        <v>33</v>
      </c>
      <c r="D19" s="46">
        <v>0</v>
      </c>
      <c r="E19" s="46">
        <v>35035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35035</v>
      </c>
      <c r="O19" s="47">
        <f t="shared" si="2"/>
        <v>86.50617283950618</v>
      </c>
      <c r="P19" s="9"/>
    </row>
    <row r="20" spans="1:16" ht="15.75">
      <c r="A20" s="28" t="s">
        <v>34</v>
      </c>
      <c r="B20" s="29"/>
      <c r="C20" s="30"/>
      <c r="D20" s="31">
        <f aca="true" t="shared" si="7" ref="D20:M20">SUM(D21:D21)</f>
        <v>667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667</v>
      </c>
      <c r="O20" s="43">
        <f t="shared" si="2"/>
        <v>1.6469135802469135</v>
      </c>
      <c r="P20" s="10"/>
    </row>
    <row r="21" spans="1:16" ht="15">
      <c r="A21" s="12"/>
      <c r="B21" s="44">
        <v>562</v>
      </c>
      <c r="C21" s="20" t="s">
        <v>68</v>
      </c>
      <c r="D21" s="46">
        <v>667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667</v>
      </c>
      <c r="O21" s="47">
        <f t="shared" si="2"/>
        <v>1.6469135802469135</v>
      </c>
      <c r="P21" s="9"/>
    </row>
    <row r="22" spans="1:16" ht="15.75">
      <c r="A22" s="28" t="s">
        <v>36</v>
      </c>
      <c r="B22" s="29"/>
      <c r="C22" s="30"/>
      <c r="D22" s="31">
        <f aca="true" t="shared" si="8" ref="D22:M22">SUM(D23:D23)</f>
        <v>76005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76005</v>
      </c>
      <c r="O22" s="43">
        <f t="shared" si="2"/>
        <v>187.66666666666666</v>
      </c>
      <c r="P22" s="9"/>
    </row>
    <row r="23" spans="1:16" ht="15.75" thickBot="1">
      <c r="A23" s="12"/>
      <c r="B23" s="44">
        <v>572</v>
      </c>
      <c r="C23" s="20" t="s">
        <v>69</v>
      </c>
      <c r="D23" s="46">
        <v>76005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76005</v>
      </c>
      <c r="O23" s="47">
        <f t="shared" si="2"/>
        <v>187.66666666666666</v>
      </c>
      <c r="P23" s="9"/>
    </row>
    <row r="24" spans="1:119" ht="16.5" thickBot="1">
      <c r="A24" s="14" t="s">
        <v>10</v>
      </c>
      <c r="B24" s="23"/>
      <c r="C24" s="22"/>
      <c r="D24" s="15">
        <f>SUM(D5,D10,D12,D16,D18,D20,D22)</f>
        <v>443368</v>
      </c>
      <c r="E24" s="15">
        <f aca="true" t="shared" si="9" ref="E24:M24">SUM(E5,E10,E12,E16,E18,E20,E22)</f>
        <v>35035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478403</v>
      </c>
      <c r="O24" s="37">
        <f t="shared" si="2"/>
        <v>1181.241975308642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80</v>
      </c>
      <c r="M26" s="93"/>
      <c r="N26" s="93"/>
      <c r="O26" s="41">
        <v>405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230762</v>
      </c>
      <c r="E5" s="26">
        <f t="shared" si="0"/>
        <v>24551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255313</v>
      </c>
      <c r="O5" s="32">
        <f aca="true" t="shared" si="1" ref="O5:O27">(N5/O$29)</f>
        <v>625.7671568627451</v>
      </c>
      <c r="P5" s="6"/>
    </row>
    <row r="6" spans="1:16" ht="15">
      <c r="A6" s="12"/>
      <c r="B6" s="44">
        <v>513</v>
      </c>
      <c r="C6" s="20" t="s">
        <v>19</v>
      </c>
      <c r="D6" s="46">
        <v>150998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150998</v>
      </c>
      <c r="O6" s="47">
        <f t="shared" si="1"/>
        <v>370.09313725490193</v>
      </c>
      <c r="P6" s="9"/>
    </row>
    <row r="7" spans="1:16" ht="15">
      <c r="A7" s="12"/>
      <c r="B7" s="44">
        <v>514</v>
      </c>
      <c r="C7" s="20" t="s">
        <v>20</v>
      </c>
      <c r="D7" s="46">
        <v>9205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9205</v>
      </c>
      <c r="O7" s="47">
        <f t="shared" si="1"/>
        <v>22.561274509803923</v>
      </c>
      <c r="P7" s="9"/>
    </row>
    <row r="8" spans="1:16" ht="15">
      <c r="A8" s="12"/>
      <c r="B8" s="44">
        <v>515</v>
      </c>
      <c r="C8" s="20" t="s">
        <v>21</v>
      </c>
      <c r="D8" s="46">
        <v>8000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8000</v>
      </c>
      <c r="O8" s="47">
        <f t="shared" si="1"/>
        <v>19.607843137254903</v>
      </c>
      <c r="P8" s="9"/>
    </row>
    <row r="9" spans="1:16" ht="15">
      <c r="A9" s="12"/>
      <c r="B9" s="44">
        <v>517</v>
      </c>
      <c r="C9" s="20" t="s">
        <v>49</v>
      </c>
      <c r="D9" s="46">
        <v>0</v>
      </c>
      <c r="E9" s="46">
        <v>24551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24551</v>
      </c>
      <c r="O9" s="47">
        <f t="shared" si="1"/>
        <v>60.174019607843135</v>
      </c>
      <c r="P9" s="9"/>
    </row>
    <row r="10" spans="1:16" ht="15">
      <c r="A10" s="12"/>
      <c r="B10" s="44">
        <v>518</v>
      </c>
      <c r="C10" s="20" t="s">
        <v>22</v>
      </c>
      <c r="D10" s="46">
        <v>3057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3057</v>
      </c>
      <c r="O10" s="47">
        <f t="shared" si="1"/>
        <v>7.492647058823529</v>
      </c>
      <c r="P10" s="9"/>
    </row>
    <row r="11" spans="1:16" ht="15">
      <c r="A11" s="12"/>
      <c r="B11" s="44">
        <v>519</v>
      </c>
      <c r="C11" s="20" t="s">
        <v>63</v>
      </c>
      <c r="D11" s="46">
        <v>59502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59502</v>
      </c>
      <c r="O11" s="47">
        <f t="shared" si="1"/>
        <v>145.83823529411765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SUM(D13:D13)</f>
        <v>1519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aca="true" t="shared" si="4" ref="N12:N27">SUM(D12:M12)</f>
        <v>1519</v>
      </c>
      <c r="O12" s="43">
        <f t="shared" si="1"/>
        <v>3.7230392156862746</v>
      </c>
      <c r="P12" s="10"/>
    </row>
    <row r="13" spans="1:16" ht="15">
      <c r="A13" s="12"/>
      <c r="B13" s="44">
        <v>525</v>
      </c>
      <c r="C13" s="20" t="s">
        <v>26</v>
      </c>
      <c r="D13" s="46">
        <v>1519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1519</v>
      </c>
      <c r="O13" s="47">
        <f t="shared" si="1"/>
        <v>3.7230392156862746</v>
      </c>
      <c r="P13" s="9"/>
    </row>
    <row r="14" spans="1:16" ht="15.75">
      <c r="A14" s="28" t="s">
        <v>27</v>
      </c>
      <c r="B14" s="29"/>
      <c r="C14" s="30"/>
      <c r="D14" s="31">
        <f aca="true" t="shared" si="5" ref="D14:M14">SUM(D15:D18)</f>
        <v>49163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42">
        <f t="shared" si="4"/>
        <v>49163</v>
      </c>
      <c r="O14" s="43">
        <f t="shared" si="1"/>
        <v>120.49754901960785</v>
      </c>
      <c r="P14" s="10"/>
    </row>
    <row r="15" spans="1:16" ht="15">
      <c r="A15" s="12"/>
      <c r="B15" s="44">
        <v>534</v>
      </c>
      <c r="C15" s="20" t="s">
        <v>65</v>
      </c>
      <c r="D15" s="46">
        <v>34812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34812</v>
      </c>
      <c r="O15" s="47">
        <f t="shared" si="1"/>
        <v>85.32352941176471</v>
      </c>
      <c r="P15" s="9"/>
    </row>
    <row r="16" spans="1:16" ht="15">
      <c r="A16" s="12"/>
      <c r="B16" s="44">
        <v>537</v>
      </c>
      <c r="C16" s="20" t="s">
        <v>77</v>
      </c>
      <c r="D16" s="46">
        <v>171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</v>
      </c>
      <c r="O16" s="47">
        <f t="shared" si="1"/>
        <v>0.41911764705882354</v>
      </c>
      <c r="P16" s="9"/>
    </row>
    <row r="17" spans="1:16" ht="15">
      <c r="A17" s="12"/>
      <c r="B17" s="44">
        <v>538</v>
      </c>
      <c r="C17" s="20" t="s">
        <v>66</v>
      </c>
      <c r="D17" s="46">
        <v>11560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11560</v>
      </c>
      <c r="O17" s="47">
        <f t="shared" si="1"/>
        <v>28.333333333333332</v>
      </c>
      <c r="P17" s="9"/>
    </row>
    <row r="18" spans="1:16" ht="15">
      <c r="A18" s="12"/>
      <c r="B18" s="44">
        <v>539</v>
      </c>
      <c r="C18" s="20" t="s">
        <v>29</v>
      </c>
      <c r="D18" s="46">
        <v>2620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2620</v>
      </c>
      <c r="O18" s="47">
        <f t="shared" si="1"/>
        <v>6.421568627450981</v>
      </c>
      <c r="P18" s="9"/>
    </row>
    <row r="19" spans="1:16" ht="15.75">
      <c r="A19" s="28" t="s">
        <v>30</v>
      </c>
      <c r="B19" s="29"/>
      <c r="C19" s="30"/>
      <c r="D19" s="31">
        <f aca="true" t="shared" si="6" ref="D19:M19">SUM(D20:D20)</f>
        <v>105238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105238</v>
      </c>
      <c r="O19" s="43">
        <f t="shared" si="1"/>
        <v>257.9362745098039</v>
      </c>
      <c r="P19" s="10"/>
    </row>
    <row r="20" spans="1:16" ht="15">
      <c r="A20" s="12"/>
      <c r="B20" s="44">
        <v>541</v>
      </c>
      <c r="C20" s="20" t="s">
        <v>67</v>
      </c>
      <c r="D20" s="46">
        <v>105238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105238</v>
      </c>
      <c r="O20" s="47">
        <f t="shared" si="1"/>
        <v>257.9362745098039</v>
      </c>
      <c r="P20" s="9"/>
    </row>
    <row r="21" spans="1:16" ht="15.75">
      <c r="A21" s="28" t="s">
        <v>32</v>
      </c>
      <c r="B21" s="29"/>
      <c r="C21" s="30"/>
      <c r="D21" s="31">
        <f aca="true" t="shared" si="7" ref="D21:M21">SUM(D22:D22)</f>
        <v>0</v>
      </c>
      <c r="E21" s="31">
        <f t="shared" si="7"/>
        <v>25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25</v>
      </c>
      <c r="O21" s="43">
        <f t="shared" si="1"/>
        <v>0.061274509803921566</v>
      </c>
      <c r="P21" s="10"/>
    </row>
    <row r="22" spans="1:16" ht="15">
      <c r="A22" s="13"/>
      <c r="B22" s="45">
        <v>559</v>
      </c>
      <c r="C22" s="21" t="s">
        <v>33</v>
      </c>
      <c r="D22" s="46">
        <v>0</v>
      </c>
      <c r="E22" s="46">
        <v>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</v>
      </c>
      <c r="O22" s="47">
        <f t="shared" si="1"/>
        <v>0.061274509803921566</v>
      </c>
      <c r="P22" s="9"/>
    </row>
    <row r="23" spans="1:16" ht="15.75">
      <c r="A23" s="28" t="s">
        <v>34</v>
      </c>
      <c r="B23" s="29"/>
      <c r="C23" s="30"/>
      <c r="D23" s="31">
        <f aca="true" t="shared" si="8" ref="D23:M23">SUM(D24:D24)</f>
        <v>1700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1700</v>
      </c>
      <c r="O23" s="43">
        <f t="shared" si="1"/>
        <v>4.166666666666667</v>
      </c>
      <c r="P23" s="10"/>
    </row>
    <row r="24" spans="1:16" ht="15">
      <c r="A24" s="12"/>
      <c r="B24" s="44">
        <v>562</v>
      </c>
      <c r="C24" s="20" t="s">
        <v>68</v>
      </c>
      <c r="D24" s="46">
        <v>1700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1700</v>
      </c>
      <c r="O24" s="47">
        <f t="shared" si="1"/>
        <v>4.166666666666667</v>
      </c>
      <c r="P24" s="9"/>
    </row>
    <row r="25" spans="1:16" ht="15.75">
      <c r="A25" s="28" t="s">
        <v>36</v>
      </c>
      <c r="B25" s="29"/>
      <c r="C25" s="30"/>
      <c r="D25" s="31">
        <f aca="true" t="shared" si="9" ref="D25:M25">SUM(D26:D26)</f>
        <v>34970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34970</v>
      </c>
      <c r="O25" s="43">
        <f t="shared" si="1"/>
        <v>85.71078431372548</v>
      </c>
      <c r="P25" s="9"/>
    </row>
    <row r="26" spans="1:16" ht="15.75" thickBot="1">
      <c r="A26" s="12"/>
      <c r="B26" s="44">
        <v>572</v>
      </c>
      <c r="C26" s="20" t="s">
        <v>69</v>
      </c>
      <c r="D26" s="46">
        <v>34970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34970</v>
      </c>
      <c r="O26" s="47">
        <f t="shared" si="1"/>
        <v>85.71078431372548</v>
      </c>
      <c r="P26" s="9"/>
    </row>
    <row r="27" spans="1:119" ht="16.5" thickBot="1">
      <c r="A27" s="14" t="s">
        <v>10</v>
      </c>
      <c r="B27" s="23"/>
      <c r="C27" s="22"/>
      <c r="D27" s="15">
        <f>SUM(D5,D12,D14,D19,D21,D23,D25)</f>
        <v>423352</v>
      </c>
      <c r="E27" s="15">
        <f aca="true" t="shared" si="10" ref="E27:M27">SUM(E5,E12,E14,E19,E21,E23,E25)</f>
        <v>24576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4"/>
        <v>447928</v>
      </c>
      <c r="O27" s="37">
        <f t="shared" si="1"/>
        <v>1097.862745098039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78</v>
      </c>
      <c r="M29" s="93"/>
      <c r="N29" s="93"/>
      <c r="O29" s="41">
        <v>408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227101</v>
      </c>
      <c r="E5" s="26">
        <f t="shared" si="0"/>
        <v>24608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251709</v>
      </c>
      <c r="O5" s="32">
        <f aca="true" t="shared" si="1" ref="O5:O24">(N5/O$26)</f>
        <v>634.0277078085643</v>
      </c>
      <c r="P5" s="6"/>
    </row>
    <row r="6" spans="1:16" ht="15">
      <c r="A6" s="12"/>
      <c r="B6" s="44">
        <v>513</v>
      </c>
      <c r="C6" s="20" t="s">
        <v>19</v>
      </c>
      <c r="D6" s="46">
        <v>144757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144757</v>
      </c>
      <c r="O6" s="47">
        <f t="shared" si="1"/>
        <v>364.6272040302267</v>
      </c>
      <c r="P6" s="9"/>
    </row>
    <row r="7" spans="1:16" ht="15">
      <c r="A7" s="12"/>
      <c r="B7" s="44">
        <v>514</v>
      </c>
      <c r="C7" s="20" t="s">
        <v>20</v>
      </c>
      <c r="D7" s="46">
        <v>8591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8591</v>
      </c>
      <c r="O7" s="47">
        <f t="shared" si="1"/>
        <v>21.639798488664987</v>
      </c>
      <c r="P7" s="9"/>
    </row>
    <row r="8" spans="1:16" ht="15">
      <c r="A8" s="12"/>
      <c r="B8" s="44">
        <v>515</v>
      </c>
      <c r="C8" s="20" t="s">
        <v>21</v>
      </c>
      <c r="D8" s="46">
        <v>9065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9065</v>
      </c>
      <c r="O8" s="47">
        <f t="shared" si="1"/>
        <v>22.83375314861461</v>
      </c>
      <c r="P8" s="9"/>
    </row>
    <row r="9" spans="1:16" ht="15">
      <c r="A9" s="12"/>
      <c r="B9" s="44">
        <v>517</v>
      </c>
      <c r="C9" s="20" t="s">
        <v>49</v>
      </c>
      <c r="D9" s="46">
        <v>0</v>
      </c>
      <c r="E9" s="46">
        <v>24608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24608</v>
      </c>
      <c r="O9" s="47">
        <f t="shared" si="1"/>
        <v>61.984886649874056</v>
      </c>
      <c r="P9" s="9"/>
    </row>
    <row r="10" spans="1:16" ht="15">
      <c r="A10" s="12"/>
      <c r="B10" s="44">
        <v>518</v>
      </c>
      <c r="C10" s="20" t="s">
        <v>22</v>
      </c>
      <c r="D10" s="46">
        <v>3351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3351</v>
      </c>
      <c r="O10" s="47">
        <f t="shared" si="1"/>
        <v>8.44080604534005</v>
      </c>
      <c r="P10" s="9"/>
    </row>
    <row r="11" spans="1:16" ht="15">
      <c r="A11" s="12"/>
      <c r="B11" s="44">
        <v>519</v>
      </c>
      <c r="C11" s="20" t="s">
        <v>63</v>
      </c>
      <c r="D11" s="46">
        <v>61337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61337</v>
      </c>
      <c r="O11" s="47">
        <f t="shared" si="1"/>
        <v>154.50125944584383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SUM(D13:D13)</f>
        <v>700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aca="true" t="shared" si="4" ref="N12:N24">SUM(D12:M12)</f>
        <v>700</v>
      </c>
      <c r="O12" s="43">
        <f t="shared" si="1"/>
        <v>1.7632241813602014</v>
      </c>
      <c r="P12" s="10"/>
    </row>
    <row r="13" spans="1:16" ht="15">
      <c r="A13" s="12"/>
      <c r="B13" s="44">
        <v>525</v>
      </c>
      <c r="C13" s="20" t="s">
        <v>26</v>
      </c>
      <c r="D13" s="46">
        <v>700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700</v>
      </c>
      <c r="O13" s="47">
        <f t="shared" si="1"/>
        <v>1.7632241813602014</v>
      </c>
      <c r="P13" s="9"/>
    </row>
    <row r="14" spans="1:16" ht="15.75">
      <c r="A14" s="28" t="s">
        <v>27</v>
      </c>
      <c r="B14" s="29"/>
      <c r="C14" s="30"/>
      <c r="D14" s="31">
        <f aca="true" t="shared" si="5" ref="D14:M14">SUM(D15:D15)</f>
        <v>35093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42">
        <f t="shared" si="4"/>
        <v>35093</v>
      </c>
      <c r="O14" s="43">
        <f t="shared" si="1"/>
        <v>88.39546599496222</v>
      </c>
      <c r="P14" s="10"/>
    </row>
    <row r="15" spans="1:16" ht="15">
      <c r="A15" s="12"/>
      <c r="B15" s="44">
        <v>539</v>
      </c>
      <c r="C15" s="20" t="s">
        <v>29</v>
      </c>
      <c r="D15" s="46">
        <v>35093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35093</v>
      </c>
      <c r="O15" s="47">
        <f t="shared" si="1"/>
        <v>88.39546599496222</v>
      </c>
      <c r="P15" s="9"/>
    </row>
    <row r="16" spans="1:16" ht="15.75">
      <c r="A16" s="28" t="s">
        <v>30</v>
      </c>
      <c r="B16" s="29"/>
      <c r="C16" s="30"/>
      <c r="D16" s="31">
        <f aca="true" t="shared" si="6" ref="D16:M16">SUM(D17:D17)</f>
        <v>24850</v>
      </c>
      <c r="E16" s="31">
        <f t="shared" si="6"/>
        <v>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4"/>
        <v>24850</v>
      </c>
      <c r="O16" s="43">
        <f t="shared" si="1"/>
        <v>62.594458438287155</v>
      </c>
      <c r="P16" s="10"/>
    </row>
    <row r="17" spans="1:16" ht="15">
      <c r="A17" s="12"/>
      <c r="B17" s="44">
        <v>541</v>
      </c>
      <c r="C17" s="20" t="s">
        <v>67</v>
      </c>
      <c r="D17" s="46">
        <v>24850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24850</v>
      </c>
      <c r="O17" s="47">
        <f t="shared" si="1"/>
        <v>62.594458438287155</v>
      </c>
      <c r="P17" s="9"/>
    </row>
    <row r="18" spans="1:16" ht="15.75">
      <c r="A18" s="28" t="s">
        <v>32</v>
      </c>
      <c r="B18" s="29"/>
      <c r="C18" s="30"/>
      <c r="D18" s="31">
        <f aca="true" t="shared" si="7" ref="D18:M18">SUM(D19:D19)</f>
        <v>0</v>
      </c>
      <c r="E18" s="31">
        <f t="shared" si="7"/>
        <v>421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4"/>
        <v>421</v>
      </c>
      <c r="O18" s="43">
        <f t="shared" si="1"/>
        <v>1.0604534005037782</v>
      </c>
      <c r="P18" s="10"/>
    </row>
    <row r="19" spans="1:16" ht="15">
      <c r="A19" s="13"/>
      <c r="B19" s="45">
        <v>552</v>
      </c>
      <c r="C19" s="21" t="s">
        <v>45</v>
      </c>
      <c r="D19" s="46">
        <v>0</v>
      </c>
      <c r="E19" s="46">
        <v>421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421</v>
      </c>
      <c r="O19" s="47">
        <f t="shared" si="1"/>
        <v>1.0604534005037782</v>
      </c>
      <c r="P19" s="9"/>
    </row>
    <row r="20" spans="1:16" ht="15.75">
      <c r="A20" s="28" t="s">
        <v>34</v>
      </c>
      <c r="B20" s="29"/>
      <c r="C20" s="30"/>
      <c r="D20" s="31">
        <f aca="true" t="shared" si="8" ref="D20:M20">SUM(D21:D21)</f>
        <v>1700</v>
      </c>
      <c r="E20" s="31">
        <f t="shared" si="8"/>
        <v>0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4"/>
        <v>1700</v>
      </c>
      <c r="O20" s="43">
        <f t="shared" si="1"/>
        <v>4.282115869017632</v>
      </c>
      <c r="P20" s="10"/>
    </row>
    <row r="21" spans="1:16" ht="15">
      <c r="A21" s="12"/>
      <c r="B21" s="44">
        <v>562</v>
      </c>
      <c r="C21" s="20" t="s">
        <v>68</v>
      </c>
      <c r="D21" s="46">
        <v>1700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1700</v>
      </c>
      <c r="O21" s="47">
        <f t="shared" si="1"/>
        <v>4.282115869017632</v>
      </c>
      <c r="P21" s="9"/>
    </row>
    <row r="22" spans="1:16" ht="15.75">
      <c r="A22" s="28" t="s">
        <v>36</v>
      </c>
      <c r="B22" s="29"/>
      <c r="C22" s="30"/>
      <c r="D22" s="31">
        <f aca="true" t="shared" si="9" ref="D22:M22">SUM(D23:D23)</f>
        <v>34357</v>
      </c>
      <c r="E22" s="31">
        <f t="shared" si="9"/>
        <v>0</v>
      </c>
      <c r="F22" s="31">
        <f t="shared" si="9"/>
        <v>0</v>
      </c>
      <c r="G22" s="31">
        <f t="shared" si="9"/>
        <v>0</v>
      </c>
      <c r="H22" s="31">
        <f t="shared" si="9"/>
        <v>0</v>
      </c>
      <c r="I22" s="31">
        <f t="shared" si="9"/>
        <v>0</v>
      </c>
      <c r="J22" s="31">
        <f t="shared" si="9"/>
        <v>0</v>
      </c>
      <c r="K22" s="31">
        <f t="shared" si="9"/>
        <v>0</v>
      </c>
      <c r="L22" s="31">
        <f t="shared" si="9"/>
        <v>0</v>
      </c>
      <c r="M22" s="31">
        <f t="shared" si="9"/>
        <v>0</v>
      </c>
      <c r="N22" s="31">
        <f t="shared" si="4"/>
        <v>34357</v>
      </c>
      <c r="O22" s="43">
        <f t="shared" si="1"/>
        <v>86.54156171284635</v>
      </c>
      <c r="P22" s="9"/>
    </row>
    <row r="23" spans="1:16" ht="15.75" thickBot="1">
      <c r="A23" s="12"/>
      <c r="B23" s="44">
        <v>572</v>
      </c>
      <c r="C23" s="20" t="s">
        <v>69</v>
      </c>
      <c r="D23" s="46">
        <v>34357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34357</v>
      </c>
      <c r="O23" s="47">
        <f t="shared" si="1"/>
        <v>86.54156171284635</v>
      </c>
      <c r="P23" s="9"/>
    </row>
    <row r="24" spans="1:119" ht="16.5" thickBot="1">
      <c r="A24" s="14" t="s">
        <v>10</v>
      </c>
      <c r="B24" s="23"/>
      <c r="C24" s="22"/>
      <c r="D24" s="15">
        <f>SUM(D5,D12,D14,D16,D18,D20,D22)</f>
        <v>323801</v>
      </c>
      <c r="E24" s="15">
        <f aca="true" t="shared" si="10" ref="E24:M24">SUM(E5,E12,E14,E16,E18,E20,E22)</f>
        <v>25029</v>
      </c>
      <c r="F24" s="15">
        <f t="shared" si="10"/>
        <v>0</v>
      </c>
      <c r="G24" s="15">
        <f t="shared" si="10"/>
        <v>0</v>
      </c>
      <c r="H24" s="15">
        <f t="shared" si="10"/>
        <v>0</v>
      </c>
      <c r="I24" s="15">
        <f t="shared" si="10"/>
        <v>0</v>
      </c>
      <c r="J24" s="15">
        <f t="shared" si="10"/>
        <v>0</v>
      </c>
      <c r="K24" s="15">
        <f t="shared" si="10"/>
        <v>0</v>
      </c>
      <c r="L24" s="15">
        <f t="shared" si="10"/>
        <v>0</v>
      </c>
      <c r="M24" s="15">
        <f t="shared" si="10"/>
        <v>0</v>
      </c>
      <c r="N24" s="15">
        <f t="shared" si="4"/>
        <v>348830</v>
      </c>
      <c r="O24" s="37">
        <f t="shared" si="1"/>
        <v>878.6649874055415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72</v>
      </c>
      <c r="M26" s="93"/>
      <c r="N26" s="93"/>
      <c r="O26" s="41">
        <v>397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242993</v>
      </c>
      <c r="E5" s="59">
        <f t="shared" si="0"/>
        <v>31758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274751</v>
      </c>
      <c r="O5" s="61">
        <f aca="true" t="shared" si="1" ref="O5:O26">(N5/O$28)</f>
        <v>692.0680100755668</v>
      </c>
      <c r="P5" s="62"/>
    </row>
    <row r="6" spans="1:16" ht="15">
      <c r="A6" s="64"/>
      <c r="B6" s="65">
        <v>513</v>
      </c>
      <c r="C6" s="66" t="s">
        <v>19</v>
      </c>
      <c r="D6" s="67">
        <v>162602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aca="true" t="shared" si="2" ref="N6:N11">SUM(D6:M6)</f>
        <v>162602</v>
      </c>
      <c r="O6" s="68">
        <f t="shared" si="1"/>
        <v>409.5768261964736</v>
      </c>
      <c r="P6" s="69"/>
    </row>
    <row r="7" spans="1:16" ht="15">
      <c r="A7" s="64"/>
      <c r="B7" s="65">
        <v>514</v>
      </c>
      <c r="C7" s="66" t="s">
        <v>20</v>
      </c>
      <c r="D7" s="67">
        <v>11480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2"/>
        <v>11480</v>
      </c>
      <c r="O7" s="68">
        <f t="shared" si="1"/>
        <v>28.916876574307306</v>
      </c>
      <c r="P7" s="69"/>
    </row>
    <row r="8" spans="1:16" ht="15">
      <c r="A8" s="64"/>
      <c r="B8" s="65">
        <v>515</v>
      </c>
      <c r="C8" s="66" t="s">
        <v>21</v>
      </c>
      <c r="D8" s="67">
        <v>5800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5800</v>
      </c>
      <c r="O8" s="68">
        <f t="shared" si="1"/>
        <v>14.6095717884131</v>
      </c>
      <c r="P8" s="69"/>
    </row>
    <row r="9" spans="1:16" ht="15">
      <c r="A9" s="64"/>
      <c r="B9" s="65">
        <v>517</v>
      </c>
      <c r="C9" s="66" t="s">
        <v>49</v>
      </c>
      <c r="D9" s="67">
        <v>0</v>
      </c>
      <c r="E9" s="67">
        <v>31758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31758</v>
      </c>
      <c r="O9" s="68">
        <f t="shared" si="1"/>
        <v>79.99496221662469</v>
      </c>
      <c r="P9" s="69"/>
    </row>
    <row r="10" spans="1:16" ht="15">
      <c r="A10" s="64"/>
      <c r="B10" s="65">
        <v>518</v>
      </c>
      <c r="C10" s="66" t="s">
        <v>22</v>
      </c>
      <c r="D10" s="67">
        <v>4371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4371</v>
      </c>
      <c r="O10" s="68">
        <f t="shared" si="1"/>
        <v>11.01007556675063</v>
      </c>
      <c r="P10" s="69"/>
    </row>
    <row r="11" spans="1:16" ht="15">
      <c r="A11" s="64"/>
      <c r="B11" s="65">
        <v>519</v>
      </c>
      <c r="C11" s="66" t="s">
        <v>63</v>
      </c>
      <c r="D11" s="67">
        <v>58740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58740</v>
      </c>
      <c r="O11" s="68">
        <f t="shared" si="1"/>
        <v>147.95969773299748</v>
      </c>
      <c r="P11" s="69"/>
    </row>
    <row r="12" spans="1:16" ht="15.75">
      <c r="A12" s="70" t="s">
        <v>24</v>
      </c>
      <c r="B12" s="71"/>
      <c r="C12" s="72"/>
      <c r="D12" s="73">
        <f aca="true" t="shared" si="3" ref="D12:M12">SUM(D13:D13)</f>
        <v>10702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aca="true" t="shared" si="4" ref="N12:N26">SUM(D12:M12)</f>
        <v>10702</v>
      </c>
      <c r="O12" s="75">
        <f t="shared" si="1"/>
        <v>26.957178841309823</v>
      </c>
      <c r="P12" s="76"/>
    </row>
    <row r="13" spans="1:16" ht="15">
      <c r="A13" s="64"/>
      <c r="B13" s="65">
        <v>525</v>
      </c>
      <c r="C13" s="66" t="s">
        <v>64</v>
      </c>
      <c r="D13" s="67">
        <v>10702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4"/>
        <v>10702</v>
      </c>
      <c r="O13" s="68">
        <f t="shared" si="1"/>
        <v>26.957178841309823</v>
      </c>
      <c r="P13" s="69"/>
    </row>
    <row r="14" spans="1:16" ht="15.75">
      <c r="A14" s="70" t="s">
        <v>27</v>
      </c>
      <c r="B14" s="71"/>
      <c r="C14" s="72"/>
      <c r="D14" s="73">
        <f aca="true" t="shared" si="5" ref="D14:M14">SUM(D15:D17)</f>
        <v>50162</v>
      </c>
      <c r="E14" s="73">
        <f t="shared" si="5"/>
        <v>0</v>
      </c>
      <c r="F14" s="73">
        <f t="shared" si="5"/>
        <v>0</v>
      </c>
      <c r="G14" s="73">
        <f t="shared" si="5"/>
        <v>0</v>
      </c>
      <c r="H14" s="73">
        <f t="shared" si="5"/>
        <v>0</v>
      </c>
      <c r="I14" s="73">
        <f t="shared" si="5"/>
        <v>0</v>
      </c>
      <c r="J14" s="73">
        <f t="shared" si="5"/>
        <v>0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74">
        <f t="shared" si="4"/>
        <v>50162</v>
      </c>
      <c r="O14" s="75">
        <f t="shared" si="1"/>
        <v>126.35264483627203</v>
      </c>
      <c r="P14" s="76"/>
    </row>
    <row r="15" spans="1:16" ht="15">
      <c r="A15" s="64"/>
      <c r="B15" s="65">
        <v>534</v>
      </c>
      <c r="C15" s="66" t="s">
        <v>65</v>
      </c>
      <c r="D15" s="67">
        <v>33153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33153</v>
      </c>
      <c r="O15" s="68">
        <f t="shared" si="1"/>
        <v>83.5088161209068</v>
      </c>
      <c r="P15" s="69"/>
    </row>
    <row r="16" spans="1:16" ht="15">
      <c r="A16" s="64"/>
      <c r="B16" s="65">
        <v>538</v>
      </c>
      <c r="C16" s="66" t="s">
        <v>66</v>
      </c>
      <c r="D16" s="67">
        <v>16934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16934</v>
      </c>
      <c r="O16" s="68">
        <f t="shared" si="1"/>
        <v>42.65491183879093</v>
      </c>
      <c r="P16" s="69"/>
    </row>
    <row r="17" spans="1:16" ht="15">
      <c r="A17" s="64"/>
      <c r="B17" s="65">
        <v>539</v>
      </c>
      <c r="C17" s="66" t="s">
        <v>29</v>
      </c>
      <c r="D17" s="67">
        <v>75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75</v>
      </c>
      <c r="O17" s="68">
        <f t="shared" si="1"/>
        <v>0.1889168765743073</v>
      </c>
      <c r="P17" s="69"/>
    </row>
    <row r="18" spans="1:16" ht="15.75">
      <c r="A18" s="70" t="s">
        <v>30</v>
      </c>
      <c r="B18" s="71"/>
      <c r="C18" s="72"/>
      <c r="D18" s="73">
        <f aca="true" t="shared" si="6" ref="D18:M18">SUM(D19:D19)</f>
        <v>61910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4"/>
        <v>61910</v>
      </c>
      <c r="O18" s="75">
        <f t="shared" si="1"/>
        <v>155.94458438287154</v>
      </c>
      <c r="P18" s="76"/>
    </row>
    <row r="19" spans="1:16" ht="15">
      <c r="A19" s="64"/>
      <c r="B19" s="65">
        <v>541</v>
      </c>
      <c r="C19" s="66" t="s">
        <v>67</v>
      </c>
      <c r="D19" s="67">
        <v>61910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61910</v>
      </c>
      <c r="O19" s="68">
        <f t="shared" si="1"/>
        <v>155.94458438287154</v>
      </c>
      <c r="P19" s="69"/>
    </row>
    <row r="20" spans="1:16" ht="15.75">
      <c r="A20" s="70" t="s">
        <v>32</v>
      </c>
      <c r="B20" s="71"/>
      <c r="C20" s="72"/>
      <c r="D20" s="73">
        <f aca="true" t="shared" si="7" ref="D20:M20">SUM(D21:D21)</f>
        <v>0</v>
      </c>
      <c r="E20" s="73">
        <f t="shared" si="7"/>
        <v>380</v>
      </c>
      <c r="F20" s="73">
        <f t="shared" si="7"/>
        <v>0</v>
      </c>
      <c r="G20" s="73">
        <f t="shared" si="7"/>
        <v>0</v>
      </c>
      <c r="H20" s="73">
        <f t="shared" si="7"/>
        <v>0</v>
      </c>
      <c r="I20" s="73">
        <f t="shared" si="7"/>
        <v>0</v>
      </c>
      <c r="J20" s="73">
        <f t="shared" si="7"/>
        <v>0</v>
      </c>
      <c r="K20" s="73">
        <f t="shared" si="7"/>
        <v>0</v>
      </c>
      <c r="L20" s="73">
        <f t="shared" si="7"/>
        <v>0</v>
      </c>
      <c r="M20" s="73">
        <f t="shared" si="7"/>
        <v>0</v>
      </c>
      <c r="N20" s="73">
        <f t="shared" si="4"/>
        <v>380</v>
      </c>
      <c r="O20" s="75">
        <f t="shared" si="1"/>
        <v>0.9571788413098237</v>
      </c>
      <c r="P20" s="76"/>
    </row>
    <row r="21" spans="1:16" ht="15">
      <c r="A21" s="64"/>
      <c r="B21" s="65">
        <v>552</v>
      </c>
      <c r="C21" s="66" t="s">
        <v>45</v>
      </c>
      <c r="D21" s="67">
        <v>0</v>
      </c>
      <c r="E21" s="67">
        <v>380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380</v>
      </c>
      <c r="O21" s="68">
        <f t="shared" si="1"/>
        <v>0.9571788413098237</v>
      </c>
      <c r="P21" s="69"/>
    </row>
    <row r="22" spans="1:16" ht="15.75">
      <c r="A22" s="70" t="s">
        <v>34</v>
      </c>
      <c r="B22" s="71"/>
      <c r="C22" s="72"/>
      <c r="D22" s="73">
        <f aca="true" t="shared" si="8" ref="D22:M22">SUM(D23:D23)</f>
        <v>1600</v>
      </c>
      <c r="E22" s="73">
        <f t="shared" si="8"/>
        <v>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4"/>
        <v>1600</v>
      </c>
      <c r="O22" s="75">
        <f t="shared" si="1"/>
        <v>4.030226700251889</v>
      </c>
      <c r="P22" s="76"/>
    </row>
    <row r="23" spans="1:16" ht="15">
      <c r="A23" s="64"/>
      <c r="B23" s="65">
        <v>562</v>
      </c>
      <c r="C23" s="66" t="s">
        <v>68</v>
      </c>
      <c r="D23" s="67">
        <v>1600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1600</v>
      </c>
      <c r="O23" s="68">
        <f t="shared" si="1"/>
        <v>4.030226700251889</v>
      </c>
      <c r="P23" s="69"/>
    </row>
    <row r="24" spans="1:16" ht="15.75">
      <c r="A24" s="70" t="s">
        <v>36</v>
      </c>
      <c r="B24" s="71"/>
      <c r="C24" s="72"/>
      <c r="D24" s="73">
        <f aca="true" t="shared" si="9" ref="D24:M24">SUM(D25:D25)</f>
        <v>32604</v>
      </c>
      <c r="E24" s="73">
        <f t="shared" si="9"/>
        <v>0</v>
      </c>
      <c r="F24" s="73">
        <f t="shared" si="9"/>
        <v>0</v>
      </c>
      <c r="G24" s="73">
        <f t="shared" si="9"/>
        <v>0</v>
      </c>
      <c r="H24" s="73">
        <f t="shared" si="9"/>
        <v>0</v>
      </c>
      <c r="I24" s="73">
        <f t="shared" si="9"/>
        <v>0</v>
      </c>
      <c r="J24" s="73">
        <f t="shared" si="9"/>
        <v>0</v>
      </c>
      <c r="K24" s="73">
        <f t="shared" si="9"/>
        <v>0</v>
      </c>
      <c r="L24" s="73">
        <f t="shared" si="9"/>
        <v>0</v>
      </c>
      <c r="M24" s="73">
        <f t="shared" si="9"/>
        <v>0</v>
      </c>
      <c r="N24" s="73">
        <f t="shared" si="4"/>
        <v>32604</v>
      </c>
      <c r="O24" s="75">
        <f t="shared" si="1"/>
        <v>82.12594458438288</v>
      </c>
      <c r="P24" s="69"/>
    </row>
    <row r="25" spans="1:16" ht="15.75" thickBot="1">
      <c r="A25" s="64"/>
      <c r="B25" s="65">
        <v>572</v>
      </c>
      <c r="C25" s="66" t="s">
        <v>69</v>
      </c>
      <c r="D25" s="67">
        <v>32604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32604</v>
      </c>
      <c r="O25" s="68">
        <f t="shared" si="1"/>
        <v>82.12594458438288</v>
      </c>
      <c r="P25" s="69"/>
    </row>
    <row r="26" spans="1:119" ht="16.5" thickBot="1">
      <c r="A26" s="77" t="s">
        <v>10</v>
      </c>
      <c r="B26" s="78"/>
      <c r="C26" s="79"/>
      <c r="D26" s="80">
        <f>SUM(D5,D12,D14,D18,D20,D22,D24)</f>
        <v>399971</v>
      </c>
      <c r="E26" s="80">
        <f aca="true" t="shared" si="10" ref="E26:M26">SUM(E5,E12,E14,E18,E20,E22,E24)</f>
        <v>32138</v>
      </c>
      <c r="F26" s="80">
        <f t="shared" si="10"/>
        <v>0</v>
      </c>
      <c r="G26" s="80">
        <f t="shared" si="10"/>
        <v>0</v>
      </c>
      <c r="H26" s="80">
        <f t="shared" si="10"/>
        <v>0</v>
      </c>
      <c r="I26" s="80">
        <f t="shared" si="10"/>
        <v>0</v>
      </c>
      <c r="J26" s="80">
        <f t="shared" si="10"/>
        <v>0</v>
      </c>
      <c r="K26" s="80">
        <f t="shared" si="10"/>
        <v>0</v>
      </c>
      <c r="L26" s="80">
        <f t="shared" si="10"/>
        <v>0</v>
      </c>
      <c r="M26" s="80">
        <f t="shared" si="10"/>
        <v>0</v>
      </c>
      <c r="N26" s="80">
        <f t="shared" si="4"/>
        <v>432109</v>
      </c>
      <c r="O26" s="81">
        <f t="shared" si="1"/>
        <v>1088.4357682619648</v>
      </c>
      <c r="P26" s="62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</row>
    <row r="27" spans="1:15" ht="15">
      <c r="A27" s="84"/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5" ht="15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117" t="s">
        <v>70</v>
      </c>
      <c r="M28" s="117"/>
      <c r="N28" s="117"/>
      <c r="O28" s="91">
        <v>397</v>
      </c>
    </row>
    <row r="29" spans="1:15" ht="1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5" ht="15.75" customHeight="1" thickBot="1">
      <c r="A30" s="121" t="s">
        <v>47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252641</v>
      </c>
      <c r="E5" s="26">
        <f t="shared" si="0"/>
        <v>25122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277763</v>
      </c>
      <c r="O5" s="32">
        <f aca="true" t="shared" si="1" ref="O5:O25">(N5/O$27)</f>
        <v>710.3913043478261</v>
      </c>
      <c r="P5" s="6"/>
    </row>
    <row r="6" spans="1:16" ht="15">
      <c r="A6" s="12"/>
      <c r="B6" s="44">
        <v>513</v>
      </c>
      <c r="C6" s="20" t="s">
        <v>19</v>
      </c>
      <c r="D6" s="46">
        <v>152469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152469</v>
      </c>
      <c r="O6" s="47">
        <f t="shared" si="1"/>
        <v>389.9462915601023</v>
      </c>
      <c r="P6" s="9"/>
    </row>
    <row r="7" spans="1:16" ht="15">
      <c r="A7" s="12"/>
      <c r="B7" s="44">
        <v>514</v>
      </c>
      <c r="C7" s="20" t="s">
        <v>20</v>
      </c>
      <c r="D7" s="46">
        <v>16908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16908</v>
      </c>
      <c r="O7" s="47">
        <f t="shared" si="1"/>
        <v>43.24296675191816</v>
      </c>
      <c r="P7" s="9"/>
    </row>
    <row r="8" spans="1:16" ht="15">
      <c r="A8" s="12"/>
      <c r="B8" s="44">
        <v>515</v>
      </c>
      <c r="C8" s="20" t="s">
        <v>21</v>
      </c>
      <c r="D8" s="46">
        <v>29073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29073</v>
      </c>
      <c r="O8" s="47">
        <f t="shared" si="1"/>
        <v>74.35549872122762</v>
      </c>
      <c r="P8" s="9"/>
    </row>
    <row r="9" spans="1:16" ht="15">
      <c r="A9" s="12"/>
      <c r="B9" s="44">
        <v>517</v>
      </c>
      <c r="C9" s="20" t="s">
        <v>49</v>
      </c>
      <c r="D9" s="46">
        <v>0</v>
      </c>
      <c r="E9" s="46">
        <v>25122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25122</v>
      </c>
      <c r="O9" s="47">
        <f t="shared" si="1"/>
        <v>64.25063938618926</v>
      </c>
      <c r="P9" s="9"/>
    </row>
    <row r="10" spans="1:16" ht="15">
      <c r="A10" s="12"/>
      <c r="B10" s="44">
        <v>518</v>
      </c>
      <c r="C10" s="20" t="s">
        <v>22</v>
      </c>
      <c r="D10" s="46">
        <v>3988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3988</v>
      </c>
      <c r="O10" s="47">
        <f t="shared" si="1"/>
        <v>10.199488491048593</v>
      </c>
      <c r="P10" s="9"/>
    </row>
    <row r="11" spans="1:16" ht="15">
      <c r="A11" s="12"/>
      <c r="B11" s="44">
        <v>519</v>
      </c>
      <c r="C11" s="20" t="s">
        <v>23</v>
      </c>
      <c r="D11" s="46">
        <v>50203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50203</v>
      </c>
      <c r="O11" s="47">
        <f t="shared" si="1"/>
        <v>128.39641943734014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SUM(D13:D13)</f>
        <v>1543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aca="true" t="shared" si="4" ref="N12:N25">SUM(D12:M12)</f>
        <v>1543</v>
      </c>
      <c r="O12" s="43">
        <f t="shared" si="1"/>
        <v>3.946291560102302</v>
      </c>
      <c r="P12" s="10"/>
    </row>
    <row r="13" spans="1:16" ht="15">
      <c r="A13" s="12"/>
      <c r="B13" s="44">
        <v>523</v>
      </c>
      <c r="C13" s="20" t="s">
        <v>57</v>
      </c>
      <c r="D13" s="46">
        <v>1543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1543</v>
      </c>
      <c r="O13" s="47">
        <f t="shared" si="1"/>
        <v>3.946291560102302</v>
      </c>
      <c r="P13" s="9"/>
    </row>
    <row r="14" spans="1:16" ht="15.75">
      <c r="A14" s="28" t="s">
        <v>27</v>
      </c>
      <c r="B14" s="29"/>
      <c r="C14" s="30"/>
      <c r="D14" s="31">
        <f aca="true" t="shared" si="5" ref="D14:M14">SUM(D15:D16)</f>
        <v>28914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42">
        <f t="shared" si="4"/>
        <v>28914</v>
      </c>
      <c r="O14" s="43">
        <f t="shared" si="1"/>
        <v>73.94884910485933</v>
      </c>
      <c r="P14" s="10"/>
    </row>
    <row r="15" spans="1:16" ht="15">
      <c r="A15" s="12"/>
      <c r="B15" s="44">
        <v>534</v>
      </c>
      <c r="C15" s="20" t="s">
        <v>28</v>
      </c>
      <c r="D15" s="46">
        <v>28829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28829</v>
      </c>
      <c r="O15" s="47">
        <f t="shared" si="1"/>
        <v>73.7314578005115</v>
      </c>
      <c r="P15" s="9"/>
    </row>
    <row r="16" spans="1:16" ht="15">
      <c r="A16" s="12"/>
      <c r="B16" s="44">
        <v>539</v>
      </c>
      <c r="C16" s="20" t="s">
        <v>29</v>
      </c>
      <c r="D16" s="46">
        <v>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</v>
      </c>
      <c r="O16" s="47">
        <f t="shared" si="1"/>
        <v>0.21739130434782608</v>
      </c>
      <c r="P16" s="9"/>
    </row>
    <row r="17" spans="1:16" ht="15.75">
      <c r="A17" s="28" t="s">
        <v>30</v>
      </c>
      <c r="B17" s="29"/>
      <c r="C17" s="30"/>
      <c r="D17" s="31">
        <f aca="true" t="shared" si="6" ref="D17:M17">SUM(D18:D18)</f>
        <v>724495</v>
      </c>
      <c r="E17" s="31">
        <f t="shared" si="6"/>
        <v>90578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4"/>
        <v>815073</v>
      </c>
      <c r="O17" s="43">
        <f t="shared" si="1"/>
        <v>2084.5856777493605</v>
      </c>
      <c r="P17" s="10"/>
    </row>
    <row r="18" spans="1:16" ht="15">
      <c r="A18" s="12"/>
      <c r="B18" s="44">
        <v>541</v>
      </c>
      <c r="C18" s="20" t="s">
        <v>31</v>
      </c>
      <c r="D18" s="46">
        <v>724495</v>
      </c>
      <c r="E18" s="46">
        <v>90578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815073</v>
      </c>
      <c r="O18" s="47">
        <f t="shared" si="1"/>
        <v>2084.5856777493605</v>
      </c>
      <c r="P18" s="9"/>
    </row>
    <row r="19" spans="1:16" ht="15.75">
      <c r="A19" s="28" t="s">
        <v>32</v>
      </c>
      <c r="B19" s="29"/>
      <c r="C19" s="30"/>
      <c r="D19" s="31">
        <f aca="true" t="shared" si="7" ref="D19:M19">SUM(D20:D20)</f>
        <v>0</v>
      </c>
      <c r="E19" s="31">
        <f t="shared" si="7"/>
        <v>665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4"/>
        <v>665</v>
      </c>
      <c r="O19" s="43">
        <f t="shared" si="1"/>
        <v>1.70076726342711</v>
      </c>
      <c r="P19" s="10"/>
    </row>
    <row r="20" spans="1:16" ht="15">
      <c r="A20" s="13"/>
      <c r="B20" s="45">
        <v>552</v>
      </c>
      <c r="C20" s="21" t="s">
        <v>45</v>
      </c>
      <c r="D20" s="46">
        <v>0</v>
      </c>
      <c r="E20" s="46">
        <v>665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665</v>
      </c>
      <c r="O20" s="47">
        <f t="shared" si="1"/>
        <v>1.70076726342711</v>
      </c>
      <c r="P20" s="9"/>
    </row>
    <row r="21" spans="1:16" ht="15.75">
      <c r="A21" s="28" t="s">
        <v>34</v>
      </c>
      <c r="B21" s="29"/>
      <c r="C21" s="30"/>
      <c r="D21" s="31">
        <f aca="true" t="shared" si="8" ref="D21:M21">SUM(D22:D22)</f>
        <v>1600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4"/>
        <v>1600</v>
      </c>
      <c r="O21" s="43">
        <f t="shared" si="1"/>
        <v>4.092071611253197</v>
      </c>
      <c r="P21" s="10"/>
    </row>
    <row r="22" spans="1:16" ht="15">
      <c r="A22" s="12"/>
      <c r="B22" s="44">
        <v>562</v>
      </c>
      <c r="C22" s="20" t="s">
        <v>35</v>
      </c>
      <c r="D22" s="46">
        <v>1600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1600</v>
      </c>
      <c r="O22" s="47">
        <f t="shared" si="1"/>
        <v>4.092071611253197</v>
      </c>
      <c r="P22" s="9"/>
    </row>
    <row r="23" spans="1:16" ht="15.75">
      <c r="A23" s="28" t="s">
        <v>36</v>
      </c>
      <c r="B23" s="29"/>
      <c r="C23" s="30"/>
      <c r="D23" s="31">
        <f aca="true" t="shared" si="9" ref="D23:M23">SUM(D24:D24)</f>
        <v>34331</v>
      </c>
      <c r="E23" s="31">
        <f t="shared" si="9"/>
        <v>0</v>
      </c>
      <c r="F23" s="31">
        <f t="shared" si="9"/>
        <v>0</v>
      </c>
      <c r="G23" s="31">
        <f t="shared" si="9"/>
        <v>0</v>
      </c>
      <c r="H23" s="31">
        <f t="shared" si="9"/>
        <v>0</v>
      </c>
      <c r="I23" s="31">
        <f t="shared" si="9"/>
        <v>0</v>
      </c>
      <c r="J23" s="31">
        <f t="shared" si="9"/>
        <v>0</v>
      </c>
      <c r="K23" s="31">
        <f t="shared" si="9"/>
        <v>0</v>
      </c>
      <c r="L23" s="31">
        <f t="shared" si="9"/>
        <v>0</v>
      </c>
      <c r="M23" s="31">
        <f t="shared" si="9"/>
        <v>0</v>
      </c>
      <c r="N23" s="31">
        <f t="shared" si="4"/>
        <v>34331</v>
      </c>
      <c r="O23" s="43">
        <f t="shared" si="1"/>
        <v>87.80306905370844</v>
      </c>
      <c r="P23" s="9"/>
    </row>
    <row r="24" spans="1:16" ht="15.75" thickBot="1">
      <c r="A24" s="12"/>
      <c r="B24" s="44">
        <v>572</v>
      </c>
      <c r="C24" s="20" t="s">
        <v>37</v>
      </c>
      <c r="D24" s="46">
        <v>34331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34331</v>
      </c>
      <c r="O24" s="47">
        <f t="shared" si="1"/>
        <v>87.80306905370844</v>
      </c>
      <c r="P24" s="9"/>
    </row>
    <row r="25" spans="1:119" ht="16.5" thickBot="1">
      <c r="A25" s="14" t="s">
        <v>10</v>
      </c>
      <c r="B25" s="23"/>
      <c r="C25" s="22"/>
      <c r="D25" s="15">
        <f>SUM(D5,D12,D14,D17,D19,D21,D23)</f>
        <v>1043524</v>
      </c>
      <c r="E25" s="15">
        <f aca="true" t="shared" si="10" ref="E25:M25">SUM(E5,E12,E14,E17,E19,E21,E23)</f>
        <v>116365</v>
      </c>
      <c r="F25" s="15">
        <f t="shared" si="10"/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  <c r="J25" s="15">
        <f t="shared" si="10"/>
        <v>0</v>
      </c>
      <c r="K25" s="15">
        <f t="shared" si="10"/>
        <v>0</v>
      </c>
      <c r="L25" s="15">
        <f t="shared" si="10"/>
        <v>0</v>
      </c>
      <c r="M25" s="15">
        <f t="shared" si="10"/>
        <v>0</v>
      </c>
      <c r="N25" s="15">
        <f t="shared" si="4"/>
        <v>1159889</v>
      </c>
      <c r="O25" s="37">
        <f t="shared" si="1"/>
        <v>2966.468030690537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58</v>
      </c>
      <c r="M27" s="93"/>
      <c r="N27" s="93"/>
      <c r="O27" s="41">
        <v>391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2022-04-04T16:10:11Z</cp:lastPrinted>
  <dcterms:created xsi:type="dcterms:W3CDTF">2000-08-31T21:26:31Z</dcterms:created>
  <dcterms:modified xsi:type="dcterms:W3CDTF">2022-04-04T16:10:14Z</dcterms:modified>
  <cp:category/>
  <cp:version/>
  <cp:contentType/>
  <cp:contentStatus/>
</cp:coreProperties>
</file>