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'2008'!$A$1:$O$50</definedName>
    <definedName name="_xlnm.Print_Area" localSheetId="12">'2009'!$A$1:$O$53</definedName>
    <definedName name="_xlnm.Print_Area" localSheetId="11">'2010'!$A$1:$O$54</definedName>
    <definedName name="_xlnm.Print_Area" localSheetId="10">'2011'!$A$1:$O$52</definedName>
    <definedName name="_xlnm.Print_Area" localSheetId="9">'2012'!$A$1:$O$50</definedName>
    <definedName name="_xlnm.Print_Area" localSheetId="8">'2013'!$A$1:$O$48</definedName>
    <definedName name="_xlnm.Print_Area" localSheetId="7">'2014'!$A$1:$O$51</definedName>
    <definedName name="_xlnm.Print_Area" localSheetId="6">'2015'!$A$1:$O$50</definedName>
    <definedName name="_xlnm.Print_Area" localSheetId="5">'2016'!$A$1:$O$44</definedName>
    <definedName name="_xlnm.Print_Area" localSheetId="4">'2017'!$A$1:$O$49</definedName>
    <definedName name="_xlnm.Print_Area" localSheetId="3">'2018'!$A$1:$O$48</definedName>
    <definedName name="_xlnm.Print_Area" localSheetId="2">'2019'!$A$1:$O$50</definedName>
    <definedName name="_xlnm.Print_Area" localSheetId="1">'2020'!$A$1:$O$48</definedName>
    <definedName name="_xlnm.Print_Area" localSheetId="0">'2021'!$A$1:$P$49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<sst xmlns="http://schemas.openxmlformats.org/spreadsheetml/2006/main" count="865" uniqueCount="154">
  <si>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</si>
  <si>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</si>
  <si>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</si>
  <si>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</si>
  <si>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</si>
  <si>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</si>
  <si>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</si>
  <si>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</si>
  <si>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</si>
  <si>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</si>
  <si>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</si>
  <si>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</si>
  <si>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</si>
  <si>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</si>
  <si>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</si>
  <si>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</si>
  <si>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</si>
  <si>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</si>
  <si>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Culture / Recreation</t>
  </si>
  <si>
    <t>Federal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</si>
  <si>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</si>
  <si>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</si>
  <si>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</si>
  <si>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</si>
  <si>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</si>
  <si>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</si>
  <si>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</si>
  <si>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</si>
  <si>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</si>
  <si>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</si>
  <si>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</si>
  <si>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</si>
  <si>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</si>
  <si>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</si>
  <si>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</si>
  <si>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</si>
  <si>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Law Enforcement Services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</si>
  <si>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</si>
  <si>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</si>
  <si>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</si>
  <si>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</si>
  <si>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</si>
  <si>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Human Services - Animal Control and Shelter Fees</t>
  </si>
  <si>
    <t>Human Services - Other Human Services Charges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</si>
  <si>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</si>
  <si>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</si>
  <si>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</si>
  <si>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</si>
  <si>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</si>
  <si>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Circuit Court Civil</t>
  </si>
  <si>
    <t>Interest and Other Earnings - Interest</t>
  </si>
  <si>
    <t>Rents and Royalties</t>
  </si>
  <si>
    <t>Sale of Surplus Materials and Scrap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</si>
  <si>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</si>
  <si>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</si>
  <si>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</si>
  <si>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</si>
  <si>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</si>
  <si>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</si>
  <si>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</si>
  <si>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</si>
  <si>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</si>
  <si>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</si>
  <si>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Chattahoochee Revenues Reported by Account Code and Fund Type</t>
  </si>
  <si>
    <t>Local Fiscal Year Ended September 30, 2010</t>
  </si>
  <si>
    <t>Other General Taxes</t>
  </si>
  <si>
    <t>Licenses</t>
  </si>
  <si>
    <t>State Grant - Physical Environment - Water Supply System</t>
  </si>
  <si>
    <t>State Grant - Human Services - Other Human Services</t>
  </si>
  <si>
    <t>Grants from Other Local Units - Human Services</t>
  </si>
  <si>
    <t>General Gov't (Not Court-Related) - Internal Service Fund Fees and Charges</t>
  </si>
  <si>
    <t>Public Safety - Other Public Safety Charges and Fees</t>
  </si>
  <si>
    <t>Culture / Recreation - Parks and Recreation</t>
  </si>
  <si>
    <t>Culture / Recreation - Other Culture / Recreation Charges</t>
  </si>
  <si>
    <t>Other Judgments, Fines, and Forfeits</t>
  </si>
  <si>
    <t>2010 Municipal Census Population:</t>
  </si>
  <si>
    <t>Local Fiscal Year Ended September 30, 2011</t>
  </si>
  <si>
    <t>Franchise Fee - Telecommunications</t>
  </si>
  <si>
    <t>Federal Grant - Physical Environment - Gas Supply System</t>
  </si>
  <si>
    <t>Federal Grant - Human Services - Other Human Services</t>
  </si>
  <si>
    <t>Economic Environment - Other Economic Environment Charges</t>
  </si>
  <si>
    <t>Other Charges for Services</t>
  </si>
  <si>
    <t>Non-Operating - Inter-Fund Group Transfers In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</si>
  <si>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</si>
  <si>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</si>
  <si>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</si>
  <si>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Public Safety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</si>
  <si>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</si>
  <si>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</si>
  <si>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</si>
  <si>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</si>
  <si>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</si>
  <si>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</si>
  <si>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</si>
  <si>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</si>
  <si>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</si>
  <si>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</si>
  <si>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Federal Grant - Transportation - Other Transportation</t>
  </si>
  <si>
    <t>State Grant - General Government</t>
  </si>
  <si>
    <t>2008 Municipal Population:</t>
  </si>
  <si>
    <t>Local Fiscal Year Ended September 30, 2014</t>
  </si>
  <si>
    <t>Impact Fees - Residential - Other</t>
  </si>
  <si>
    <t>State Grant - Physical Environment - Sewer / Wastewater</t>
  </si>
  <si>
    <t>Grants from Other Local Units - Transportation</t>
  </si>
  <si>
    <t>General Government - Administrative Service Fees</t>
  </si>
  <si>
    <t>Fines - Local Ordinance Violations</t>
  </si>
  <si>
    <t>Proceeds of General Capital Asset Dispositions - Sales</t>
  </si>
  <si>
    <t>2014 Municipal Population:</t>
  </si>
  <si>
    <t>Local Fiscal Year Ended September 30, 2015</t>
  </si>
  <si>
    <t>Local Option Taxes</t>
  </si>
  <si>
    <t>General Government - Other General Government Charges and Fees</t>
  </si>
  <si>
    <t>Court-Related Revenues - Restricted Board Revenue - Animal Control Surcharge</t>
  </si>
  <si>
    <t>Court-Ordered Judgments and Fines - Other Court-Ordered</t>
  </si>
  <si>
    <t>2015 Municipal Population:</t>
  </si>
  <si>
    <t>Local Fiscal Year Ended September 30, 2016</t>
  </si>
  <si>
    <t>State Grant - Other</t>
  </si>
  <si>
    <t>General Government - County Officer Commission and Fees</t>
  </si>
  <si>
    <t>Physical Environment - Conservation and Resource Management</t>
  </si>
  <si>
    <t>Contributions and Donations from Private Sources</t>
  </si>
  <si>
    <t>Proprietary Non-Operating - Interest</t>
  </si>
  <si>
    <t>2016 Municipal Population:</t>
  </si>
  <si>
    <t>Local Fiscal Year Ended September 30, 2017</t>
  </si>
  <si>
    <t>State Shared Revenues - Other</t>
  </si>
  <si>
    <t>Proceeds - Debt Proceeds</t>
  </si>
  <si>
    <t>2017 Municipal Population:</t>
  </si>
  <si>
    <t>Local Fiscal Year Ended September 30, 2018</t>
  </si>
  <si>
    <t>State Grant - Physical Environment - Other Physical Environment</t>
  </si>
  <si>
    <t>State Grant - Transportation - Other Transportation</t>
  </si>
  <si>
    <t>Public Safety - Fire Protection</t>
  </si>
  <si>
    <t>Physical Environment - Other Physical Environment Charges</t>
  </si>
  <si>
    <t>2018 Municipal Population:</t>
  </si>
  <si>
    <t>Local Fiscal Year Ended September 30, 2019</t>
  </si>
  <si>
    <t>Proprietary Non-Operating - Federal Grants and Donations</t>
  </si>
  <si>
    <t>Proprietary Non-Operating - Other Non-Operating Sources</t>
  </si>
  <si>
    <t>2019 Municipal Population:</t>
  </si>
  <si>
    <t>Local Fiscal Year Ended September 30, 2020</t>
  </si>
  <si>
    <t>Transportation - Other Transportation Charges</t>
  </si>
  <si>
    <t>Court-Ordered Judgments and Fines - As Decided by County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</si>
  <si>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</si>
  <si>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</si>
  <si>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</si>
  <si>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</si>
  <si>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</si>
  <si>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</si>
  <si>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</si>
  <si>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</si>
  <si>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</si>
  <si>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</si>
  <si>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</si>
  <si>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</si>
  <si>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</si>
  <si>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</si>
  <si>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Sales - Disposition of Fixed Assets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</si>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</sst>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140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141</v>
      </c>
      <c r="N4" s="35" t="s">
        <v>8</v>
      </c>
      <c r="O4" s="35" t="s">
        <v>142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143</v>
      </c>
      <c r="B5" s="26"/>
      <c r="C5" s="26"/>
      <c r="D5" s="27">
        <f>SUM(D6:D10)</f>
        <v>444067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444067</v>
      </c>
      <c r="P5" s="33">
        <f>(O5/P$47)</f>
        <v>162.00912075884713</v>
      </c>
      <c r="Q5" s="6"/>
    </row>
    <row r="6" spans="1:17" ht="15">
      <c r="A6" s="12"/>
      <c r="B6" s="25">
        <v>311</v>
      </c>
      <c r="C6" s="20" t="s">
        <v>1</v>
      </c>
      <c r="D6" s="46">
        <v>28645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28645</v>
      </c>
      <c r="P6" s="47">
        <f>(O6/P$47)</f>
        <v>10.450565487048522</v>
      </c>
      <c r="Q6" s="9"/>
    </row>
    <row r="7" spans="1:17" ht="15">
      <c r="A7" s="12"/>
      <c r="B7" s="25">
        <v>312.41</v>
      </c>
      <c r="C7" s="20" t="s">
        <v>144</v>
      </c>
      <c r="D7" s="46">
        <v>175406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175406</v>
      </c>
      <c r="P7" s="47">
        <f>(O7/P$47)</f>
        <v>63.99343305363006</v>
      </c>
      <c r="Q7" s="9"/>
    </row>
    <row r="8" spans="1:17" ht="15">
      <c r="A8" s="12"/>
      <c r="B8" s="25">
        <v>312.63</v>
      </c>
      <c r="C8" s="20" t="s">
        <v>145</v>
      </c>
      <c r="D8" s="46">
        <v>183211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183211</v>
      </c>
      <c r="P8" s="47">
        <f>(O8/P$47)</f>
        <v>66.84093396570594</v>
      </c>
      <c r="Q8" s="9"/>
    </row>
    <row r="9" spans="1:17" ht="15">
      <c r="A9" s="12"/>
      <c r="B9" s="25">
        <v>315.1</v>
      </c>
      <c r="C9" s="20" t="s">
        <v>146</v>
      </c>
      <c r="D9" s="46">
        <v>51473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51473</v>
      </c>
      <c r="P9" s="47">
        <f>(O9/P$47)</f>
        <v>18.77891280554542</v>
      </c>
      <c r="Q9" s="9"/>
    </row>
    <row r="10" spans="1:17" ht="15">
      <c r="A10" s="12"/>
      <c r="B10" s="25">
        <v>316</v>
      </c>
      <c r="C10" s="20" t="s">
        <v>90</v>
      </c>
      <c r="D10" s="46">
        <v>5332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5332</v>
      </c>
      <c r="P10" s="47">
        <f>(O10/P$47)</f>
        <v>1.9452754469171836</v>
      </c>
      <c r="Q10" s="9"/>
    </row>
    <row r="11" spans="1:17" ht="15.75">
      <c r="A11" s="29" t="s">
        <v>13</v>
      </c>
      <c r="B11" s="30"/>
      <c r="C11" s="31"/>
      <c r="D11" s="32">
        <f>SUM(D12:D12)</f>
        <v>100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309603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309703</v>
      </c>
      <c r="P11" s="45">
        <f>(O11/P$47)</f>
        <v>112.98905508938344</v>
      </c>
      <c r="Q11" s="10"/>
    </row>
    <row r="12" spans="1:17" ht="15">
      <c r="A12" s="12"/>
      <c r="B12" s="25">
        <v>322.9</v>
      </c>
      <c r="C12" s="20" t="s">
        <v>147</v>
      </c>
      <c r="D12" s="46">
        <v>100</v>
      </c>
      <c r="E12" s="46">
        <v>0</v>
      </c>
      <c r="F12" s="46">
        <v>0</v>
      </c>
      <c r="G12" s="46">
        <v>0</v>
      </c>
      <c r="H12" s="46">
        <v>0</v>
      </c>
      <c r="I12" s="46">
        <v>309603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309703</v>
      </c>
      <c r="P12" s="47">
        <f>(O12/P$47)</f>
        <v>112.98905508938344</v>
      </c>
      <c r="Q12" s="9"/>
    </row>
    <row r="13" spans="1:17" ht="15.75">
      <c r="A13" s="29" t="s">
        <v>148</v>
      </c>
      <c r="B13" s="30"/>
      <c r="C13" s="31"/>
      <c r="D13" s="32">
        <f>SUM(D14:D22)</f>
        <v>571434</v>
      </c>
      <c r="E13" s="32">
        <f>SUM(E14:E22)</f>
        <v>0</v>
      </c>
      <c r="F13" s="32">
        <f>SUM(F14:F22)</f>
        <v>0</v>
      </c>
      <c r="G13" s="32">
        <f>SUM(G14:G22)</f>
        <v>0</v>
      </c>
      <c r="H13" s="32">
        <f>SUM(H14:H22)</f>
        <v>0</v>
      </c>
      <c r="I13" s="32">
        <f>SUM(I14:I22)</f>
        <v>0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4">
        <f>SUM(D13:N13)</f>
        <v>571434</v>
      </c>
      <c r="P13" s="45">
        <f>(O13/P$47)</f>
        <v>208.4764684421744</v>
      </c>
      <c r="Q13" s="10"/>
    </row>
    <row r="14" spans="1:17" ht="15">
      <c r="A14" s="12"/>
      <c r="B14" s="25">
        <v>331.2</v>
      </c>
      <c r="C14" s="20" t="s">
        <v>16</v>
      </c>
      <c r="D14" s="46">
        <v>7500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7500</v>
      </c>
      <c r="P14" s="47">
        <f>(O14/P$47)</f>
        <v>2.7362276541408246</v>
      </c>
      <c r="Q14" s="9"/>
    </row>
    <row r="15" spans="1:17" ht="15">
      <c r="A15" s="12"/>
      <c r="B15" s="25">
        <v>334.35</v>
      </c>
      <c r="C15" s="20" t="s">
        <v>102</v>
      </c>
      <c r="D15" s="46">
        <v>36790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0" ref="O15:O20">SUM(D15:N15)</f>
        <v>36790</v>
      </c>
      <c r="P15" s="47">
        <f>(O15/P$47)</f>
        <v>13.422108719445458</v>
      </c>
      <c r="Q15" s="9"/>
    </row>
    <row r="16" spans="1:17" ht="15">
      <c r="A16" s="12"/>
      <c r="B16" s="25">
        <v>334.49</v>
      </c>
      <c r="C16" s="20" t="s">
        <v>127</v>
      </c>
      <c r="D16" s="46">
        <v>4592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4592</v>
      </c>
      <c r="P16" s="47">
        <f>(O16/P$47)</f>
        <v>1.6753009850419556</v>
      </c>
      <c r="Q16" s="9"/>
    </row>
    <row r="17" spans="1:17" ht="15">
      <c r="A17" s="12"/>
      <c r="B17" s="25">
        <v>334.7</v>
      </c>
      <c r="C17" s="20" t="s">
        <v>20</v>
      </c>
      <c r="D17" s="46">
        <v>231525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231525</v>
      </c>
      <c r="P17" s="47">
        <f>(O17/P$47)</f>
        <v>84.46734768332725</v>
      </c>
      <c r="Q17" s="9"/>
    </row>
    <row r="18" spans="1:17" ht="15">
      <c r="A18" s="12"/>
      <c r="B18" s="25">
        <v>335.125</v>
      </c>
      <c r="C18" s="20" t="s">
        <v>149</v>
      </c>
      <c r="D18" s="46">
        <v>164964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164964</v>
      </c>
      <c r="P18" s="47">
        <f>(O18/P$47)</f>
        <v>60.183874498358264</v>
      </c>
      <c r="Q18" s="9"/>
    </row>
    <row r="19" spans="1:17" ht="15">
      <c r="A19" s="12"/>
      <c r="B19" s="25">
        <v>335.15</v>
      </c>
      <c r="C19" s="20" t="s">
        <v>93</v>
      </c>
      <c r="D19" s="46">
        <v>793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793</v>
      </c>
      <c r="P19" s="47">
        <f>(O19/P$47)</f>
        <v>0.2893104706311565</v>
      </c>
      <c r="Q19" s="9"/>
    </row>
    <row r="20" spans="1:17" ht="15">
      <c r="A20" s="12"/>
      <c r="B20" s="25">
        <v>335.18</v>
      </c>
      <c r="C20" s="20" t="s">
        <v>150</v>
      </c>
      <c r="D20" s="46">
        <v>100956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100956</v>
      </c>
      <c r="P20" s="47">
        <f>(O20/P$47)</f>
        <v>36.83181320685881</v>
      </c>
      <c r="Q20" s="9"/>
    </row>
    <row r="21" spans="1:17" ht="15">
      <c r="A21" s="12"/>
      <c r="B21" s="25">
        <v>335.9</v>
      </c>
      <c r="C21" s="20" t="s">
        <v>122</v>
      </c>
      <c r="D21" s="46">
        <v>243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243</v>
      </c>
      <c r="P21" s="47">
        <f>(O21/P$47)</f>
        <v>0.08865377599416271</v>
      </c>
      <c r="Q21" s="9"/>
    </row>
    <row r="22" spans="1:17" ht="15">
      <c r="A22" s="12"/>
      <c r="B22" s="25">
        <v>337.2</v>
      </c>
      <c r="C22" s="20" t="s">
        <v>26</v>
      </c>
      <c r="D22" s="46">
        <v>24071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24071</v>
      </c>
      <c r="P22" s="47">
        <f>(O22/P$47)</f>
        <v>8.781831448376504</v>
      </c>
      <c r="Q22" s="9"/>
    </row>
    <row r="23" spans="1:17" ht="15.75">
      <c r="A23" s="29" t="s">
        <v>32</v>
      </c>
      <c r="B23" s="30"/>
      <c r="C23" s="31"/>
      <c r="D23" s="32">
        <f>SUM(D24:D33)</f>
        <v>402376</v>
      </c>
      <c r="E23" s="32">
        <f>SUM(E24:E33)</f>
        <v>0</v>
      </c>
      <c r="F23" s="32">
        <f>SUM(F24:F33)</f>
        <v>0</v>
      </c>
      <c r="G23" s="32">
        <f>SUM(G24:G33)</f>
        <v>0</v>
      </c>
      <c r="H23" s="32">
        <f>SUM(H24:H33)</f>
        <v>0</v>
      </c>
      <c r="I23" s="32">
        <f>SUM(I24:I33)</f>
        <v>4045201</v>
      </c>
      <c r="J23" s="32">
        <f>SUM(J24:J33)</f>
        <v>0</v>
      </c>
      <c r="K23" s="32">
        <f>SUM(K24:K33)</f>
        <v>0</v>
      </c>
      <c r="L23" s="32">
        <f>SUM(L24:L33)</f>
        <v>0</v>
      </c>
      <c r="M23" s="32">
        <f>SUM(M24:M33)</f>
        <v>0</v>
      </c>
      <c r="N23" s="32">
        <f>SUM(N24:N33)</f>
        <v>0</v>
      </c>
      <c r="O23" s="32">
        <f>SUM(D23:N23)</f>
        <v>4447577</v>
      </c>
      <c r="P23" s="45">
        <f>(O23/P$47)</f>
        <v>1622.6110908427581</v>
      </c>
      <c r="Q23" s="10"/>
    </row>
    <row r="24" spans="1:17" ht="15">
      <c r="A24" s="12"/>
      <c r="B24" s="25">
        <v>342.1</v>
      </c>
      <c r="C24" s="20" t="s">
        <v>36</v>
      </c>
      <c r="D24" s="46">
        <v>33159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1" ref="O24:O33">SUM(D24:N24)</f>
        <v>33159</v>
      </c>
      <c r="P24" s="47">
        <f>(O24/P$47)</f>
        <v>12.097409704487413</v>
      </c>
      <c r="Q24" s="9"/>
    </row>
    <row r="25" spans="1:17" ht="15">
      <c r="A25" s="12"/>
      <c r="B25" s="25">
        <v>342.2</v>
      </c>
      <c r="C25" s="20" t="s">
        <v>128</v>
      </c>
      <c r="D25" s="46">
        <v>26015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26015</v>
      </c>
      <c r="P25" s="47">
        <f>(O25/P$47)</f>
        <v>9.491061656329807</v>
      </c>
      <c r="Q25" s="9"/>
    </row>
    <row r="26" spans="1:17" ht="15">
      <c r="A26" s="12"/>
      <c r="B26" s="25">
        <v>343.1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3257349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3257349</v>
      </c>
      <c r="P26" s="47">
        <f>(O26/P$47)</f>
        <v>1188.3797883983948</v>
      </c>
      <c r="Q26" s="9"/>
    </row>
    <row r="27" spans="1:17" ht="15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177432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177432</v>
      </c>
      <c r="P27" s="47">
        <f>(O27/P$47)</f>
        <v>64.73257935060197</v>
      </c>
      <c r="Q27" s="9"/>
    </row>
    <row r="28" spans="1:17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206110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206110</v>
      </c>
      <c r="P28" s="47">
        <f>(O28/P$47)</f>
        <v>75.19518423932871</v>
      </c>
      <c r="Q28" s="9"/>
    </row>
    <row r="29" spans="1:17" ht="15">
      <c r="A29" s="12"/>
      <c r="B29" s="25">
        <v>343.4</v>
      </c>
      <c r="C29" s="20" t="s">
        <v>40</v>
      </c>
      <c r="D29" s="46">
        <v>318685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318685</v>
      </c>
      <c r="P29" s="47">
        <f>(O29/P$47)</f>
        <v>116.26596132798248</v>
      </c>
      <c r="Q29" s="9"/>
    </row>
    <row r="30" spans="1:17" ht="15">
      <c r="A30" s="12"/>
      <c r="B30" s="25">
        <v>343.5</v>
      </c>
      <c r="C30" s="20" t="s">
        <v>41</v>
      </c>
      <c r="D30" s="46">
        <v>5988</v>
      </c>
      <c r="E30" s="46">
        <v>0</v>
      </c>
      <c r="F30" s="46">
        <v>0</v>
      </c>
      <c r="G30" s="46">
        <v>0</v>
      </c>
      <c r="H30" s="46">
        <v>0</v>
      </c>
      <c r="I30" s="46">
        <v>385939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391927</v>
      </c>
      <c r="P30" s="47">
        <f>(O30/P$47)</f>
        <v>142.9868661072601</v>
      </c>
      <c r="Q30" s="9"/>
    </row>
    <row r="31" spans="1:17" ht="15">
      <c r="A31" s="12"/>
      <c r="B31" s="25">
        <v>344.9</v>
      </c>
      <c r="C31" s="20" t="s">
        <v>136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18371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18371</v>
      </c>
      <c r="P31" s="47">
        <f>(O31/P$47)</f>
        <v>6.702298431229479</v>
      </c>
      <c r="Q31" s="9"/>
    </row>
    <row r="32" spans="1:17" ht="15">
      <c r="A32" s="12"/>
      <c r="B32" s="25">
        <v>346.4</v>
      </c>
      <c r="C32" s="20" t="s">
        <v>42</v>
      </c>
      <c r="D32" s="46">
        <v>6001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6001</v>
      </c>
      <c r="P32" s="47">
        <f>(O32/P$47)</f>
        <v>2.189346953666545</v>
      </c>
      <c r="Q32" s="9"/>
    </row>
    <row r="33" spans="1:17" ht="15">
      <c r="A33" s="12"/>
      <c r="B33" s="25">
        <v>347.2</v>
      </c>
      <c r="C33" s="20" t="s">
        <v>72</v>
      </c>
      <c r="D33" s="46">
        <v>12528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12528</v>
      </c>
      <c r="P33" s="47">
        <f>(O33/P$47)</f>
        <v>4.570594673476833</v>
      </c>
      <c r="Q33" s="9"/>
    </row>
    <row r="34" spans="1:17" ht="15.75">
      <c r="A34" s="29" t="s">
        <v>33</v>
      </c>
      <c r="B34" s="30"/>
      <c r="C34" s="31"/>
      <c r="D34" s="32">
        <f>SUM(D35:D35)</f>
        <v>21455</v>
      </c>
      <c r="E34" s="32">
        <f>SUM(E35:E35)</f>
        <v>0</v>
      </c>
      <c r="F34" s="32">
        <f>SUM(F35:F35)</f>
        <v>0</v>
      </c>
      <c r="G34" s="32">
        <f>SUM(G35:G35)</f>
        <v>0</v>
      </c>
      <c r="H34" s="32">
        <f>SUM(H35:H35)</f>
        <v>0</v>
      </c>
      <c r="I34" s="32">
        <f>SUM(I35:I35)</f>
        <v>0</v>
      </c>
      <c r="J34" s="32">
        <f>SUM(J35:J35)</f>
        <v>0</v>
      </c>
      <c r="K34" s="32">
        <f>SUM(K35:K35)</f>
        <v>0</v>
      </c>
      <c r="L34" s="32">
        <f>SUM(L35:L35)</f>
        <v>0</v>
      </c>
      <c r="M34" s="32">
        <f>SUM(M35:M35)</f>
        <v>0</v>
      </c>
      <c r="N34" s="32">
        <f>SUM(N35:N35)</f>
        <v>0</v>
      </c>
      <c r="O34" s="32">
        <f>SUM(D34:N34)</f>
        <v>21455</v>
      </c>
      <c r="P34" s="45">
        <f>(O34/P$47)</f>
        <v>7.827435242612185</v>
      </c>
      <c r="Q34" s="10"/>
    </row>
    <row r="35" spans="1:17" ht="15">
      <c r="A35" s="13"/>
      <c r="B35" s="39">
        <v>351.9</v>
      </c>
      <c r="C35" s="21" t="s">
        <v>151</v>
      </c>
      <c r="D35" s="46">
        <v>21455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21455</v>
      </c>
      <c r="P35" s="47">
        <f>(O35/P$47)</f>
        <v>7.827435242612185</v>
      </c>
      <c r="Q35" s="9"/>
    </row>
    <row r="36" spans="1:17" ht="15.75">
      <c r="A36" s="29" t="s">
        <v>2</v>
      </c>
      <c r="B36" s="30"/>
      <c r="C36" s="31"/>
      <c r="D36" s="32">
        <f>SUM(D37:D42)</f>
        <v>71502</v>
      </c>
      <c r="E36" s="32">
        <f>SUM(E37:E42)</f>
        <v>0</v>
      </c>
      <c r="F36" s="32">
        <f>SUM(F37:F42)</f>
        <v>0</v>
      </c>
      <c r="G36" s="32">
        <f>SUM(G37:G42)</f>
        <v>0</v>
      </c>
      <c r="H36" s="32">
        <f>SUM(H37:H42)</f>
        <v>0</v>
      </c>
      <c r="I36" s="32">
        <f>SUM(I37:I42)</f>
        <v>7320</v>
      </c>
      <c r="J36" s="32">
        <f>SUM(J37:J42)</f>
        <v>0</v>
      </c>
      <c r="K36" s="32">
        <f>SUM(K37:K42)</f>
        <v>41204</v>
      </c>
      <c r="L36" s="32">
        <f>SUM(L37:L42)</f>
        <v>0</v>
      </c>
      <c r="M36" s="32">
        <f>SUM(M37:M42)</f>
        <v>0</v>
      </c>
      <c r="N36" s="32">
        <f>SUM(N37:N42)</f>
        <v>0</v>
      </c>
      <c r="O36" s="32">
        <f>SUM(D36:N36)</f>
        <v>120026</v>
      </c>
      <c r="P36" s="45">
        <f>(O36/P$47)</f>
        <v>43.78912805545421</v>
      </c>
      <c r="Q36" s="10"/>
    </row>
    <row r="37" spans="1:17" ht="15">
      <c r="A37" s="12"/>
      <c r="B37" s="25">
        <v>361.1</v>
      </c>
      <c r="C37" s="20" t="s">
        <v>50</v>
      </c>
      <c r="D37" s="46">
        <v>1499</v>
      </c>
      <c r="E37" s="46">
        <v>0</v>
      </c>
      <c r="F37" s="46">
        <v>0</v>
      </c>
      <c r="G37" s="46">
        <v>0</v>
      </c>
      <c r="H37" s="46">
        <v>0</v>
      </c>
      <c r="I37" s="46">
        <v>6866</v>
      </c>
      <c r="J37" s="46">
        <v>0</v>
      </c>
      <c r="K37" s="46">
        <v>1473</v>
      </c>
      <c r="L37" s="46">
        <v>0</v>
      </c>
      <c r="M37" s="46">
        <v>0</v>
      </c>
      <c r="N37" s="46">
        <v>0</v>
      </c>
      <c r="O37" s="46">
        <f>SUM(D37:N37)</f>
        <v>9838</v>
      </c>
      <c r="P37" s="47">
        <f>(O37/P$47)</f>
        <v>3.5892010215249908</v>
      </c>
      <c r="Q37" s="9"/>
    </row>
    <row r="38" spans="1:17" ht="15">
      <c r="A38" s="12"/>
      <c r="B38" s="25">
        <v>362</v>
      </c>
      <c r="C38" s="20" t="s">
        <v>51</v>
      </c>
      <c r="D38" s="46">
        <v>22352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22352</v>
      </c>
      <c r="P38" s="47">
        <f>(O38/P$47)</f>
        <v>8.154688070047428</v>
      </c>
      <c r="Q38" s="9"/>
    </row>
    <row r="39" spans="1:17" ht="15">
      <c r="A39" s="12"/>
      <c r="B39" s="25">
        <v>364</v>
      </c>
      <c r="C39" s="20" t="s">
        <v>152</v>
      </c>
      <c r="D39" s="46">
        <v>10000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10000</v>
      </c>
      <c r="P39" s="47">
        <f>(O39/P$47)</f>
        <v>3.6483035388544325</v>
      </c>
      <c r="Q39" s="9"/>
    </row>
    <row r="40" spans="1:17" ht="15">
      <c r="A40" s="12"/>
      <c r="B40" s="25">
        <v>366</v>
      </c>
      <c r="C40" s="20" t="s">
        <v>118</v>
      </c>
      <c r="D40" s="46">
        <v>2500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2500</v>
      </c>
      <c r="P40" s="47">
        <f>(O40/P$47)</f>
        <v>0.9120758847136081</v>
      </c>
      <c r="Q40" s="9"/>
    </row>
    <row r="41" spans="1:17" ht="15">
      <c r="A41" s="12"/>
      <c r="B41" s="25">
        <v>368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39731</v>
      </c>
      <c r="L41" s="46">
        <v>0</v>
      </c>
      <c r="M41" s="46">
        <v>0</v>
      </c>
      <c r="N41" s="46">
        <v>0</v>
      </c>
      <c r="O41" s="46">
        <f>SUM(D41:N41)</f>
        <v>39731</v>
      </c>
      <c r="P41" s="47">
        <f>(O41/P$47)</f>
        <v>14.495074790222546</v>
      </c>
      <c r="Q41" s="9"/>
    </row>
    <row r="42" spans="1:17" ht="15">
      <c r="A42" s="12"/>
      <c r="B42" s="25">
        <v>369.9</v>
      </c>
      <c r="C42" s="20" t="s">
        <v>54</v>
      </c>
      <c r="D42" s="46">
        <v>35151</v>
      </c>
      <c r="E42" s="46">
        <v>0</v>
      </c>
      <c r="F42" s="46">
        <v>0</v>
      </c>
      <c r="G42" s="46">
        <v>0</v>
      </c>
      <c r="H42" s="46">
        <v>0</v>
      </c>
      <c r="I42" s="46">
        <v>454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35605</v>
      </c>
      <c r="P42" s="47">
        <f>(O42/P$47)</f>
        <v>12.989784750091207</v>
      </c>
      <c r="Q42" s="9"/>
    </row>
    <row r="43" spans="1:17" ht="15.75">
      <c r="A43" s="29" t="s">
        <v>34</v>
      </c>
      <c r="B43" s="30"/>
      <c r="C43" s="31"/>
      <c r="D43" s="32">
        <f>SUM(D44:D44)</f>
        <v>1811162</v>
      </c>
      <c r="E43" s="32">
        <f>SUM(E44:E44)</f>
        <v>0</v>
      </c>
      <c r="F43" s="32">
        <f>SUM(F44:F44)</f>
        <v>0</v>
      </c>
      <c r="G43" s="32">
        <f>SUM(G44:G44)</f>
        <v>0</v>
      </c>
      <c r="H43" s="32">
        <f>SUM(H44:H44)</f>
        <v>0</v>
      </c>
      <c r="I43" s="32">
        <f>SUM(I44:I44)</f>
        <v>0</v>
      </c>
      <c r="J43" s="32">
        <f>SUM(J44:J44)</f>
        <v>0</v>
      </c>
      <c r="K43" s="32">
        <f>SUM(K44:K44)</f>
        <v>0</v>
      </c>
      <c r="L43" s="32">
        <f>SUM(L44:L44)</f>
        <v>0</v>
      </c>
      <c r="M43" s="32">
        <f>SUM(M44:M44)</f>
        <v>0</v>
      </c>
      <c r="N43" s="32">
        <f>SUM(N44:N44)</f>
        <v>0</v>
      </c>
      <c r="O43" s="32">
        <f>SUM(D43:N43)</f>
        <v>1811162</v>
      </c>
      <c r="P43" s="45">
        <f>(O43/P$47)</f>
        <v>660.7668734038672</v>
      </c>
      <c r="Q43" s="9"/>
    </row>
    <row r="44" spans="1:17" ht="15.75" thickBot="1">
      <c r="A44" s="12"/>
      <c r="B44" s="25">
        <v>381</v>
      </c>
      <c r="C44" s="20" t="s">
        <v>82</v>
      </c>
      <c r="D44" s="46">
        <v>1811162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1811162</v>
      </c>
      <c r="P44" s="47">
        <f>(O44/P$47)</f>
        <v>660.7668734038672</v>
      </c>
      <c r="Q44" s="9"/>
    </row>
    <row r="45" spans="1:120" ht="16.5" thickBot="1">
      <c r="A45" s="14" t="s">
        <v>47</v>
      </c>
      <c r="B45" s="23"/>
      <c r="C45" s="22"/>
      <c r="D45" s="15">
        <f>SUM(D5,D11,D13,D23,D34,D36,D43)</f>
        <v>3322096</v>
      </c>
      <c r="E45" s="15">
        <f>SUM(E5,E11,E13,E23,E34,E36,E43)</f>
        <v>0</v>
      </c>
      <c r="F45" s="15">
        <f>SUM(F5,F11,F13,F23,F34,F36,F43)</f>
        <v>0</v>
      </c>
      <c r="G45" s="15">
        <f>SUM(G5,G11,G13,G23,G34,G36,G43)</f>
        <v>0</v>
      </c>
      <c r="H45" s="15">
        <f>SUM(H5,H11,H13,H23,H34,H36,H43)</f>
        <v>0</v>
      </c>
      <c r="I45" s="15">
        <f>SUM(I5,I11,I13,I23,I34,I36,I43)</f>
        <v>4362124</v>
      </c>
      <c r="J45" s="15">
        <f>SUM(J5,J11,J13,J23,J34,J36,J43)</f>
        <v>0</v>
      </c>
      <c r="K45" s="15">
        <f>SUM(K5,K11,K13,K23,K34,K36,K43)</f>
        <v>41204</v>
      </c>
      <c r="L45" s="15">
        <f>SUM(L5,L11,L13,L23,L34,L36,L43)</f>
        <v>0</v>
      </c>
      <c r="M45" s="15">
        <f>SUM(M5,M11,M13,M23,M34,M36,M43)</f>
        <v>0</v>
      </c>
      <c r="N45" s="15">
        <f>SUM(N5,N11,N13,N23,N34,N36,N43)</f>
        <v>0</v>
      </c>
      <c r="O45" s="15">
        <f>SUM(D45:N45)</f>
        <v>7725424</v>
      </c>
      <c r="P45" s="38">
        <f>(O45/P$47)</f>
        <v>2818.469171835097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6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6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153</v>
      </c>
      <c r="N47" s="48"/>
      <c r="O47" s="48"/>
      <c r="P47" s="43">
        <v>2741</v>
      </c>
    </row>
    <row r="48" spans="1:16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84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sheetProtection/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429688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429688</v>
      </c>
      <c r="O5" s="33">
        <f aca="true" t="shared" si="2" ref="O5:O46">(N5/O$48)</f>
        <v>136.71269487750556</v>
      </c>
      <c r="P5" s="6"/>
    </row>
    <row r="6" spans="1:16" ht="15">
      <c r="A6" s="12"/>
      <c r="B6" s="25">
        <v>311</v>
      </c>
      <c r="C6" s="20" t="s">
        <v>1</v>
      </c>
      <c r="D6" s="46">
        <v>28073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28073</v>
      </c>
      <c r="O6" s="47">
        <f t="shared" si="2"/>
        <v>8.931912185809736</v>
      </c>
      <c r="P6" s="9"/>
    </row>
    <row r="7" spans="1:16" ht="15">
      <c r="A7" s="12"/>
      <c r="B7" s="25">
        <v>312.41</v>
      </c>
      <c r="C7" s="20" t="s">
        <v>9</v>
      </c>
      <c r="D7" s="46">
        <v>189909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189909</v>
      </c>
      <c r="O7" s="47">
        <f t="shared" si="2"/>
        <v>60.4228444161629</v>
      </c>
      <c r="P7" s="9"/>
    </row>
    <row r="8" spans="1:16" ht="15">
      <c r="A8" s="12"/>
      <c r="B8" s="25">
        <v>312.6</v>
      </c>
      <c r="C8" s="20" t="s">
        <v>10</v>
      </c>
      <c r="D8" s="46">
        <v>121216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121216</v>
      </c>
      <c r="O8" s="47">
        <f t="shared" si="2"/>
        <v>38.56697422844416</v>
      </c>
      <c r="P8" s="9"/>
    </row>
    <row r="9" spans="1:16" ht="15">
      <c r="A9" s="12"/>
      <c r="B9" s="25">
        <v>315</v>
      </c>
      <c r="C9" s="20" t="s">
        <v>11</v>
      </c>
      <c r="D9" s="46">
        <v>83072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83072</v>
      </c>
      <c r="O9" s="47">
        <f t="shared" si="2"/>
        <v>26.430798600063632</v>
      </c>
      <c r="P9" s="9"/>
    </row>
    <row r="10" spans="1:16" ht="15">
      <c r="A10" s="12"/>
      <c r="B10" s="25">
        <v>316</v>
      </c>
      <c r="C10" s="20" t="s">
        <v>12</v>
      </c>
      <c r="D10" s="46">
        <v>7418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7418</v>
      </c>
      <c r="O10" s="47">
        <f t="shared" si="2"/>
        <v>2.3601654470251354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</v>
      </c>
      <c r="O11" s="45">
        <f t="shared" si="2"/>
        <v>0.01590836780146357</v>
      </c>
      <c r="P11" s="10"/>
    </row>
    <row r="12" spans="1:16" ht="15">
      <c r="A12" s="12"/>
      <c r="B12" s="25">
        <v>329</v>
      </c>
      <c r="C12" s="20" t="s">
        <v>14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</v>
      </c>
      <c r="O12" s="47">
        <f t="shared" si="2"/>
        <v>0.01590836780146357</v>
      </c>
      <c r="P12" s="9"/>
    </row>
    <row r="13" spans="1:16" ht="15.75">
      <c r="A13" s="29" t="s">
        <v>17</v>
      </c>
      <c r="B13" s="30"/>
      <c r="C13" s="31"/>
      <c r="D13" s="32">
        <f aca="true" t="shared" si="4" ref="D13:M13">SUM(D14:D24)</f>
        <v>556972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29762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586734</v>
      </c>
      <c r="O13" s="45">
        <f t="shared" si="2"/>
        <v>186.67960547247853</v>
      </c>
      <c r="P13" s="10"/>
    </row>
    <row r="14" spans="1:16" ht="15">
      <c r="A14" s="12"/>
      <c r="B14" s="25">
        <v>331.2</v>
      </c>
      <c r="C14" s="20" t="s">
        <v>16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0.3181673560292714</v>
      </c>
      <c r="P14" s="9"/>
    </row>
    <row r="15" spans="1:16" ht="15">
      <c r="A15" s="12"/>
      <c r="B15" s="25">
        <v>331.69</v>
      </c>
      <c r="C15" s="20" t="s">
        <v>79</v>
      </c>
      <c r="D15" s="46">
        <v>83250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83250</v>
      </c>
      <c r="O15" s="47">
        <f t="shared" si="2"/>
        <v>26.487432389436844</v>
      </c>
      <c r="P15" s="9"/>
    </row>
    <row r="16" spans="1:16" ht="15">
      <c r="A16" s="12"/>
      <c r="B16" s="25">
        <v>331.7</v>
      </c>
      <c r="C16" s="20" t="s">
        <v>18</v>
      </c>
      <c r="D16" s="46">
        <v>251940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251940</v>
      </c>
      <c r="O16" s="47">
        <f t="shared" si="2"/>
        <v>80.15908367801464</v>
      </c>
      <c r="P16" s="9"/>
    </row>
    <row r="17" spans="1:16" ht="15">
      <c r="A17" s="12"/>
      <c r="B17" s="25">
        <v>334.2</v>
      </c>
      <c r="C17" s="20" t="s">
        <v>86</v>
      </c>
      <c r="D17" s="46">
        <v>13171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13171</v>
      </c>
      <c r="O17" s="47">
        <f t="shared" si="2"/>
        <v>4.190582246261534</v>
      </c>
      <c r="P17" s="9"/>
    </row>
    <row r="18" spans="1:16" ht="15">
      <c r="A18" s="12"/>
      <c r="B18" s="25">
        <v>334.31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29762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29762</v>
      </c>
      <c r="O18" s="47">
        <f t="shared" si="2"/>
        <v>9.469296850143175</v>
      </c>
      <c r="P18" s="9"/>
    </row>
    <row r="19" spans="1:16" ht="15">
      <c r="A19" s="12"/>
      <c r="B19" s="25">
        <v>335.12</v>
      </c>
      <c r="C19" s="20" t="s">
        <v>21</v>
      </c>
      <c r="D19" s="46">
        <v>107365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107365</v>
      </c>
      <c r="O19" s="47">
        <f t="shared" si="2"/>
        <v>34.16003818008272</v>
      </c>
      <c r="P19" s="9"/>
    </row>
    <row r="20" spans="1:16" ht="15">
      <c r="A20" s="12"/>
      <c r="B20" s="25">
        <v>335.14</v>
      </c>
      <c r="C20" s="20" t="s">
        <v>22</v>
      </c>
      <c r="D20" s="46">
        <v>134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134</v>
      </c>
      <c r="O20" s="47">
        <f t="shared" si="2"/>
        <v>0.04263442570792237</v>
      </c>
      <c r="P20" s="9"/>
    </row>
    <row r="21" spans="1:16" ht="15">
      <c r="A21" s="12"/>
      <c r="B21" s="25">
        <v>335.15</v>
      </c>
      <c r="C21" s="20" t="s">
        <v>23</v>
      </c>
      <c r="D21" s="46">
        <v>336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336</v>
      </c>
      <c r="O21" s="47">
        <f t="shared" si="2"/>
        <v>0.10690423162583519</v>
      </c>
      <c r="P21" s="9"/>
    </row>
    <row r="22" spans="1:16" ht="15">
      <c r="A22" s="12"/>
      <c r="B22" s="25">
        <v>335.18</v>
      </c>
      <c r="C22" s="20" t="s">
        <v>24</v>
      </c>
      <c r="D22" s="46">
        <v>63331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63331</v>
      </c>
      <c r="O22" s="47">
        <f t="shared" si="2"/>
        <v>20.14985682468979</v>
      </c>
      <c r="P22" s="9"/>
    </row>
    <row r="23" spans="1:16" ht="15">
      <c r="A23" s="12"/>
      <c r="B23" s="25">
        <v>335.49</v>
      </c>
      <c r="C23" s="20" t="s">
        <v>25</v>
      </c>
      <c r="D23" s="46">
        <v>5445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5445</v>
      </c>
      <c r="O23" s="47">
        <f t="shared" si="2"/>
        <v>1.7324212535793828</v>
      </c>
      <c r="P23" s="9"/>
    </row>
    <row r="24" spans="1:16" ht="15">
      <c r="A24" s="12"/>
      <c r="B24" s="25">
        <v>337.2</v>
      </c>
      <c r="C24" s="20" t="s">
        <v>26</v>
      </c>
      <c r="D24" s="46">
        <v>31000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31000</v>
      </c>
      <c r="O24" s="47">
        <f t="shared" si="2"/>
        <v>9.863188036907413</v>
      </c>
      <c r="P24" s="9"/>
    </row>
    <row r="25" spans="1:16" ht="15.75">
      <c r="A25" s="29" t="s">
        <v>32</v>
      </c>
      <c r="B25" s="30"/>
      <c r="C25" s="31"/>
      <c r="D25" s="32">
        <f aca="true" t="shared" si="5" ref="D25:M25">SUM(D26:D36)</f>
        <v>503667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5160243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5663910</v>
      </c>
      <c r="O25" s="45">
        <f t="shared" si="2"/>
        <v>1802.0712694877507</v>
      </c>
      <c r="P25" s="10"/>
    </row>
    <row r="26" spans="1:16" ht="15">
      <c r="A26" s="12"/>
      <c r="B26" s="25">
        <v>342.1</v>
      </c>
      <c r="C26" s="20" t="s">
        <v>36</v>
      </c>
      <c r="D26" s="46">
        <v>33159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6">SUM(D26:M26)</f>
        <v>33159</v>
      </c>
      <c r="O26" s="47">
        <f t="shared" si="2"/>
        <v>10.550111358574611</v>
      </c>
      <c r="P26" s="9"/>
    </row>
    <row r="27" spans="1:16" ht="15">
      <c r="A27" s="12"/>
      <c r="B27" s="25">
        <v>343.1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4221971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4221971</v>
      </c>
      <c r="O27" s="47">
        <f t="shared" si="2"/>
        <v>1343.293350302259</v>
      </c>
      <c r="P27" s="9"/>
    </row>
    <row r="28" spans="1:16" ht="15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276125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276125</v>
      </c>
      <c r="O28" s="47">
        <f t="shared" si="2"/>
        <v>87.85396118358257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247093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247093</v>
      </c>
      <c r="O29" s="47">
        <f t="shared" si="2"/>
        <v>78.61692650334076</v>
      </c>
      <c r="P29" s="9"/>
    </row>
    <row r="30" spans="1:16" ht="15">
      <c r="A30" s="12"/>
      <c r="B30" s="25">
        <v>343.4</v>
      </c>
      <c r="C30" s="20" t="s">
        <v>40</v>
      </c>
      <c r="D30" s="46">
        <v>263982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263982</v>
      </c>
      <c r="O30" s="47">
        <f t="shared" si="2"/>
        <v>83.99045497931913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415054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415054</v>
      </c>
      <c r="O31" s="47">
        <f t="shared" si="2"/>
        <v>132.05663378937322</v>
      </c>
      <c r="P31" s="9"/>
    </row>
    <row r="32" spans="1:16" ht="15">
      <c r="A32" s="12"/>
      <c r="B32" s="25">
        <v>345.9</v>
      </c>
      <c r="C32" s="20" t="s">
        <v>80</v>
      </c>
      <c r="D32" s="46">
        <v>6318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6318</v>
      </c>
      <c r="O32" s="47">
        <f t="shared" si="2"/>
        <v>2.0101813553929366</v>
      </c>
      <c r="P32" s="9"/>
    </row>
    <row r="33" spans="1:16" ht="15">
      <c r="A33" s="12"/>
      <c r="B33" s="25">
        <v>346.4</v>
      </c>
      <c r="C33" s="20" t="s">
        <v>42</v>
      </c>
      <c r="D33" s="46">
        <v>6366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6366</v>
      </c>
      <c r="O33" s="47">
        <f t="shared" si="2"/>
        <v>2.0254533884823416</v>
      </c>
      <c r="P33" s="9"/>
    </row>
    <row r="34" spans="1:16" ht="15">
      <c r="A34" s="12"/>
      <c r="B34" s="25">
        <v>347.2</v>
      </c>
      <c r="C34" s="20" t="s">
        <v>72</v>
      </c>
      <c r="D34" s="46">
        <v>9291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9291</v>
      </c>
      <c r="O34" s="47">
        <f t="shared" si="2"/>
        <v>2.9560929048679605</v>
      </c>
      <c r="P34" s="9"/>
    </row>
    <row r="35" spans="1:16" ht="15">
      <c r="A35" s="12"/>
      <c r="B35" s="25">
        <v>347.5</v>
      </c>
      <c r="C35" s="20" t="s">
        <v>46</v>
      </c>
      <c r="D35" s="46">
        <v>41877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41877</v>
      </c>
      <c r="O35" s="47">
        <f t="shared" si="2"/>
        <v>13.323894368437799</v>
      </c>
      <c r="P35" s="9"/>
    </row>
    <row r="36" spans="1:16" ht="15">
      <c r="A36" s="12"/>
      <c r="B36" s="25">
        <v>349</v>
      </c>
      <c r="C36" s="20" t="s">
        <v>81</v>
      </c>
      <c r="D36" s="46">
        <v>142674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142674</v>
      </c>
      <c r="O36" s="47">
        <f t="shared" si="2"/>
        <v>45.394209354120264</v>
      </c>
      <c r="P36" s="9"/>
    </row>
    <row r="37" spans="1:16" ht="15.75">
      <c r="A37" s="29" t="s">
        <v>33</v>
      </c>
      <c r="B37" s="30"/>
      <c r="C37" s="31"/>
      <c r="D37" s="32">
        <f aca="true" t="shared" si="7" ref="D37:M37">SUM(D38:D38)</f>
        <v>4797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aca="true" t="shared" si="8" ref="N37:N46">SUM(D37:M37)</f>
        <v>4797</v>
      </c>
      <c r="O37" s="45">
        <f t="shared" si="2"/>
        <v>1.526248806872415</v>
      </c>
      <c r="P37" s="10"/>
    </row>
    <row r="38" spans="1:16" ht="15">
      <c r="A38" s="13"/>
      <c r="B38" s="39">
        <v>359</v>
      </c>
      <c r="C38" s="21" t="s">
        <v>74</v>
      </c>
      <c r="D38" s="46">
        <v>4797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4797</v>
      </c>
      <c r="O38" s="47">
        <f t="shared" si="2"/>
        <v>1.526248806872415</v>
      </c>
      <c r="P38" s="9"/>
    </row>
    <row r="39" spans="1:16" ht="15.75">
      <c r="A39" s="29" t="s">
        <v>2</v>
      </c>
      <c r="B39" s="30"/>
      <c r="C39" s="31"/>
      <c r="D39" s="32">
        <f aca="true" t="shared" si="9" ref="D39:M39">SUM(D40:D43)</f>
        <v>42886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26498</v>
      </c>
      <c r="J39" s="32">
        <f t="shared" si="9"/>
        <v>0</v>
      </c>
      <c r="K39" s="32">
        <f t="shared" si="9"/>
        <v>24483</v>
      </c>
      <c r="L39" s="32">
        <f t="shared" si="9"/>
        <v>0</v>
      </c>
      <c r="M39" s="32">
        <f t="shared" si="9"/>
        <v>0</v>
      </c>
      <c r="N39" s="32">
        <f t="shared" si="8"/>
        <v>93867</v>
      </c>
      <c r="O39" s="45">
        <f t="shared" si="2"/>
        <v>29.865415208399618</v>
      </c>
      <c r="P39" s="10"/>
    </row>
    <row r="40" spans="1:16" ht="15">
      <c r="A40" s="12"/>
      <c r="B40" s="25">
        <v>361.1</v>
      </c>
      <c r="C40" s="20" t="s">
        <v>50</v>
      </c>
      <c r="D40" s="46">
        <v>3189</v>
      </c>
      <c r="E40" s="46">
        <v>0</v>
      </c>
      <c r="F40" s="46">
        <v>0</v>
      </c>
      <c r="G40" s="46">
        <v>0</v>
      </c>
      <c r="H40" s="46">
        <v>0</v>
      </c>
      <c r="I40" s="46">
        <v>26498</v>
      </c>
      <c r="J40" s="46">
        <v>0</v>
      </c>
      <c r="K40" s="46">
        <v>9163</v>
      </c>
      <c r="L40" s="46">
        <v>0</v>
      </c>
      <c r="M40" s="46">
        <v>0</v>
      </c>
      <c r="N40" s="46">
        <f t="shared" si="8"/>
        <v>38850</v>
      </c>
      <c r="O40" s="47">
        <f t="shared" si="2"/>
        <v>12.360801781737194</v>
      </c>
      <c r="P40" s="9"/>
    </row>
    <row r="41" spans="1:16" ht="15">
      <c r="A41" s="12"/>
      <c r="B41" s="25">
        <v>362</v>
      </c>
      <c r="C41" s="20" t="s">
        <v>51</v>
      </c>
      <c r="D41" s="46">
        <v>24573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24573</v>
      </c>
      <c r="O41" s="47">
        <f t="shared" si="2"/>
        <v>7.8183264397072865</v>
      </c>
      <c r="P41" s="9"/>
    </row>
    <row r="42" spans="1:16" ht="15">
      <c r="A42" s="12"/>
      <c r="B42" s="25">
        <v>368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15320</v>
      </c>
      <c r="L42" s="46">
        <v>0</v>
      </c>
      <c r="M42" s="46">
        <v>0</v>
      </c>
      <c r="N42" s="46">
        <f t="shared" si="8"/>
        <v>15320</v>
      </c>
      <c r="O42" s="47">
        <f t="shared" si="2"/>
        <v>4.8743238943684375</v>
      </c>
      <c r="P42" s="9"/>
    </row>
    <row r="43" spans="1:16" ht="15">
      <c r="A43" s="12"/>
      <c r="B43" s="25">
        <v>369.9</v>
      </c>
      <c r="C43" s="20" t="s">
        <v>54</v>
      </c>
      <c r="D43" s="46">
        <v>15124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15124</v>
      </c>
      <c r="O43" s="47">
        <f t="shared" si="2"/>
        <v>4.8119630925867005</v>
      </c>
      <c r="P43" s="9"/>
    </row>
    <row r="44" spans="1:16" ht="15.75">
      <c r="A44" s="29" t="s">
        <v>34</v>
      </c>
      <c r="B44" s="30"/>
      <c r="C44" s="31"/>
      <c r="D44" s="32">
        <f aca="true" t="shared" si="10" ref="D44:M44">SUM(D45:D45)</f>
        <v>877326</v>
      </c>
      <c r="E44" s="32">
        <f t="shared" si="10"/>
        <v>0</v>
      </c>
      <c r="F44" s="32">
        <f t="shared" si="10"/>
        <v>0</v>
      </c>
      <c r="G44" s="32">
        <f t="shared" si="10"/>
        <v>53000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930326</v>
      </c>
      <c r="O44" s="45">
        <f t="shared" si="2"/>
        <v>295.99936366528794</v>
      </c>
      <c r="P44" s="9"/>
    </row>
    <row r="45" spans="1:16" ht="15.75" thickBot="1">
      <c r="A45" s="12"/>
      <c r="B45" s="25">
        <v>381</v>
      </c>
      <c r="C45" s="20" t="s">
        <v>82</v>
      </c>
      <c r="D45" s="46">
        <v>877326</v>
      </c>
      <c r="E45" s="46">
        <v>0</v>
      </c>
      <c r="F45" s="46">
        <v>0</v>
      </c>
      <c r="G45" s="46">
        <v>53000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930326</v>
      </c>
      <c r="O45" s="47">
        <f t="shared" si="2"/>
        <v>295.99936366528794</v>
      </c>
      <c r="P45" s="9"/>
    </row>
    <row r="46" spans="1:119" ht="16.5" thickBot="1">
      <c r="A46" s="14" t="s">
        <v>47</v>
      </c>
      <c r="B46" s="23"/>
      <c r="C46" s="22"/>
      <c r="D46" s="15">
        <f aca="true" t="shared" si="11" ref="D46:M46">SUM(D5,D11,D13,D25,D37,D39,D44)</f>
        <v>2415386</v>
      </c>
      <c r="E46" s="15">
        <f t="shared" si="11"/>
        <v>0</v>
      </c>
      <c r="F46" s="15">
        <f t="shared" si="11"/>
        <v>0</v>
      </c>
      <c r="G46" s="15">
        <f t="shared" si="11"/>
        <v>53000</v>
      </c>
      <c r="H46" s="15">
        <f t="shared" si="11"/>
        <v>0</v>
      </c>
      <c r="I46" s="15">
        <f t="shared" si="11"/>
        <v>5216503</v>
      </c>
      <c r="J46" s="15">
        <f t="shared" si="11"/>
        <v>0</v>
      </c>
      <c r="K46" s="15">
        <f t="shared" si="11"/>
        <v>24483</v>
      </c>
      <c r="L46" s="15">
        <f t="shared" si="11"/>
        <v>0</v>
      </c>
      <c r="M46" s="15">
        <f t="shared" si="11"/>
        <v>0</v>
      </c>
      <c r="N46" s="15">
        <f t="shared" si="8"/>
        <v>7709372</v>
      </c>
      <c r="O46" s="38">
        <f t="shared" si="2"/>
        <v>2452.870505886096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87</v>
      </c>
      <c r="M48" s="48"/>
      <c r="N48" s="48"/>
      <c r="O48" s="43">
        <v>3143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416902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416902</v>
      </c>
      <c r="O5" s="33">
        <f aca="true" t="shared" si="2" ref="O5:O48">(N5/O$50)</f>
        <v>110.17494714587738</v>
      </c>
      <c r="P5" s="6"/>
    </row>
    <row r="6" spans="1:16" ht="15">
      <c r="A6" s="12"/>
      <c r="B6" s="25">
        <v>311</v>
      </c>
      <c r="C6" s="20" t="s">
        <v>1</v>
      </c>
      <c r="D6" s="46">
        <v>29251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29251</v>
      </c>
      <c r="O6" s="47">
        <f t="shared" si="2"/>
        <v>7.730179704016913</v>
      </c>
      <c r="P6" s="9"/>
    </row>
    <row r="7" spans="1:16" ht="15">
      <c r="A7" s="12"/>
      <c r="B7" s="25">
        <v>312.41</v>
      </c>
      <c r="C7" s="20" t="s">
        <v>9</v>
      </c>
      <c r="D7" s="46">
        <v>198302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198302</v>
      </c>
      <c r="O7" s="47">
        <f t="shared" si="2"/>
        <v>52.4053911205074</v>
      </c>
      <c r="P7" s="9"/>
    </row>
    <row r="8" spans="1:16" ht="15">
      <c r="A8" s="12"/>
      <c r="B8" s="25">
        <v>312.6</v>
      </c>
      <c r="C8" s="20" t="s">
        <v>10</v>
      </c>
      <c r="D8" s="46">
        <v>103483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103483</v>
      </c>
      <c r="O8" s="47">
        <f t="shared" si="2"/>
        <v>27.347515856236786</v>
      </c>
      <c r="P8" s="9"/>
    </row>
    <row r="9" spans="1:16" ht="15">
      <c r="A9" s="12"/>
      <c r="B9" s="25">
        <v>315</v>
      </c>
      <c r="C9" s="20" t="s">
        <v>11</v>
      </c>
      <c r="D9" s="46">
        <v>78084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78084</v>
      </c>
      <c r="O9" s="47">
        <f t="shared" si="2"/>
        <v>20.635306553911207</v>
      </c>
      <c r="P9" s="9"/>
    </row>
    <row r="10" spans="1:16" ht="15">
      <c r="A10" s="12"/>
      <c r="B10" s="25">
        <v>316</v>
      </c>
      <c r="C10" s="20" t="s">
        <v>12</v>
      </c>
      <c r="D10" s="46">
        <v>7782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7782</v>
      </c>
      <c r="O10" s="47">
        <f t="shared" si="2"/>
        <v>2.056553911205074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1000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1000</v>
      </c>
      <c r="O11" s="45">
        <f t="shared" si="2"/>
        <v>0.2642706131078224</v>
      </c>
      <c r="P11" s="10"/>
    </row>
    <row r="12" spans="1:16" ht="15">
      <c r="A12" s="12"/>
      <c r="B12" s="25">
        <v>323.2</v>
      </c>
      <c r="C12" s="20" t="s">
        <v>77</v>
      </c>
      <c r="D12" s="46">
        <v>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1000</v>
      </c>
      <c r="O12" s="47">
        <f t="shared" si="2"/>
        <v>0.2642706131078224</v>
      </c>
      <c r="P12" s="9"/>
    </row>
    <row r="13" spans="1:16" ht="15.75">
      <c r="A13" s="29" t="s">
        <v>17</v>
      </c>
      <c r="B13" s="30"/>
      <c r="C13" s="31"/>
      <c r="D13" s="32">
        <f aca="true" t="shared" si="4" ref="D13:M13">SUM(D14:D25)</f>
        <v>417490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95505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512995</v>
      </c>
      <c r="O13" s="45">
        <f t="shared" si="2"/>
        <v>135.56950317124736</v>
      </c>
      <c r="P13" s="10"/>
    </row>
    <row r="14" spans="1:16" ht="15">
      <c r="A14" s="12"/>
      <c r="B14" s="25">
        <v>331.1</v>
      </c>
      <c r="C14" s="20" t="s">
        <v>15</v>
      </c>
      <c r="D14" s="46">
        <v>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2000</v>
      </c>
      <c r="O14" s="47">
        <f t="shared" si="2"/>
        <v>0.5285412262156448</v>
      </c>
      <c r="P14" s="9"/>
    </row>
    <row r="15" spans="1:16" ht="15">
      <c r="A15" s="12"/>
      <c r="B15" s="25">
        <v>331.33</v>
      </c>
      <c r="C15" s="20" t="s">
        <v>78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50000</v>
      </c>
      <c r="O15" s="47">
        <f t="shared" si="2"/>
        <v>13.213530655391121</v>
      </c>
      <c r="P15" s="9"/>
    </row>
    <row r="16" spans="1:16" ht="15">
      <c r="A16" s="12"/>
      <c r="B16" s="25">
        <v>331.69</v>
      </c>
      <c r="C16" s="20" t="s">
        <v>79</v>
      </c>
      <c r="D16" s="46">
        <v>133875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133875</v>
      </c>
      <c r="O16" s="47">
        <f t="shared" si="2"/>
        <v>35.37922832980973</v>
      </c>
      <c r="P16" s="9"/>
    </row>
    <row r="17" spans="1:16" ht="15">
      <c r="A17" s="12"/>
      <c r="B17" s="25">
        <v>331.7</v>
      </c>
      <c r="C17" s="20" t="s">
        <v>18</v>
      </c>
      <c r="D17" s="46">
        <v>71338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71338</v>
      </c>
      <c r="O17" s="47">
        <f t="shared" si="2"/>
        <v>18.852536997885835</v>
      </c>
      <c r="P17" s="9"/>
    </row>
    <row r="18" spans="1:16" ht="15">
      <c r="A18" s="12"/>
      <c r="B18" s="25">
        <v>334.31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45505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45505</v>
      </c>
      <c r="O18" s="47">
        <f t="shared" si="2"/>
        <v>12.025634249471459</v>
      </c>
      <c r="P18" s="9"/>
    </row>
    <row r="19" spans="1:16" ht="15">
      <c r="A19" s="12"/>
      <c r="B19" s="25">
        <v>335.12</v>
      </c>
      <c r="C19" s="20" t="s">
        <v>21</v>
      </c>
      <c r="D19" s="46">
        <v>98218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98218</v>
      </c>
      <c r="O19" s="47">
        <f t="shared" si="2"/>
        <v>25.9561310782241</v>
      </c>
      <c r="P19" s="9"/>
    </row>
    <row r="20" spans="1:16" ht="15">
      <c r="A20" s="12"/>
      <c r="B20" s="25">
        <v>335.14</v>
      </c>
      <c r="C20" s="20" t="s">
        <v>22</v>
      </c>
      <c r="D20" s="46">
        <v>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176</v>
      </c>
      <c r="O20" s="47">
        <f t="shared" si="2"/>
        <v>0.046511627906976744</v>
      </c>
      <c r="P20" s="9"/>
    </row>
    <row r="21" spans="1:16" ht="15">
      <c r="A21" s="12"/>
      <c r="B21" s="25">
        <v>335.15</v>
      </c>
      <c r="C21" s="20" t="s">
        <v>23</v>
      </c>
      <c r="D21" s="46">
        <v>371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371</v>
      </c>
      <c r="O21" s="47">
        <f t="shared" si="2"/>
        <v>0.09804439746300211</v>
      </c>
      <c r="P21" s="9"/>
    </row>
    <row r="22" spans="1:16" ht="15">
      <c r="A22" s="12"/>
      <c r="B22" s="25">
        <v>335.18</v>
      </c>
      <c r="C22" s="20" t="s">
        <v>24</v>
      </c>
      <c r="D22" s="46">
        <v>55880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55880</v>
      </c>
      <c r="O22" s="47">
        <f t="shared" si="2"/>
        <v>14.767441860465116</v>
      </c>
      <c r="P22" s="9"/>
    </row>
    <row r="23" spans="1:16" ht="15">
      <c r="A23" s="12"/>
      <c r="B23" s="25">
        <v>335.49</v>
      </c>
      <c r="C23" s="20" t="s">
        <v>25</v>
      </c>
      <c r="D23" s="46">
        <v>4632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4632</v>
      </c>
      <c r="O23" s="47">
        <f t="shared" si="2"/>
        <v>1.2241014799154335</v>
      </c>
      <c r="P23" s="9"/>
    </row>
    <row r="24" spans="1:16" ht="15">
      <c r="A24" s="12"/>
      <c r="B24" s="25">
        <v>337.2</v>
      </c>
      <c r="C24" s="20" t="s">
        <v>26</v>
      </c>
      <c r="D24" s="46">
        <v>45000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45000</v>
      </c>
      <c r="O24" s="47">
        <f t="shared" si="2"/>
        <v>11.89217758985201</v>
      </c>
      <c r="P24" s="9"/>
    </row>
    <row r="25" spans="1:16" ht="15">
      <c r="A25" s="12"/>
      <c r="B25" s="25">
        <v>337.9</v>
      </c>
      <c r="C25" s="20" t="s">
        <v>27</v>
      </c>
      <c r="D25" s="46">
        <v>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6000</v>
      </c>
      <c r="O25" s="47">
        <f t="shared" si="2"/>
        <v>1.5856236786469344</v>
      </c>
      <c r="P25" s="9"/>
    </row>
    <row r="26" spans="1:16" ht="15.75">
      <c r="A26" s="29" t="s">
        <v>32</v>
      </c>
      <c r="B26" s="30"/>
      <c r="C26" s="31"/>
      <c r="D26" s="32">
        <f aca="true" t="shared" si="5" ref="D26:M26">SUM(D27:D38)</f>
        <v>501911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5809809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6311720</v>
      </c>
      <c r="O26" s="45">
        <f t="shared" si="2"/>
        <v>1668.002114164905</v>
      </c>
      <c r="P26" s="10"/>
    </row>
    <row r="27" spans="1:16" ht="15">
      <c r="A27" s="12"/>
      <c r="B27" s="25">
        <v>342.1</v>
      </c>
      <c r="C27" s="20" t="s">
        <v>36</v>
      </c>
      <c r="D27" s="46">
        <v>35922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8">SUM(D27:M27)</f>
        <v>35922</v>
      </c>
      <c r="O27" s="47">
        <f t="shared" si="2"/>
        <v>9.493128964059197</v>
      </c>
      <c r="P27" s="9"/>
    </row>
    <row r="28" spans="1:16" ht="15">
      <c r="A28" s="12"/>
      <c r="B28" s="25">
        <v>343.1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4775353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4775353</v>
      </c>
      <c r="O28" s="47">
        <f t="shared" si="2"/>
        <v>1261.985465116279</v>
      </c>
      <c r="P28" s="9"/>
    </row>
    <row r="29" spans="1:16" ht="15">
      <c r="A29" s="12"/>
      <c r="B29" s="25">
        <v>343.2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342443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342443</v>
      </c>
      <c r="O29" s="47">
        <f t="shared" si="2"/>
        <v>90.49762156448203</v>
      </c>
      <c r="P29" s="9"/>
    </row>
    <row r="30" spans="1:16" ht="15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259165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259165</v>
      </c>
      <c r="O30" s="47">
        <f t="shared" si="2"/>
        <v>68.4896934460888</v>
      </c>
      <c r="P30" s="9"/>
    </row>
    <row r="31" spans="1:16" ht="15">
      <c r="A31" s="12"/>
      <c r="B31" s="25">
        <v>343.4</v>
      </c>
      <c r="C31" s="20" t="s">
        <v>40</v>
      </c>
      <c r="D31" s="46">
        <v>263691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263691</v>
      </c>
      <c r="O31" s="47">
        <f t="shared" si="2"/>
        <v>69.6857822410148</v>
      </c>
      <c r="P31" s="9"/>
    </row>
    <row r="32" spans="1:16" ht="15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432848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432848</v>
      </c>
      <c r="O32" s="47">
        <f t="shared" si="2"/>
        <v>114.38900634249471</v>
      </c>
      <c r="P32" s="9"/>
    </row>
    <row r="33" spans="1:16" ht="15">
      <c r="A33" s="12"/>
      <c r="B33" s="25">
        <v>345.9</v>
      </c>
      <c r="C33" s="20" t="s">
        <v>80</v>
      </c>
      <c r="D33" s="46">
        <v>6550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6550</v>
      </c>
      <c r="O33" s="47">
        <f t="shared" si="2"/>
        <v>1.7309725158562368</v>
      </c>
      <c r="P33" s="9"/>
    </row>
    <row r="34" spans="1:16" ht="15">
      <c r="A34" s="12"/>
      <c r="B34" s="25">
        <v>346.4</v>
      </c>
      <c r="C34" s="20" t="s">
        <v>42</v>
      </c>
      <c r="D34" s="46">
        <v>6596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6596</v>
      </c>
      <c r="O34" s="47">
        <f t="shared" si="2"/>
        <v>1.7431289640591967</v>
      </c>
      <c r="P34" s="9"/>
    </row>
    <row r="35" spans="1:16" ht="15">
      <c r="A35" s="12"/>
      <c r="B35" s="25">
        <v>347.2</v>
      </c>
      <c r="C35" s="20" t="s">
        <v>72</v>
      </c>
      <c r="D35" s="46">
        <v>12711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12711</v>
      </c>
      <c r="O35" s="47">
        <f t="shared" si="2"/>
        <v>3.3591437632135306</v>
      </c>
      <c r="P35" s="9"/>
    </row>
    <row r="36" spans="1:16" ht="15">
      <c r="A36" s="12"/>
      <c r="B36" s="25">
        <v>347.4</v>
      </c>
      <c r="C36" s="20" t="s">
        <v>45</v>
      </c>
      <c r="D36" s="46">
        <v>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50</v>
      </c>
      <c r="O36" s="47">
        <f t="shared" si="2"/>
        <v>0.013213530655391121</v>
      </c>
      <c r="P36" s="9"/>
    </row>
    <row r="37" spans="1:16" ht="15">
      <c r="A37" s="12"/>
      <c r="B37" s="25">
        <v>347.5</v>
      </c>
      <c r="C37" s="20" t="s">
        <v>46</v>
      </c>
      <c r="D37" s="46">
        <v>44696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44696</v>
      </c>
      <c r="O37" s="47">
        <f t="shared" si="2"/>
        <v>11.81183932346723</v>
      </c>
      <c r="P37" s="9"/>
    </row>
    <row r="38" spans="1:16" ht="15">
      <c r="A38" s="12"/>
      <c r="B38" s="25">
        <v>349</v>
      </c>
      <c r="C38" s="20" t="s">
        <v>81</v>
      </c>
      <c r="D38" s="46">
        <v>131695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131695</v>
      </c>
      <c r="O38" s="47">
        <f t="shared" si="2"/>
        <v>34.80311839323467</v>
      </c>
      <c r="P38" s="9"/>
    </row>
    <row r="39" spans="1:16" ht="15.75">
      <c r="A39" s="29" t="s">
        <v>33</v>
      </c>
      <c r="B39" s="30"/>
      <c r="C39" s="31"/>
      <c r="D39" s="32">
        <f aca="true" t="shared" si="7" ref="D39:M39">SUM(D40:D40)</f>
        <v>5866</v>
      </c>
      <c r="E39" s="32">
        <f t="shared" si="7"/>
        <v>0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 aca="true" t="shared" si="8" ref="N39:N48">SUM(D39:M39)</f>
        <v>5866</v>
      </c>
      <c r="O39" s="45">
        <f t="shared" si="2"/>
        <v>1.5502114164904863</v>
      </c>
      <c r="P39" s="10"/>
    </row>
    <row r="40" spans="1:16" ht="15">
      <c r="A40" s="13"/>
      <c r="B40" s="39">
        <v>359</v>
      </c>
      <c r="C40" s="21" t="s">
        <v>74</v>
      </c>
      <c r="D40" s="46">
        <v>5866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5866</v>
      </c>
      <c r="O40" s="47">
        <f t="shared" si="2"/>
        <v>1.5502114164904863</v>
      </c>
      <c r="P40" s="9"/>
    </row>
    <row r="41" spans="1:16" ht="15.75">
      <c r="A41" s="29" t="s">
        <v>2</v>
      </c>
      <c r="B41" s="30"/>
      <c r="C41" s="31"/>
      <c r="D41" s="32">
        <f aca="true" t="shared" si="9" ref="D41:M41">SUM(D42:D45)</f>
        <v>41220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38971</v>
      </c>
      <c r="J41" s="32">
        <f t="shared" si="9"/>
        <v>0</v>
      </c>
      <c r="K41" s="32">
        <f t="shared" si="9"/>
        <v>29215</v>
      </c>
      <c r="L41" s="32">
        <f t="shared" si="9"/>
        <v>0</v>
      </c>
      <c r="M41" s="32">
        <f t="shared" si="9"/>
        <v>0</v>
      </c>
      <c r="N41" s="32">
        <f t="shared" si="8"/>
        <v>109406</v>
      </c>
      <c r="O41" s="45">
        <f t="shared" si="2"/>
        <v>28.912790697674417</v>
      </c>
      <c r="P41" s="10"/>
    </row>
    <row r="42" spans="1:16" ht="15">
      <c r="A42" s="12"/>
      <c r="B42" s="25">
        <v>361.1</v>
      </c>
      <c r="C42" s="20" t="s">
        <v>50</v>
      </c>
      <c r="D42" s="46">
        <v>5088</v>
      </c>
      <c r="E42" s="46">
        <v>0</v>
      </c>
      <c r="F42" s="46">
        <v>0</v>
      </c>
      <c r="G42" s="46">
        <v>0</v>
      </c>
      <c r="H42" s="46">
        <v>0</v>
      </c>
      <c r="I42" s="46">
        <v>38971</v>
      </c>
      <c r="J42" s="46">
        <v>0</v>
      </c>
      <c r="K42" s="46">
        <v>10775</v>
      </c>
      <c r="L42" s="46">
        <v>0</v>
      </c>
      <c r="M42" s="46">
        <v>0</v>
      </c>
      <c r="N42" s="46">
        <f t="shared" si="8"/>
        <v>54834</v>
      </c>
      <c r="O42" s="47">
        <f t="shared" si="2"/>
        <v>14.491014799154334</v>
      </c>
      <c r="P42" s="9"/>
    </row>
    <row r="43" spans="1:16" ht="15">
      <c r="A43" s="12"/>
      <c r="B43" s="25">
        <v>362</v>
      </c>
      <c r="C43" s="20" t="s">
        <v>51</v>
      </c>
      <c r="D43" s="46">
        <v>28701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28701</v>
      </c>
      <c r="O43" s="47">
        <f t="shared" si="2"/>
        <v>7.584830866807611</v>
      </c>
      <c r="P43" s="9"/>
    </row>
    <row r="44" spans="1:16" ht="15">
      <c r="A44" s="12"/>
      <c r="B44" s="25">
        <v>368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18440</v>
      </c>
      <c r="L44" s="46">
        <v>0</v>
      </c>
      <c r="M44" s="46">
        <v>0</v>
      </c>
      <c r="N44" s="46">
        <f t="shared" si="8"/>
        <v>18440</v>
      </c>
      <c r="O44" s="47">
        <f t="shared" si="2"/>
        <v>4.873150105708246</v>
      </c>
      <c r="P44" s="9"/>
    </row>
    <row r="45" spans="1:16" ht="15">
      <c r="A45" s="12"/>
      <c r="B45" s="25">
        <v>369.9</v>
      </c>
      <c r="C45" s="20" t="s">
        <v>54</v>
      </c>
      <c r="D45" s="46">
        <v>7431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7431</v>
      </c>
      <c r="O45" s="47">
        <f t="shared" si="2"/>
        <v>1.9637949260042282</v>
      </c>
      <c r="P45" s="9"/>
    </row>
    <row r="46" spans="1:16" ht="15.75">
      <c r="A46" s="29" t="s">
        <v>34</v>
      </c>
      <c r="B46" s="30"/>
      <c r="C46" s="31"/>
      <c r="D46" s="32">
        <f aca="true" t="shared" si="10" ref="D46:M46">SUM(D47:D47)</f>
        <v>1221020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1221020</v>
      </c>
      <c r="O46" s="45">
        <f t="shared" si="2"/>
        <v>322.6797040169133</v>
      </c>
      <c r="P46" s="9"/>
    </row>
    <row r="47" spans="1:16" ht="15.75" thickBot="1">
      <c r="A47" s="12"/>
      <c r="B47" s="25">
        <v>381</v>
      </c>
      <c r="C47" s="20" t="s">
        <v>82</v>
      </c>
      <c r="D47" s="46">
        <v>1221020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1221020</v>
      </c>
      <c r="O47" s="47">
        <f t="shared" si="2"/>
        <v>322.6797040169133</v>
      </c>
      <c r="P47" s="9"/>
    </row>
    <row r="48" spans="1:119" ht="16.5" thickBot="1">
      <c r="A48" s="14" t="s">
        <v>47</v>
      </c>
      <c r="B48" s="23"/>
      <c r="C48" s="22"/>
      <c r="D48" s="15">
        <f aca="true" t="shared" si="11" ref="D48:M48">SUM(D5,D11,D13,D26,D39,D41,D46)</f>
        <v>2605409</v>
      </c>
      <c r="E48" s="15">
        <f t="shared" si="11"/>
        <v>0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5944285</v>
      </c>
      <c r="J48" s="15">
        <f t="shared" si="11"/>
        <v>0</v>
      </c>
      <c r="K48" s="15">
        <f t="shared" si="11"/>
        <v>29215</v>
      </c>
      <c r="L48" s="15">
        <f t="shared" si="11"/>
        <v>0</v>
      </c>
      <c r="M48" s="15">
        <f t="shared" si="11"/>
        <v>0</v>
      </c>
      <c r="N48" s="15">
        <f t="shared" si="8"/>
        <v>8578909</v>
      </c>
      <c r="O48" s="38">
        <f t="shared" si="2"/>
        <v>2267.1535412262156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83</v>
      </c>
      <c r="M50" s="48"/>
      <c r="N50" s="48"/>
      <c r="O50" s="43">
        <v>3784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>SUM(D6:D10)</f>
        <v>474468</v>
      </c>
      <c r="E5" s="27">
        <f aca="true" t="shared" si="0" ref="E5:M5">SUM(E6:E10)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474468</v>
      </c>
      <c r="O5" s="33">
        <f aca="true" t="shared" si="2" ref="O5:O50">(N5/O$52)</f>
        <v>129.92004381161007</v>
      </c>
      <c r="P5" s="6"/>
    </row>
    <row r="6" spans="1:16" ht="15">
      <c r="A6" s="12"/>
      <c r="B6" s="25">
        <v>311</v>
      </c>
      <c r="C6" s="20" t="s">
        <v>1</v>
      </c>
      <c r="D6" s="46">
        <v>27203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27203</v>
      </c>
      <c r="O6" s="47">
        <f t="shared" si="2"/>
        <v>7.448795180722891</v>
      </c>
      <c r="P6" s="9"/>
    </row>
    <row r="7" spans="1:16" ht="15">
      <c r="A7" s="12"/>
      <c r="B7" s="25">
        <v>312.41</v>
      </c>
      <c r="C7" s="20" t="s">
        <v>9</v>
      </c>
      <c r="D7" s="46">
        <v>227560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227560</v>
      </c>
      <c r="O7" s="47">
        <f t="shared" si="2"/>
        <v>62.31106243154436</v>
      </c>
      <c r="P7" s="9"/>
    </row>
    <row r="8" spans="1:16" ht="15">
      <c r="A8" s="12"/>
      <c r="B8" s="25">
        <v>312.6</v>
      </c>
      <c r="C8" s="20" t="s">
        <v>10</v>
      </c>
      <c r="D8" s="46">
        <v>122469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122469</v>
      </c>
      <c r="O8" s="47">
        <f t="shared" si="2"/>
        <v>33.534775465498356</v>
      </c>
      <c r="P8" s="9"/>
    </row>
    <row r="9" spans="1:16" ht="15">
      <c r="A9" s="12"/>
      <c r="B9" s="25">
        <v>316</v>
      </c>
      <c r="C9" s="20" t="s">
        <v>12</v>
      </c>
      <c r="D9" s="46">
        <v>90281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90281</v>
      </c>
      <c r="O9" s="47">
        <f t="shared" si="2"/>
        <v>24.720974808324208</v>
      </c>
      <c r="P9" s="9"/>
    </row>
    <row r="10" spans="1:16" ht="15">
      <c r="A10" s="12"/>
      <c r="B10" s="25">
        <v>319</v>
      </c>
      <c r="C10" s="20" t="s">
        <v>65</v>
      </c>
      <c r="D10" s="46">
        <v>6955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6955</v>
      </c>
      <c r="O10" s="47">
        <f t="shared" si="2"/>
        <v>1.904435925520263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21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</v>
      </c>
      <c r="O11" s="45">
        <f t="shared" si="2"/>
        <v>0.005750273822562979</v>
      </c>
      <c r="P11" s="10"/>
    </row>
    <row r="12" spans="1:16" ht="15">
      <c r="A12" s="12"/>
      <c r="B12" s="25">
        <v>367</v>
      </c>
      <c r="C12" s="20" t="s">
        <v>66</v>
      </c>
      <c r="D12" s="46">
        <v>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</v>
      </c>
      <c r="O12" s="47">
        <f t="shared" si="2"/>
        <v>0.005750273822562979</v>
      </c>
      <c r="P12" s="9"/>
    </row>
    <row r="13" spans="1:16" ht="15.75">
      <c r="A13" s="29" t="s">
        <v>17</v>
      </c>
      <c r="B13" s="30"/>
      <c r="C13" s="31"/>
      <c r="D13" s="32">
        <f aca="true" t="shared" si="4" ref="D13:M13">SUM(D14:D28)</f>
        <v>616509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254821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871330</v>
      </c>
      <c r="O13" s="45">
        <f t="shared" si="2"/>
        <v>238.58981380065717</v>
      </c>
      <c r="P13" s="10"/>
    </row>
    <row r="14" spans="1:16" ht="15">
      <c r="A14" s="12"/>
      <c r="B14" s="25">
        <v>331.1</v>
      </c>
      <c r="C14" s="20" t="s">
        <v>15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0.2738225629791895</v>
      </c>
      <c r="P14" s="9"/>
    </row>
    <row r="15" spans="1:16" ht="15">
      <c r="A15" s="12"/>
      <c r="B15" s="25">
        <v>331.2</v>
      </c>
      <c r="C15" s="20" t="s">
        <v>16</v>
      </c>
      <c r="D15" s="46">
        <v>22969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22969</v>
      </c>
      <c r="O15" s="47">
        <f t="shared" si="2"/>
        <v>6.289430449069004</v>
      </c>
      <c r="P15" s="9"/>
    </row>
    <row r="16" spans="1:16" ht="15">
      <c r="A16" s="12"/>
      <c r="B16" s="25">
        <v>331.35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8310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8310</v>
      </c>
      <c r="O16" s="47">
        <f t="shared" si="2"/>
        <v>2.2754654983570646</v>
      </c>
      <c r="P16" s="9"/>
    </row>
    <row r="17" spans="1:16" ht="15">
      <c r="A17" s="12"/>
      <c r="B17" s="25">
        <v>331.7</v>
      </c>
      <c r="C17" s="20" t="s">
        <v>18</v>
      </c>
      <c r="D17" s="46">
        <v>54709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54709</v>
      </c>
      <c r="O17" s="47">
        <f t="shared" si="2"/>
        <v>14.980558598028477</v>
      </c>
      <c r="P17" s="9"/>
    </row>
    <row r="18" spans="1:16" ht="15">
      <c r="A18" s="12"/>
      <c r="B18" s="25">
        <v>334.31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246511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246511</v>
      </c>
      <c r="O18" s="47">
        <f t="shared" si="2"/>
        <v>67.50027382256297</v>
      </c>
      <c r="P18" s="9"/>
    </row>
    <row r="19" spans="1:16" ht="15">
      <c r="A19" s="12"/>
      <c r="B19" s="25">
        <v>334.69</v>
      </c>
      <c r="C19" s="20" t="s">
        <v>68</v>
      </c>
      <c r="D19" s="46">
        <v>4207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4207</v>
      </c>
      <c r="O19" s="47">
        <f t="shared" si="2"/>
        <v>1.1519715224534501</v>
      </c>
      <c r="P19" s="9"/>
    </row>
    <row r="20" spans="1:16" ht="15">
      <c r="A20" s="12"/>
      <c r="B20" s="25">
        <v>334.7</v>
      </c>
      <c r="C20" s="20" t="s">
        <v>20</v>
      </c>
      <c r="D20" s="46">
        <v>290627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290627</v>
      </c>
      <c r="O20" s="47">
        <f t="shared" si="2"/>
        <v>79.5802300109529</v>
      </c>
      <c r="P20" s="9"/>
    </row>
    <row r="21" spans="1:16" ht="15">
      <c r="A21" s="12"/>
      <c r="B21" s="25">
        <v>335.12</v>
      </c>
      <c r="C21" s="20" t="s">
        <v>21</v>
      </c>
      <c r="D21" s="46">
        <v>121205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121205</v>
      </c>
      <c r="O21" s="47">
        <f t="shared" si="2"/>
        <v>33.18866374589266</v>
      </c>
      <c r="P21" s="9"/>
    </row>
    <row r="22" spans="1:16" ht="15">
      <c r="A22" s="12"/>
      <c r="B22" s="25">
        <v>335.14</v>
      </c>
      <c r="C22" s="20" t="s">
        <v>22</v>
      </c>
      <c r="D22" s="46">
        <v>790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790</v>
      </c>
      <c r="O22" s="47">
        <f t="shared" si="2"/>
        <v>0.21631982475355968</v>
      </c>
      <c r="P22" s="9"/>
    </row>
    <row r="23" spans="1:16" ht="15">
      <c r="A23" s="12"/>
      <c r="B23" s="25">
        <v>335.15</v>
      </c>
      <c r="C23" s="20" t="s">
        <v>23</v>
      </c>
      <c r="D23" s="46">
        <v>263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263</v>
      </c>
      <c r="O23" s="47">
        <f t="shared" si="2"/>
        <v>0.07201533406352684</v>
      </c>
      <c r="P23" s="9"/>
    </row>
    <row r="24" spans="1:16" ht="15">
      <c r="A24" s="12"/>
      <c r="B24" s="25">
        <v>335.18</v>
      </c>
      <c r="C24" s="20" t="s">
        <v>24</v>
      </c>
      <c r="D24" s="46">
        <v>63667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63667</v>
      </c>
      <c r="O24" s="47">
        <f t="shared" si="2"/>
        <v>17.433461117196057</v>
      </c>
      <c r="P24" s="9"/>
    </row>
    <row r="25" spans="1:16" ht="15">
      <c r="A25" s="12"/>
      <c r="B25" s="25">
        <v>335.49</v>
      </c>
      <c r="C25" s="20" t="s">
        <v>25</v>
      </c>
      <c r="D25" s="46">
        <v>3845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3845</v>
      </c>
      <c r="O25" s="47">
        <f t="shared" si="2"/>
        <v>1.0528477546549835</v>
      </c>
      <c r="P25" s="9"/>
    </row>
    <row r="26" spans="1:16" ht="15">
      <c r="A26" s="12"/>
      <c r="B26" s="25">
        <v>337.2</v>
      </c>
      <c r="C26" s="20" t="s">
        <v>26</v>
      </c>
      <c r="D26" s="46">
        <v>15464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15464</v>
      </c>
      <c r="O26" s="47">
        <f t="shared" si="2"/>
        <v>4.234392113910186</v>
      </c>
      <c r="P26" s="9"/>
    </row>
    <row r="27" spans="1:16" ht="15">
      <c r="A27" s="12"/>
      <c r="B27" s="25">
        <v>337.6</v>
      </c>
      <c r="C27" s="20" t="s">
        <v>69</v>
      </c>
      <c r="D27" s="46">
        <v>21263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21263</v>
      </c>
      <c r="O27" s="47">
        <f t="shared" si="2"/>
        <v>5.822289156626506</v>
      </c>
      <c r="P27" s="9"/>
    </row>
    <row r="28" spans="1:16" ht="15">
      <c r="A28" s="12"/>
      <c r="B28" s="25">
        <v>337.9</v>
      </c>
      <c r="C28" s="20" t="s">
        <v>27</v>
      </c>
      <c r="D28" s="46">
        <v>16500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16500</v>
      </c>
      <c r="O28" s="47">
        <f t="shared" si="2"/>
        <v>4.518072289156627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SUM(D30:D40)</f>
        <v>522344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6221346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6743690</v>
      </c>
      <c r="O29" s="45">
        <f t="shared" si="2"/>
        <v>1846.5744797371303</v>
      </c>
      <c r="P29" s="10"/>
    </row>
    <row r="30" spans="1:16" ht="15">
      <c r="A30" s="12"/>
      <c r="B30" s="25">
        <v>341.2</v>
      </c>
      <c r="C30" s="20" t="s">
        <v>70</v>
      </c>
      <c r="D30" s="46">
        <v>128380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0">SUM(D30:M30)</f>
        <v>128380</v>
      </c>
      <c r="O30" s="47">
        <f t="shared" si="2"/>
        <v>35.15334063526834</v>
      </c>
      <c r="P30" s="9"/>
    </row>
    <row r="31" spans="1:16" ht="15">
      <c r="A31" s="12"/>
      <c r="B31" s="25">
        <v>342.1</v>
      </c>
      <c r="C31" s="20" t="s">
        <v>36</v>
      </c>
      <c r="D31" s="46">
        <v>32617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32617</v>
      </c>
      <c r="O31" s="47">
        <f t="shared" si="2"/>
        <v>8.931270536692223</v>
      </c>
      <c r="P31" s="9"/>
    </row>
    <row r="32" spans="1:16" ht="15">
      <c r="A32" s="12"/>
      <c r="B32" s="25">
        <v>342.9</v>
      </c>
      <c r="C32" s="20" t="s">
        <v>71</v>
      </c>
      <c r="D32" s="46">
        <v>13307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13307</v>
      </c>
      <c r="O32" s="47">
        <f t="shared" si="2"/>
        <v>3.6437568455640745</v>
      </c>
      <c r="P32" s="9"/>
    </row>
    <row r="33" spans="1:16" ht="15">
      <c r="A33" s="12"/>
      <c r="B33" s="25">
        <v>343.1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5107373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5107373</v>
      </c>
      <c r="O33" s="47">
        <f t="shared" si="2"/>
        <v>1398.5139649507119</v>
      </c>
      <c r="P33" s="9"/>
    </row>
    <row r="34" spans="1:16" ht="15">
      <c r="A34" s="12"/>
      <c r="B34" s="25">
        <v>343.2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422955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422955</v>
      </c>
      <c r="O34" s="47">
        <f t="shared" si="2"/>
        <v>115.81462212486309</v>
      </c>
      <c r="P34" s="9"/>
    </row>
    <row r="35" spans="1:16" ht="15">
      <c r="A35" s="12"/>
      <c r="B35" s="25">
        <v>343.3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245726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245726</v>
      </c>
      <c r="O35" s="47">
        <f t="shared" si="2"/>
        <v>67.28532311062432</v>
      </c>
      <c r="P35" s="9"/>
    </row>
    <row r="36" spans="1:16" ht="15">
      <c r="A36" s="12"/>
      <c r="B36" s="25">
        <v>343.4</v>
      </c>
      <c r="C36" s="20" t="s">
        <v>40</v>
      </c>
      <c r="D36" s="46">
        <v>269664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269664</v>
      </c>
      <c r="O36" s="47">
        <f t="shared" si="2"/>
        <v>73.84008762322016</v>
      </c>
      <c r="P36" s="9"/>
    </row>
    <row r="37" spans="1:16" ht="15">
      <c r="A37" s="12"/>
      <c r="B37" s="25">
        <v>343.5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445292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445292</v>
      </c>
      <c r="O37" s="47">
        <f t="shared" si="2"/>
        <v>121.93099671412925</v>
      </c>
      <c r="P37" s="9"/>
    </row>
    <row r="38" spans="1:16" ht="15">
      <c r="A38" s="12"/>
      <c r="B38" s="25">
        <v>347.2</v>
      </c>
      <c r="C38" s="20" t="s">
        <v>72</v>
      </c>
      <c r="D38" s="46">
        <v>16564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16564</v>
      </c>
      <c r="O38" s="47">
        <f t="shared" si="2"/>
        <v>4.5355969331872945</v>
      </c>
      <c r="P38" s="9"/>
    </row>
    <row r="39" spans="1:16" ht="15">
      <c r="A39" s="12"/>
      <c r="B39" s="25">
        <v>347.5</v>
      </c>
      <c r="C39" s="20" t="s">
        <v>46</v>
      </c>
      <c r="D39" s="46">
        <v>54882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54882</v>
      </c>
      <c r="O39" s="47">
        <f t="shared" si="2"/>
        <v>15.027929901423878</v>
      </c>
      <c r="P39" s="9"/>
    </row>
    <row r="40" spans="1:16" ht="15">
      <c r="A40" s="12"/>
      <c r="B40" s="25">
        <v>347.9</v>
      </c>
      <c r="C40" s="20" t="s">
        <v>73</v>
      </c>
      <c r="D40" s="46">
        <v>6930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6930</v>
      </c>
      <c r="O40" s="47">
        <f t="shared" si="2"/>
        <v>1.8975903614457832</v>
      </c>
      <c r="P40" s="9"/>
    </row>
    <row r="41" spans="1:16" ht="15.75">
      <c r="A41" s="29" t="s">
        <v>33</v>
      </c>
      <c r="B41" s="30"/>
      <c r="C41" s="31"/>
      <c r="D41" s="32">
        <f aca="true" t="shared" si="8" ref="D41:M41">SUM(D42:D42)</f>
        <v>5333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0">SUM(D41:M41)</f>
        <v>5333</v>
      </c>
      <c r="O41" s="45">
        <f t="shared" si="2"/>
        <v>1.4602957283680176</v>
      </c>
      <c r="P41" s="10"/>
    </row>
    <row r="42" spans="1:16" ht="15">
      <c r="A42" s="13"/>
      <c r="B42" s="39">
        <v>359</v>
      </c>
      <c r="C42" s="21" t="s">
        <v>74</v>
      </c>
      <c r="D42" s="46">
        <v>5333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5333</v>
      </c>
      <c r="O42" s="47">
        <f t="shared" si="2"/>
        <v>1.4602957283680176</v>
      </c>
      <c r="P42" s="9"/>
    </row>
    <row r="43" spans="1:16" ht="15.75">
      <c r="A43" s="29" t="s">
        <v>2</v>
      </c>
      <c r="B43" s="30"/>
      <c r="C43" s="31"/>
      <c r="D43" s="32">
        <f aca="true" t="shared" si="10" ref="D43:M43">SUM(D44:D47)</f>
        <v>37908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42068</v>
      </c>
      <c r="J43" s="32">
        <f t="shared" si="10"/>
        <v>0</v>
      </c>
      <c r="K43" s="32">
        <f t="shared" si="10"/>
        <v>35196</v>
      </c>
      <c r="L43" s="32">
        <f t="shared" si="10"/>
        <v>0</v>
      </c>
      <c r="M43" s="32">
        <f t="shared" si="10"/>
        <v>0</v>
      </c>
      <c r="N43" s="32">
        <f t="shared" si="9"/>
        <v>115172</v>
      </c>
      <c r="O43" s="45">
        <f t="shared" si="2"/>
        <v>31.53669222343921</v>
      </c>
      <c r="P43" s="10"/>
    </row>
    <row r="44" spans="1:16" ht="15">
      <c r="A44" s="12"/>
      <c r="B44" s="25">
        <v>361.1</v>
      </c>
      <c r="C44" s="20" t="s">
        <v>50</v>
      </c>
      <c r="D44" s="46">
        <v>5147</v>
      </c>
      <c r="E44" s="46">
        <v>0</v>
      </c>
      <c r="F44" s="46">
        <v>0</v>
      </c>
      <c r="G44" s="46">
        <v>0</v>
      </c>
      <c r="H44" s="46">
        <v>0</v>
      </c>
      <c r="I44" s="46">
        <v>42068</v>
      </c>
      <c r="J44" s="46">
        <v>0</v>
      </c>
      <c r="K44" s="46">
        <v>13024</v>
      </c>
      <c r="L44" s="46">
        <v>0</v>
      </c>
      <c r="M44" s="46">
        <v>0</v>
      </c>
      <c r="N44" s="46">
        <f t="shared" si="9"/>
        <v>60239</v>
      </c>
      <c r="O44" s="47">
        <f t="shared" si="2"/>
        <v>16.494797371303395</v>
      </c>
      <c r="P44" s="9"/>
    </row>
    <row r="45" spans="1:16" ht="15">
      <c r="A45" s="12"/>
      <c r="B45" s="25">
        <v>362</v>
      </c>
      <c r="C45" s="20" t="s">
        <v>51</v>
      </c>
      <c r="D45" s="46">
        <v>20491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20491</v>
      </c>
      <c r="O45" s="47">
        <f t="shared" si="2"/>
        <v>5.610898138006572</v>
      </c>
      <c r="P45" s="9"/>
    </row>
    <row r="46" spans="1:16" ht="15">
      <c r="A46" s="12"/>
      <c r="B46" s="25">
        <v>368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22172</v>
      </c>
      <c r="L46" s="46">
        <v>0</v>
      </c>
      <c r="M46" s="46">
        <v>0</v>
      </c>
      <c r="N46" s="46">
        <f t="shared" si="9"/>
        <v>22172</v>
      </c>
      <c r="O46" s="47">
        <f t="shared" si="2"/>
        <v>6.071193866374589</v>
      </c>
      <c r="P46" s="9"/>
    </row>
    <row r="47" spans="1:16" ht="15">
      <c r="A47" s="12"/>
      <c r="B47" s="25">
        <v>369.9</v>
      </c>
      <c r="C47" s="20" t="s">
        <v>54</v>
      </c>
      <c r="D47" s="46">
        <v>12270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12270</v>
      </c>
      <c r="O47" s="47">
        <f t="shared" si="2"/>
        <v>3.359802847754655</v>
      </c>
      <c r="P47" s="9"/>
    </row>
    <row r="48" spans="1:16" ht="15.75">
      <c r="A48" s="29" t="s">
        <v>34</v>
      </c>
      <c r="B48" s="30"/>
      <c r="C48" s="31"/>
      <c r="D48" s="32">
        <f aca="true" t="shared" si="11" ref="D48:M48">SUM(D49:D49)</f>
        <v>940620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940620</v>
      </c>
      <c r="O48" s="45">
        <f t="shared" si="2"/>
        <v>257.5629791894852</v>
      </c>
      <c r="P48" s="9"/>
    </row>
    <row r="49" spans="1:16" ht="15.75" thickBot="1">
      <c r="A49" s="12"/>
      <c r="B49" s="25">
        <v>382</v>
      </c>
      <c r="C49" s="20" t="s">
        <v>62</v>
      </c>
      <c r="D49" s="46">
        <v>940620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940620</v>
      </c>
      <c r="O49" s="47">
        <f t="shared" si="2"/>
        <v>257.5629791894852</v>
      </c>
      <c r="P49" s="9"/>
    </row>
    <row r="50" spans="1:119" ht="16.5" thickBot="1">
      <c r="A50" s="14" t="s">
        <v>47</v>
      </c>
      <c r="B50" s="23"/>
      <c r="C50" s="22"/>
      <c r="D50" s="15">
        <f aca="true" t="shared" si="12" ref="D50:M50">SUM(D5,D11,D13,D29,D41,D43,D48)</f>
        <v>2597203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6518235</v>
      </c>
      <c r="J50" s="15">
        <f t="shared" si="12"/>
        <v>0</v>
      </c>
      <c r="K50" s="15">
        <f t="shared" si="12"/>
        <v>35196</v>
      </c>
      <c r="L50" s="15">
        <f t="shared" si="12"/>
        <v>0</v>
      </c>
      <c r="M50" s="15">
        <f t="shared" si="12"/>
        <v>0</v>
      </c>
      <c r="N50" s="15">
        <f t="shared" si="9"/>
        <v>9150634</v>
      </c>
      <c r="O50" s="38">
        <f t="shared" si="2"/>
        <v>2505.650054764513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75</v>
      </c>
      <c r="M52" s="48"/>
      <c r="N52" s="48"/>
      <c r="O52" s="43">
        <v>3652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thickBot="1">
      <c r="A54" s="52" t="s">
        <v>84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462596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462596</v>
      </c>
      <c r="O5" s="33">
        <f aca="true" t="shared" si="2" ref="O5:O49">(N5/O$51)</f>
        <v>140.94942108470445</v>
      </c>
      <c r="P5" s="6"/>
    </row>
    <row r="6" spans="1:16" ht="15">
      <c r="A6" s="12"/>
      <c r="B6" s="25">
        <v>311</v>
      </c>
      <c r="C6" s="20" t="s">
        <v>1</v>
      </c>
      <c r="D6" s="46">
        <v>27922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27922</v>
      </c>
      <c r="O6" s="47">
        <f t="shared" si="2"/>
        <v>8.507617306520414</v>
      </c>
      <c r="P6" s="9"/>
    </row>
    <row r="7" spans="1:16" ht="15">
      <c r="A7" s="12"/>
      <c r="B7" s="25">
        <v>312.41</v>
      </c>
      <c r="C7" s="20" t="s">
        <v>9</v>
      </c>
      <c r="D7" s="46">
        <v>231775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231775</v>
      </c>
      <c r="O7" s="47">
        <f t="shared" si="2"/>
        <v>70.62004875076173</v>
      </c>
      <c r="P7" s="9"/>
    </row>
    <row r="8" spans="1:16" ht="15">
      <c r="A8" s="12"/>
      <c r="B8" s="25">
        <v>312.6</v>
      </c>
      <c r="C8" s="20" t="s">
        <v>10</v>
      </c>
      <c r="D8" s="46">
        <v>119800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119800</v>
      </c>
      <c r="O8" s="47">
        <f t="shared" si="2"/>
        <v>36.50213284582571</v>
      </c>
      <c r="P8" s="9"/>
    </row>
    <row r="9" spans="1:16" ht="15">
      <c r="A9" s="12"/>
      <c r="B9" s="25">
        <v>315</v>
      </c>
      <c r="C9" s="20" t="s">
        <v>11</v>
      </c>
      <c r="D9" s="46">
        <v>76139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76139</v>
      </c>
      <c r="O9" s="47">
        <f t="shared" si="2"/>
        <v>23.198964046313225</v>
      </c>
      <c r="P9" s="9"/>
    </row>
    <row r="10" spans="1:16" ht="15">
      <c r="A10" s="12"/>
      <c r="B10" s="25">
        <v>316</v>
      </c>
      <c r="C10" s="20" t="s">
        <v>12</v>
      </c>
      <c r="D10" s="46">
        <v>6960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6960</v>
      </c>
      <c r="O10" s="47">
        <f t="shared" si="2"/>
        <v>2.1206581352833638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</v>
      </c>
      <c r="O11" s="45">
        <f t="shared" si="2"/>
        <v>0.015234613040828763</v>
      </c>
      <c r="P11" s="10"/>
    </row>
    <row r="12" spans="1:16" ht="15">
      <c r="A12" s="12"/>
      <c r="B12" s="25">
        <v>329</v>
      </c>
      <c r="C12" s="20" t="s">
        <v>14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</v>
      </c>
      <c r="O12" s="47">
        <f t="shared" si="2"/>
        <v>0.015234613040828763</v>
      </c>
      <c r="P12" s="9"/>
    </row>
    <row r="13" spans="1:16" ht="15.75">
      <c r="A13" s="29" t="s">
        <v>17</v>
      </c>
      <c r="B13" s="30"/>
      <c r="C13" s="31"/>
      <c r="D13" s="32">
        <f aca="true" t="shared" si="4" ref="D13:M13">SUM(D14:D25)</f>
        <v>344020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95000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439020</v>
      </c>
      <c r="O13" s="45">
        <f t="shared" si="2"/>
        <v>133.76599634369288</v>
      </c>
      <c r="P13" s="10"/>
    </row>
    <row r="14" spans="1:16" ht="15">
      <c r="A14" s="12"/>
      <c r="B14" s="25">
        <v>331.1</v>
      </c>
      <c r="C14" s="20" t="s">
        <v>15</v>
      </c>
      <c r="D14" s="46">
        <v>7111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7111</v>
      </c>
      <c r="O14" s="47">
        <f t="shared" si="2"/>
        <v>2.1666666666666665</v>
      </c>
      <c r="P14" s="9"/>
    </row>
    <row r="15" spans="1:16" ht="15">
      <c r="A15" s="12"/>
      <c r="B15" s="25">
        <v>331.2</v>
      </c>
      <c r="C15" s="20" t="s">
        <v>16</v>
      </c>
      <c r="D15" s="46">
        <v>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3">SUM(D15:M15)</f>
        <v>935</v>
      </c>
      <c r="O15" s="47">
        <f t="shared" si="2"/>
        <v>0.2848872638634979</v>
      </c>
      <c r="P15" s="9"/>
    </row>
    <row r="16" spans="1:16" ht="15">
      <c r="A16" s="12"/>
      <c r="B16" s="25">
        <v>331.35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95000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95000</v>
      </c>
      <c r="O16" s="47">
        <f t="shared" si="2"/>
        <v>28.94576477757465</v>
      </c>
      <c r="P16" s="9"/>
    </row>
    <row r="17" spans="1:16" ht="15">
      <c r="A17" s="12"/>
      <c r="B17" s="25">
        <v>331.7</v>
      </c>
      <c r="C17" s="20" t="s">
        <v>18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1000</v>
      </c>
      <c r="O17" s="47">
        <f t="shared" si="2"/>
        <v>0.30469226081657524</v>
      </c>
      <c r="P17" s="9"/>
    </row>
    <row r="18" spans="1:16" ht="15">
      <c r="A18" s="12"/>
      <c r="B18" s="25">
        <v>334.7</v>
      </c>
      <c r="C18" s="20" t="s">
        <v>20</v>
      </c>
      <c r="D18" s="46">
        <v>94438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94438</v>
      </c>
      <c r="O18" s="47">
        <f t="shared" si="2"/>
        <v>28.774527726995736</v>
      </c>
      <c r="P18" s="9"/>
    </row>
    <row r="19" spans="1:16" ht="15">
      <c r="A19" s="12"/>
      <c r="B19" s="25">
        <v>335.12</v>
      </c>
      <c r="C19" s="20" t="s">
        <v>21</v>
      </c>
      <c r="D19" s="46">
        <v>113491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113491</v>
      </c>
      <c r="O19" s="47">
        <f t="shared" si="2"/>
        <v>34.57982937233394</v>
      </c>
      <c r="P19" s="9"/>
    </row>
    <row r="20" spans="1:16" ht="15">
      <c r="A20" s="12"/>
      <c r="B20" s="25">
        <v>335.14</v>
      </c>
      <c r="C20" s="20" t="s">
        <v>22</v>
      </c>
      <c r="D20" s="46">
        <v>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272</v>
      </c>
      <c r="O20" s="47">
        <f t="shared" si="2"/>
        <v>0.08287629494210846</v>
      </c>
      <c r="P20" s="9"/>
    </row>
    <row r="21" spans="1:16" ht="15">
      <c r="A21" s="12"/>
      <c r="B21" s="25">
        <v>335.15</v>
      </c>
      <c r="C21" s="20" t="s">
        <v>23</v>
      </c>
      <c r="D21" s="46">
        <v>366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366</v>
      </c>
      <c r="O21" s="47">
        <f t="shared" si="2"/>
        <v>0.11151736745886655</v>
      </c>
      <c r="P21" s="9"/>
    </row>
    <row r="22" spans="1:16" ht="15">
      <c r="A22" s="12"/>
      <c r="B22" s="25">
        <v>335.18</v>
      </c>
      <c r="C22" s="20" t="s">
        <v>24</v>
      </c>
      <c r="D22" s="46">
        <v>66806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66806</v>
      </c>
      <c r="O22" s="47">
        <f t="shared" si="2"/>
        <v>20.355271176112126</v>
      </c>
      <c r="P22" s="9"/>
    </row>
    <row r="23" spans="1:16" ht="15">
      <c r="A23" s="12"/>
      <c r="B23" s="25">
        <v>335.49</v>
      </c>
      <c r="C23" s="20" t="s">
        <v>25</v>
      </c>
      <c r="D23" s="46">
        <v>4601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4601</v>
      </c>
      <c r="O23" s="47">
        <f t="shared" si="2"/>
        <v>1.4018890920170628</v>
      </c>
      <c r="P23" s="9"/>
    </row>
    <row r="24" spans="1:16" ht="15">
      <c r="A24" s="12"/>
      <c r="B24" s="25">
        <v>337.2</v>
      </c>
      <c r="C24" s="20" t="s">
        <v>26</v>
      </c>
      <c r="D24" s="46">
        <v>35500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35500</v>
      </c>
      <c r="O24" s="47">
        <f t="shared" si="2"/>
        <v>10.816575258988422</v>
      </c>
      <c r="P24" s="9"/>
    </row>
    <row r="25" spans="1:16" ht="15">
      <c r="A25" s="12"/>
      <c r="B25" s="25">
        <v>337.9</v>
      </c>
      <c r="C25" s="20" t="s">
        <v>27</v>
      </c>
      <c r="D25" s="46">
        <v>19500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19500</v>
      </c>
      <c r="O25" s="47">
        <f t="shared" si="2"/>
        <v>5.941499085923217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SUM(D27:D38)</f>
        <v>538770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5580460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6119230</v>
      </c>
      <c r="O26" s="45">
        <f t="shared" si="2"/>
        <v>1864.4820231566118</v>
      </c>
      <c r="P26" s="10"/>
    </row>
    <row r="27" spans="1:16" ht="15">
      <c r="A27" s="12"/>
      <c r="B27" s="25">
        <v>341.3</v>
      </c>
      <c r="C27" s="20" t="s">
        <v>35</v>
      </c>
      <c r="D27" s="46">
        <v>133750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8">SUM(D27:M27)</f>
        <v>133750</v>
      </c>
      <c r="O27" s="47">
        <f t="shared" si="2"/>
        <v>40.75258988421694</v>
      </c>
      <c r="P27" s="9"/>
    </row>
    <row r="28" spans="1:16" ht="15">
      <c r="A28" s="12"/>
      <c r="B28" s="25">
        <v>342.1</v>
      </c>
      <c r="C28" s="20" t="s">
        <v>36</v>
      </c>
      <c r="D28" s="46">
        <v>32509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32509</v>
      </c>
      <c r="O28" s="47">
        <f t="shared" si="2"/>
        <v>9.905240706886046</v>
      </c>
      <c r="P28" s="9"/>
    </row>
    <row r="29" spans="1:16" ht="15">
      <c r="A29" s="12"/>
      <c r="B29" s="25">
        <v>343.1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4540093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4540093</v>
      </c>
      <c r="O29" s="47">
        <f t="shared" si="2"/>
        <v>1383.3312004875077</v>
      </c>
      <c r="P29" s="9"/>
    </row>
    <row r="30" spans="1:16" ht="15">
      <c r="A30" s="12"/>
      <c r="B30" s="25">
        <v>343.2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337893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337893</v>
      </c>
      <c r="O30" s="47">
        <f t="shared" si="2"/>
        <v>102.95338208409507</v>
      </c>
      <c r="P30" s="9"/>
    </row>
    <row r="31" spans="1:16" ht="15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248596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248596</v>
      </c>
      <c r="O31" s="47">
        <f t="shared" si="2"/>
        <v>75.74527726995734</v>
      </c>
      <c r="P31" s="9"/>
    </row>
    <row r="32" spans="1:16" ht="15">
      <c r="A32" s="12"/>
      <c r="B32" s="25">
        <v>343.4</v>
      </c>
      <c r="C32" s="20" t="s">
        <v>40</v>
      </c>
      <c r="D32" s="46">
        <v>274873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274873</v>
      </c>
      <c r="O32" s="47">
        <f t="shared" si="2"/>
        <v>83.7516758074345</v>
      </c>
      <c r="P32" s="9"/>
    </row>
    <row r="33" spans="1:16" ht="15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453878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453878</v>
      </c>
      <c r="O33" s="47">
        <f t="shared" si="2"/>
        <v>138.29311395490555</v>
      </c>
      <c r="P33" s="9"/>
    </row>
    <row r="34" spans="1:16" ht="15">
      <c r="A34" s="12"/>
      <c r="B34" s="25">
        <v>346.4</v>
      </c>
      <c r="C34" s="20" t="s">
        <v>42</v>
      </c>
      <c r="D34" s="46">
        <v>6742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6742</v>
      </c>
      <c r="O34" s="47">
        <f t="shared" si="2"/>
        <v>2.0542352224253504</v>
      </c>
      <c r="P34" s="9"/>
    </row>
    <row r="35" spans="1:16" ht="15">
      <c r="A35" s="12"/>
      <c r="B35" s="25">
        <v>346.9</v>
      </c>
      <c r="C35" s="20" t="s">
        <v>43</v>
      </c>
      <c r="D35" s="46">
        <v>6697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6697</v>
      </c>
      <c r="O35" s="47">
        <f t="shared" si="2"/>
        <v>2.0405240706886043</v>
      </c>
      <c r="P35" s="9"/>
    </row>
    <row r="36" spans="1:16" ht="15">
      <c r="A36" s="12"/>
      <c r="B36" s="25">
        <v>347.3</v>
      </c>
      <c r="C36" s="20" t="s">
        <v>44</v>
      </c>
      <c r="D36" s="46">
        <v>7186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7186</v>
      </c>
      <c r="O36" s="47">
        <f t="shared" si="2"/>
        <v>2.18951858622791</v>
      </c>
      <c r="P36" s="9"/>
    </row>
    <row r="37" spans="1:16" ht="15">
      <c r="A37" s="12"/>
      <c r="B37" s="25">
        <v>347.4</v>
      </c>
      <c r="C37" s="20" t="s">
        <v>45</v>
      </c>
      <c r="D37" s="46">
        <v>19593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19593</v>
      </c>
      <c r="O37" s="47">
        <f t="shared" si="2"/>
        <v>5.969835466179159</v>
      </c>
      <c r="P37" s="9"/>
    </row>
    <row r="38" spans="1:16" ht="15">
      <c r="A38" s="12"/>
      <c r="B38" s="25">
        <v>347.5</v>
      </c>
      <c r="C38" s="20" t="s">
        <v>46</v>
      </c>
      <c r="D38" s="46">
        <v>57420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57420</v>
      </c>
      <c r="O38" s="47">
        <f t="shared" si="2"/>
        <v>17.49542961608775</v>
      </c>
      <c r="P38" s="9"/>
    </row>
    <row r="39" spans="1:16" ht="15.75">
      <c r="A39" s="29" t="s">
        <v>33</v>
      </c>
      <c r="B39" s="30"/>
      <c r="C39" s="31"/>
      <c r="D39" s="32">
        <f aca="true" t="shared" si="8" ref="D39:M39">SUM(D40:D40)</f>
        <v>5735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49">SUM(D39:M39)</f>
        <v>5735</v>
      </c>
      <c r="O39" s="45">
        <f t="shared" si="2"/>
        <v>1.747410115783059</v>
      </c>
      <c r="P39" s="10"/>
    </row>
    <row r="40" spans="1:16" ht="15">
      <c r="A40" s="13"/>
      <c r="B40" s="39">
        <v>351.4</v>
      </c>
      <c r="C40" s="21" t="s">
        <v>49</v>
      </c>
      <c r="D40" s="46">
        <v>5735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5735</v>
      </c>
      <c r="O40" s="47">
        <f t="shared" si="2"/>
        <v>1.747410115783059</v>
      </c>
      <c r="P40" s="9"/>
    </row>
    <row r="41" spans="1:16" ht="15.75">
      <c r="A41" s="29" t="s">
        <v>2</v>
      </c>
      <c r="B41" s="30"/>
      <c r="C41" s="31"/>
      <c r="D41" s="32">
        <f aca="true" t="shared" si="10" ref="D41:M41">SUM(D42:D46)</f>
        <v>53339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105886</v>
      </c>
      <c r="J41" s="32">
        <f t="shared" si="10"/>
        <v>0</v>
      </c>
      <c r="K41" s="32">
        <f t="shared" si="10"/>
        <v>34860</v>
      </c>
      <c r="L41" s="32">
        <f t="shared" si="10"/>
        <v>0</v>
      </c>
      <c r="M41" s="32">
        <f t="shared" si="10"/>
        <v>0</v>
      </c>
      <c r="N41" s="32">
        <f t="shared" si="9"/>
        <v>194085</v>
      </c>
      <c r="O41" s="45">
        <f t="shared" si="2"/>
        <v>59.13619744058501</v>
      </c>
      <c r="P41" s="10"/>
    </row>
    <row r="42" spans="1:16" ht="15">
      <c r="A42" s="12"/>
      <c r="B42" s="25">
        <v>361.1</v>
      </c>
      <c r="C42" s="20" t="s">
        <v>50</v>
      </c>
      <c r="D42" s="46">
        <v>5909</v>
      </c>
      <c r="E42" s="46">
        <v>0</v>
      </c>
      <c r="F42" s="46">
        <v>0</v>
      </c>
      <c r="G42" s="46">
        <v>0</v>
      </c>
      <c r="H42" s="46">
        <v>0</v>
      </c>
      <c r="I42" s="46">
        <v>62013</v>
      </c>
      <c r="J42" s="46">
        <v>0</v>
      </c>
      <c r="K42" s="46">
        <v>17934</v>
      </c>
      <c r="L42" s="46">
        <v>0</v>
      </c>
      <c r="M42" s="46">
        <v>0</v>
      </c>
      <c r="N42" s="46">
        <f t="shared" si="9"/>
        <v>85856</v>
      </c>
      <c r="O42" s="47">
        <f t="shared" si="2"/>
        <v>26.159658744667887</v>
      </c>
      <c r="P42" s="9"/>
    </row>
    <row r="43" spans="1:16" ht="15">
      <c r="A43" s="12"/>
      <c r="B43" s="25">
        <v>362</v>
      </c>
      <c r="C43" s="20" t="s">
        <v>51</v>
      </c>
      <c r="D43" s="46">
        <v>19011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19011</v>
      </c>
      <c r="O43" s="47">
        <f t="shared" si="2"/>
        <v>5.792504570383913</v>
      </c>
      <c r="P43" s="9"/>
    </row>
    <row r="44" spans="1:16" ht="15">
      <c r="A44" s="12"/>
      <c r="B44" s="25">
        <v>365</v>
      </c>
      <c r="C44" s="20" t="s">
        <v>52</v>
      </c>
      <c r="D44" s="46">
        <v>190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190</v>
      </c>
      <c r="O44" s="47">
        <f t="shared" si="2"/>
        <v>0.0578915295551493</v>
      </c>
      <c r="P44" s="9"/>
    </row>
    <row r="45" spans="1:16" ht="15">
      <c r="A45" s="12"/>
      <c r="B45" s="25">
        <v>368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16926</v>
      </c>
      <c r="L45" s="46">
        <v>0</v>
      </c>
      <c r="M45" s="46">
        <v>0</v>
      </c>
      <c r="N45" s="46">
        <f t="shared" si="9"/>
        <v>16926</v>
      </c>
      <c r="O45" s="47">
        <f t="shared" si="2"/>
        <v>5.157221206581353</v>
      </c>
      <c r="P45" s="9"/>
    </row>
    <row r="46" spans="1:16" ht="15">
      <c r="A46" s="12"/>
      <c r="B46" s="25">
        <v>369.9</v>
      </c>
      <c r="C46" s="20" t="s">
        <v>54</v>
      </c>
      <c r="D46" s="46">
        <v>28229</v>
      </c>
      <c r="E46" s="46">
        <v>0</v>
      </c>
      <c r="F46" s="46">
        <v>0</v>
      </c>
      <c r="G46" s="46">
        <v>0</v>
      </c>
      <c r="H46" s="46">
        <v>0</v>
      </c>
      <c r="I46" s="46">
        <v>43873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72102</v>
      </c>
      <c r="O46" s="47">
        <f t="shared" si="2"/>
        <v>21.96892138939671</v>
      </c>
      <c r="P46" s="9"/>
    </row>
    <row r="47" spans="1:16" ht="15.75">
      <c r="A47" s="29" t="s">
        <v>34</v>
      </c>
      <c r="B47" s="30"/>
      <c r="C47" s="31"/>
      <c r="D47" s="32">
        <f aca="true" t="shared" si="11" ref="D47:M47">SUM(D48:D48)</f>
        <v>906250</v>
      </c>
      <c r="E47" s="32">
        <f t="shared" si="11"/>
        <v>0</v>
      </c>
      <c r="F47" s="32">
        <f t="shared" si="11"/>
        <v>0</v>
      </c>
      <c r="G47" s="32">
        <f t="shared" si="11"/>
        <v>87000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993250</v>
      </c>
      <c r="O47" s="45">
        <f t="shared" si="2"/>
        <v>302.6355880560634</v>
      </c>
      <c r="P47" s="9"/>
    </row>
    <row r="48" spans="1:16" ht="15.75" thickBot="1">
      <c r="A48" s="12"/>
      <c r="B48" s="25">
        <v>382</v>
      </c>
      <c r="C48" s="20" t="s">
        <v>62</v>
      </c>
      <c r="D48" s="46">
        <v>906250</v>
      </c>
      <c r="E48" s="46">
        <v>0</v>
      </c>
      <c r="F48" s="46">
        <v>0</v>
      </c>
      <c r="G48" s="46">
        <v>87000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993250</v>
      </c>
      <c r="O48" s="47">
        <f t="shared" si="2"/>
        <v>302.6355880560634</v>
      </c>
      <c r="P48" s="9"/>
    </row>
    <row r="49" spans="1:119" ht="16.5" thickBot="1">
      <c r="A49" s="14" t="s">
        <v>47</v>
      </c>
      <c r="B49" s="23"/>
      <c r="C49" s="22"/>
      <c r="D49" s="15">
        <f aca="true" t="shared" si="12" ref="D49:M49">SUM(D5,D11,D13,D26,D39,D41,D47)</f>
        <v>2310760</v>
      </c>
      <c r="E49" s="15">
        <f t="shared" si="12"/>
        <v>0</v>
      </c>
      <c r="F49" s="15">
        <f t="shared" si="12"/>
        <v>0</v>
      </c>
      <c r="G49" s="15">
        <f t="shared" si="12"/>
        <v>87000</v>
      </c>
      <c r="H49" s="15">
        <f t="shared" si="12"/>
        <v>0</v>
      </c>
      <c r="I49" s="15">
        <f t="shared" si="12"/>
        <v>5781346</v>
      </c>
      <c r="J49" s="15">
        <f t="shared" si="12"/>
        <v>0</v>
      </c>
      <c r="K49" s="15">
        <f t="shared" si="12"/>
        <v>34860</v>
      </c>
      <c r="L49" s="15">
        <f t="shared" si="12"/>
        <v>0</v>
      </c>
      <c r="M49" s="15">
        <f t="shared" si="12"/>
        <v>0</v>
      </c>
      <c r="N49" s="15">
        <f t="shared" si="9"/>
        <v>8213966</v>
      </c>
      <c r="O49" s="38">
        <f t="shared" si="2"/>
        <v>2502.7318708104813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61</v>
      </c>
      <c r="M51" s="48"/>
      <c r="N51" s="48"/>
      <c r="O51" s="43">
        <v>3282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thickBot="1">
      <c r="A53" s="52" t="s">
        <v>84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A53:O53"/>
    <mergeCell ref="A1:O1"/>
    <mergeCell ref="D3:H3"/>
    <mergeCell ref="I3:J3"/>
    <mergeCell ref="K3:L3"/>
    <mergeCell ref="O3:O4"/>
    <mergeCell ref="A2:O2"/>
    <mergeCell ref="A3:C4"/>
    <mergeCell ref="A52:O52"/>
    <mergeCell ref="L51:N51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509953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509953</v>
      </c>
      <c r="O5" s="33">
        <f aca="true" t="shared" si="2" ref="O5:O46">(N5/O$48)</f>
        <v>138.31109302956332</v>
      </c>
      <c r="P5" s="6"/>
    </row>
    <row r="6" spans="1:16" ht="15">
      <c r="A6" s="12"/>
      <c r="B6" s="25">
        <v>311</v>
      </c>
      <c r="C6" s="20" t="s">
        <v>1</v>
      </c>
      <c r="D6" s="46">
        <v>28146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28146</v>
      </c>
      <c r="O6" s="47">
        <f t="shared" si="2"/>
        <v>7.6338486574450775</v>
      </c>
      <c r="P6" s="9"/>
    </row>
    <row r="7" spans="1:16" ht="15">
      <c r="A7" s="12"/>
      <c r="B7" s="25">
        <v>312.41</v>
      </c>
      <c r="C7" s="20" t="s">
        <v>9</v>
      </c>
      <c r="D7" s="46">
        <v>257122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257122</v>
      </c>
      <c r="O7" s="47">
        <f t="shared" si="2"/>
        <v>69.73745592622728</v>
      </c>
      <c r="P7" s="9"/>
    </row>
    <row r="8" spans="1:16" ht="15">
      <c r="A8" s="12"/>
      <c r="B8" s="25">
        <v>312.6</v>
      </c>
      <c r="C8" s="20" t="s">
        <v>10</v>
      </c>
      <c r="D8" s="46">
        <v>136627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136627</v>
      </c>
      <c r="O8" s="47">
        <f t="shared" si="2"/>
        <v>37.056414429075126</v>
      </c>
      <c r="P8" s="9"/>
    </row>
    <row r="9" spans="1:16" ht="15">
      <c r="A9" s="12"/>
      <c r="B9" s="25">
        <v>315</v>
      </c>
      <c r="C9" s="20" t="s">
        <v>11</v>
      </c>
      <c r="D9" s="46">
        <v>80316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80316</v>
      </c>
      <c r="O9" s="47">
        <f t="shared" si="2"/>
        <v>21.783563873067536</v>
      </c>
      <c r="P9" s="9"/>
    </row>
    <row r="10" spans="1:16" ht="15">
      <c r="A10" s="12"/>
      <c r="B10" s="25">
        <v>316</v>
      </c>
      <c r="C10" s="20" t="s">
        <v>12</v>
      </c>
      <c r="D10" s="46">
        <v>7742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7742</v>
      </c>
      <c r="O10" s="47">
        <f t="shared" si="2"/>
        <v>2.099810143748305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SUM(D12:D23)</f>
        <v>330091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330091</v>
      </c>
      <c r="O11" s="45">
        <f t="shared" si="2"/>
        <v>89.52834282614592</v>
      </c>
      <c r="P11" s="10"/>
    </row>
    <row r="12" spans="1:16" ht="15">
      <c r="A12" s="12"/>
      <c r="B12" s="25">
        <v>331.2</v>
      </c>
      <c r="C12" s="20" t="s">
        <v>16</v>
      </c>
      <c r="D12" s="46">
        <v>2981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1">SUM(D12:M12)</f>
        <v>2981</v>
      </c>
      <c r="O12" s="47">
        <f t="shared" si="2"/>
        <v>0.8085164090046107</v>
      </c>
      <c r="P12" s="9"/>
    </row>
    <row r="13" spans="1:16" ht="15">
      <c r="A13" s="12"/>
      <c r="B13" s="25">
        <v>331.49</v>
      </c>
      <c r="C13" s="20" t="s">
        <v>97</v>
      </c>
      <c r="D13" s="46">
        <v>25225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25225</v>
      </c>
      <c r="O13" s="47">
        <f t="shared" si="2"/>
        <v>6.841605641442907</v>
      </c>
      <c r="P13" s="9"/>
    </row>
    <row r="14" spans="1:16" ht="15">
      <c r="A14" s="12"/>
      <c r="B14" s="25">
        <v>331.7</v>
      </c>
      <c r="C14" s="20" t="s">
        <v>18</v>
      </c>
      <c r="D14" s="46">
        <v>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2000</v>
      </c>
      <c r="O14" s="47">
        <f t="shared" si="2"/>
        <v>0.5424464334147003</v>
      </c>
      <c r="P14" s="9"/>
    </row>
    <row r="15" spans="1:16" ht="15">
      <c r="A15" s="12"/>
      <c r="B15" s="25">
        <v>334.1</v>
      </c>
      <c r="C15" s="20" t="s">
        <v>98</v>
      </c>
      <c r="D15" s="46">
        <v>25000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25000</v>
      </c>
      <c r="O15" s="47">
        <f t="shared" si="2"/>
        <v>6.780580417683754</v>
      </c>
      <c r="P15" s="9"/>
    </row>
    <row r="16" spans="1:16" ht="15">
      <c r="A16" s="12"/>
      <c r="B16" s="25">
        <v>334.7</v>
      </c>
      <c r="C16" s="20" t="s">
        <v>20</v>
      </c>
      <c r="D16" s="46">
        <v>13048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13048</v>
      </c>
      <c r="O16" s="47">
        <f t="shared" si="2"/>
        <v>3.5389205315975047</v>
      </c>
      <c r="P16" s="9"/>
    </row>
    <row r="17" spans="1:16" ht="15">
      <c r="A17" s="12"/>
      <c r="B17" s="25">
        <v>335.12</v>
      </c>
      <c r="C17" s="20" t="s">
        <v>21</v>
      </c>
      <c r="D17" s="46">
        <v>124499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124499</v>
      </c>
      <c r="O17" s="47">
        <f t="shared" si="2"/>
        <v>33.767019256848386</v>
      </c>
      <c r="P17" s="9"/>
    </row>
    <row r="18" spans="1:16" ht="15">
      <c r="A18" s="12"/>
      <c r="B18" s="25">
        <v>335.14</v>
      </c>
      <c r="C18" s="20" t="s">
        <v>22</v>
      </c>
      <c r="D18" s="46">
        <v>520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</v>
      </c>
      <c r="O18" s="47">
        <f t="shared" si="2"/>
        <v>0.1410360726878221</v>
      </c>
      <c r="P18" s="9"/>
    </row>
    <row r="19" spans="1:16" ht="15">
      <c r="A19" s="12"/>
      <c r="B19" s="25">
        <v>335.15</v>
      </c>
      <c r="C19" s="20" t="s">
        <v>23</v>
      </c>
      <c r="D19" s="46">
        <v>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</v>
      </c>
      <c r="O19" s="47">
        <f t="shared" si="2"/>
        <v>0.14944399240574993</v>
      </c>
      <c r="P19" s="9"/>
    </row>
    <row r="20" spans="1:16" ht="15">
      <c r="A20" s="12"/>
      <c r="B20" s="25">
        <v>335.18</v>
      </c>
      <c r="C20" s="20" t="s">
        <v>24</v>
      </c>
      <c r="D20" s="46">
        <v>76585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76585</v>
      </c>
      <c r="O20" s="47">
        <f t="shared" si="2"/>
        <v>20.771630051532412</v>
      </c>
      <c r="P20" s="9"/>
    </row>
    <row r="21" spans="1:16" ht="15">
      <c r="A21" s="12"/>
      <c r="B21" s="25">
        <v>335.49</v>
      </c>
      <c r="C21" s="20" t="s">
        <v>25</v>
      </c>
      <c r="D21" s="46">
        <v>5182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5182</v>
      </c>
      <c r="O21" s="47">
        <f t="shared" si="2"/>
        <v>1.4054787089774885</v>
      </c>
      <c r="P21" s="9"/>
    </row>
    <row r="22" spans="1:16" ht="15">
      <c r="A22" s="12"/>
      <c r="B22" s="25">
        <v>337.2</v>
      </c>
      <c r="C22" s="20" t="s">
        <v>26</v>
      </c>
      <c r="D22" s="46">
        <v>36500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36500</v>
      </c>
      <c r="O22" s="47">
        <f t="shared" si="2"/>
        <v>9.89964740981828</v>
      </c>
      <c r="P22" s="9"/>
    </row>
    <row r="23" spans="1:16" ht="15">
      <c r="A23" s="12"/>
      <c r="B23" s="25">
        <v>337.9</v>
      </c>
      <c r="C23" s="20" t="s">
        <v>27</v>
      </c>
      <c r="D23" s="46">
        <v>18000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18000</v>
      </c>
      <c r="O23" s="47">
        <f t="shared" si="2"/>
        <v>4.882017900732302</v>
      </c>
      <c r="P23" s="9"/>
    </row>
    <row r="24" spans="1:16" ht="15.75">
      <c r="A24" s="29" t="s">
        <v>32</v>
      </c>
      <c r="B24" s="30"/>
      <c r="C24" s="31"/>
      <c r="D24" s="32">
        <f aca="true" t="shared" si="5" ref="D24:M24">SUM(D25:D36)</f>
        <v>586066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5361602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>SUM(D24:M24)</f>
        <v>5947668</v>
      </c>
      <c r="O24" s="45">
        <f t="shared" si="2"/>
        <v>1613.1456468673719</v>
      </c>
      <c r="P24" s="10"/>
    </row>
    <row r="25" spans="1:16" ht="15">
      <c r="A25" s="12"/>
      <c r="B25" s="25">
        <v>341.3</v>
      </c>
      <c r="C25" s="20" t="s">
        <v>35</v>
      </c>
      <c r="D25" s="46">
        <v>153698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8">SUM(D25:M25)</f>
        <v>153698</v>
      </c>
      <c r="O25" s="47">
        <f t="shared" si="2"/>
        <v>41.686465961486306</v>
      </c>
      <c r="P25" s="9"/>
    </row>
    <row r="26" spans="1:16" ht="15">
      <c r="A26" s="12"/>
      <c r="B26" s="25">
        <v>342.1</v>
      </c>
      <c r="C26" s="20" t="s">
        <v>36</v>
      </c>
      <c r="D26" s="46">
        <v>32509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32509</v>
      </c>
      <c r="O26" s="47">
        <f t="shared" si="2"/>
        <v>8.817195551939246</v>
      </c>
      <c r="P26" s="9"/>
    </row>
    <row r="27" spans="1:16" ht="15">
      <c r="A27" s="12"/>
      <c r="B27" s="25">
        <v>343.1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4232208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4232208</v>
      </c>
      <c r="O27" s="47">
        <f t="shared" si="2"/>
        <v>1147.873067534581</v>
      </c>
      <c r="P27" s="9"/>
    </row>
    <row r="28" spans="1:16" ht="15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400733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400733</v>
      </c>
      <c r="O28" s="47">
        <f t="shared" si="2"/>
        <v>108.68809330078655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258776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258776</v>
      </c>
      <c r="O29" s="47">
        <f t="shared" si="2"/>
        <v>70.18605912666125</v>
      </c>
      <c r="P29" s="9"/>
    </row>
    <row r="30" spans="1:16" ht="15">
      <c r="A30" s="12"/>
      <c r="B30" s="25">
        <v>343.4</v>
      </c>
      <c r="C30" s="20" t="s">
        <v>40</v>
      </c>
      <c r="D30" s="46">
        <v>278118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278118</v>
      </c>
      <c r="O30" s="47">
        <f t="shared" si="2"/>
        <v>75.43205858421481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469885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469885</v>
      </c>
      <c r="O31" s="47">
        <f t="shared" si="2"/>
        <v>127.44372118253322</v>
      </c>
      <c r="P31" s="9"/>
    </row>
    <row r="32" spans="1:16" ht="15">
      <c r="A32" s="12"/>
      <c r="B32" s="25">
        <v>346.4</v>
      </c>
      <c r="C32" s="20" t="s">
        <v>42</v>
      </c>
      <c r="D32" s="46">
        <v>6792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6792</v>
      </c>
      <c r="O32" s="47">
        <f t="shared" si="2"/>
        <v>1.8421480878763221</v>
      </c>
      <c r="P32" s="9"/>
    </row>
    <row r="33" spans="1:16" ht="15">
      <c r="A33" s="12"/>
      <c r="B33" s="25">
        <v>346.9</v>
      </c>
      <c r="C33" s="20" t="s">
        <v>43</v>
      </c>
      <c r="D33" s="46">
        <v>6743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6743</v>
      </c>
      <c r="O33" s="47">
        <f t="shared" si="2"/>
        <v>1.828858150257662</v>
      </c>
      <c r="P33" s="9"/>
    </row>
    <row r="34" spans="1:16" ht="15">
      <c r="A34" s="12"/>
      <c r="B34" s="25">
        <v>347.3</v>
      </c>
      <c r="C34" s="20" t="s">
        <v>44</v>
      </c>
      <c r="D34" s="46">
        <v>10288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10288</v>
      </c>
      <c r="O34" s="47">
        <f t="shared" si="2"/>
        <v>2.7903444534852184</v>
      </c>
      <c r="P34" s="9"/>
    </row>
    <row r="35" spans="1:16" ht="15">
      <c r="A35" s="12"/>
      <c r="B35" s="25">
        <v>347.4</v>
      </c>
      <c r="C35" s="20" t="s">
        <v>45</v>
      </c>
      <c r="D35" s="46">
        <v>36954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36954</v>
      </c>
      <c r="O35" s="47">
        <f t="shared" si="2"/>
        <v>10.022782750203417</v>
      </c>
      <c r="P35" s="9"/>
    </row>
    <row r="36" spans="1:16" ht="15">
      <c r="A36" s="12"/>
      <c r="B36" s="25">
        <v>347.5</v>
      </c>
      <c r="C36" s="20" t="s">
        <v>46</v>
      </c>
      <c r="D36" s="46">
        <v>60964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60964</v>
      </c>
      <c r="O36" s="47">
        <f t="shared" si="2"/>
        <v>16.534852183346896</v>
      </c>
      <c r="P36" s="9"/>
    </row>
    <row r="37" spans="1:16" ht="15.75">
      <c r="A37" s="29" t="s">
        <v>33</v>
      </c>
      <c r="B37" s="30"/>
      <c r="C37" s="31"/>
      <c r="D37" s="32">
        <f aca="true" t="shared" si="7" ref="D37:M37">SUM(D38:D38)</f>
        <v>5814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6"/>
        <v>5814</v>
      </c>
      <c r="O37" s="45">
        <f t="shared" si="2"/>
        <v>1.5768917819365338</v>
      </c>
      <c r="P37" s="10"/>
    </row>
    <row r="38" spans="1:16" ht="15">
      <c r="A38" s="13"/>
      <c r="B38" s="39">
        <v>351.4</v>
      </c>
      <c r="C38" s="21" t="s">
        <v>49</v>
      </c>
      <c r="D38" s="46">
        <v>5814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5814</v>
      </c>
      <c r="O38" s="47">
        <f t="shared" si="2"/>
        <v>1.5768917819365338</v>
      </c>
      <c r="P38" s="9"/>
    </row>
    <row r="39" spans="1:16" ht="15.75">
      <c r="A39" s="29" t="s">
        <v>2</v>
      </c>
      <c r="B39" s="30"/>
      <c r="C39" s="31"/>
      <c r="D39" s="32">
        <f aca="true" t="shared" si="8" ref="D39:M39">SUM(D40:D43)</f>
        <v>34289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79988</v>
      </c>
      <c r="J39" s="32">
        <f t="shared" si="8"/>
        <v>0</v>
      </c>
      <c r="K39" s="32">
        <f t="shared" si="8"/>
        <v>31555</v>
      </c>
      <c r="L39" s="32">
        <f t="shared" si="8"/>
        <v>0</v>
      </c>
      <c r="M39" s="32">
        <f t="shared" si="8"/>
        <v>0</v>
      </c>
      <c r="N39" s="32">
        <f aca="true" t="shared" si="9" ref="N39:N46">SUM(D39:M39)</f>
        <v>145832</v>
      </c>
      <c r="O39" s="45">
        <f t="shared" si="2"/>
        <v>39.553024138866284</v>
      </c>
      <c r="P39" s="10"/>
    </row>
    <row r="40" spans="1:16" ht="15">
      <c r="A40" s="12"/>
      <c r="B40" s="25">
        <v>361.1</v>
      </c>
      <c r="C40" s="20" t="s">
        <v>50</v>
      </c>
      <c r="D40" s="46">
        <v>12187</v>
      </c>
      <c r="E40" s="46">
        <v>0</v>
      </c>
      <c r="F40" s="46">
        <v>0</v>
      </c>
      <c r="G40" s="46">
        <v>0</v>
      </c>
      <c r="H40" s="46">
        <v>0</v>
      </c>
      <c r="I40" s="46">
        <v>75158</v>
      </c>
      <c r="J40" s="46">
        <v>0</v>
      </c>
      <c r="K40" s="46">
        <v>17253</v>
      </c>
      <c r="L40" s="46">
        <v>0</v>
      </c>
      <c r="M40" s="46">
        <v>0</v>
      </c>
      <c r="N40" s="46">
        <f t="shared" si="9"/>
        <v>104598</v>
      </c>
      <c r="O40" s="47">
        <f t="shared" si="2"/>
        <v>28.36940602115541</v>
      </c>
      <c r="P40" s="9"/>
    </row>
    <row r="41" spans="1:16" ht="15">
      <c r="A41" s="12"/>
      <c r="B41" s="25">
        <v>362</v>
      </c>
      <c r="C41" s="20" t="s">
        <v>51</v>
      </c>
      <c r="D41" s="46">
        <v>18804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18804</v>
      </c>
      <c r="O41" s="47">
        <f t="shared" si="2"/>
        <v>5.1000813669650125</v>
      </c>
      <c r="P41" s="9"/>
    </row>
    <row r="42" spans="1:16" ht="15">
      <c r="A42" s="12"/>
      <c r="B42" s="25">
        <v>368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14302</v>
      </c>
      <c r="L42" s="46">
        <v>0</v>
      </c>
      <c r="M42" s="46">
        <v>0</v>
      </c>
      <c r="N42" s="46">
        <f t="shared" si="9"/>
        <v>14302</v>
      </c>
      <c r="O42" s="47">
        <f t="shared" si="2"/>
        <v>3.879034445348522</v>
      </c>
      <c r="P42" s="9"/>
    </row>
    <row r="43" spans="1:16" ht="15">
      <c r="A43" s="12"/>
      <c r="B43" s="25">
        <v>369.9</v>
      </c>
      <c r="C43" s="20" t="s">
        <v>54</v>
      </c>
      <c r="D43" s="46">
        <v>3298</v>
      </c>
      <c r="E43" s="46">
        <v>0</v>
      </c>
      <c r="F43" s="46">
        <v>0</v>
      </c>
      <c r="G43" s="46">
        <v>0</v>
      </c>
      <c r="H43" s="46">
        <v>0</v>
      </c>
      <c r="I43" s="46">
        <v>4830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8128</v>
      </c>
      <c r="O43" s="47">
        <f t="shared" si="2"/>
        <v>2.204502305397342</v>
      </c>
      <c r="P43" s="9"/>
    </row>
    <row r="44" spans="1:16" ht="15.75">
      <c r="A44" s="29" t="s">
        <v>34</v>
      </c>
      <c r="B44" s="30"/>
      <c r="C44" s="31"/>
      <c r="D44" s="32">
        <f aca="true" t="shared" si="10" ref="D44:M44">SUM(D45:D45)</f>
        <v>946706</v>
      </c>
      <c r="E44" s="32">
        <f t="shared" si="10"/>
        <v>0</v>
      </c>
      <c r="F44" s="32">
        <f t="shared" si="10"/>
        <v>0</v>
      </c>
      <c r="G44" s="32">
        <f t="shared" si="10"/>
        <v>62000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1008706</v>
      </c>
      <c r="O44" s="45">
        <f t="shared" si="2"/>
        <v>273.58448603200435</v>
      </c>
      <c r="P44" s="9"/>
    </row>
    <row r="45" spans="1:16" ht="15.75" thickBot="1">
      <c r="A45" s="12"/>
      <c r="B45" s="25">
        <v>382</v>
      </c>
      <c r="C45" s="20" t="s">
        <v>62</v>
      </c>
      <c r="D45" s="46">
        <v>946706</v>
      </c>
      <c r="E45" s="46">
        <v>0</v>
      </c>
      <c r="F45" s="46">
        <v>0</v>
      </c>
      <c r="G45" s="46">
        <v>62000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1008706</v>
      </c>
      <c r="O45" s="47">
        <f t="shared" si="2"/>
        <v>273.58448603200435</v>
      </c>
      <c r="P45" s="9"/>
    </row>
    <row r="46" spans="1:119" ht="16.5" thickBot="1">
      <c r="A46" s="14" t="s">
        <v>47</v>
      </c>
      <c r="B46" s="23"/>
      <c r="C46" s="22"/>
      <c r="D46" s="15">
        <f>SUM(D5,D11,D24,D37,D39,D44)</f>
        <v>2412919</v>
      </c>
      <c r="E46" s="15">
        <f aca="true" t="shared" si="11" ref="E46:M46">SUM(E5,E11,E24,E37,E39,E44)</f>
        <v>0</v>
      </c>
      <c r="F46" s="15">
        <f t="shared" si="11"/>
        <v>0</v>
      </c>
      <c r="G46" s="15">
        <f t="shared" si="11"/>
        <v>62000</v>
      </c>
      <c r="H46" s="15">
        <f t="shared" si="11"/>
        <v>0</v>
      </c>
      <c r="I46" s="15">
        <f t="shared" si="11"/>
        <v>5441590</v>
      </c>
      <c r="J46" s="15">
        <f t="shared" si="11"/>
        <v>0</v>
      </c>
      <c r="K46" s="15">
        <f t="shared" si="11"/>
        <v>31555</v>
      </c>
      <c r="L46" s="15">
        <f t="shared" si="11"/>
        <v>0</v>
      </c>
      <c r="M46" s="15">
        <f t="shared" si="11"/>
        <v>0</v>
      </c>
      <c r="N46" s="15">
        <f t="shared" si="9"/>
        <v>7948064</v>
      </c>
      <c r="O46" s="38">
        <f t="shared" si="2"/>
        <v>2155.6994846758885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99</v>
      </c>
      <c r="M48" s="48"/>
      <c r="N48" s="48"/>
      <c r="O48" s="43">
        <v>3687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419702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419702</v>
      </c>
      <c r="O5" s="33">
        <f aca="true" t="shared" si="2" ref="O5:O44">(N5/O$46)</f>
        <v>127.1053906723198</v>
      </c>
      <c r="P5" s="6"/>
    </row>
    <row r="6" spans="1:16" ht="15">
      <c r="A6" s="12"/>
      <c r="B6" s="25">
        <v>311</v>
      </c>
      <c r="C6" s="20" t="s">
        <v>1</v>
      </c>
      <c r="D6" s="46">
        <v>28500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28500</v>
      </c>
      <c r="O6" s="47">
        <f t="shared" si="2"/>
        <v>8.631132646880678</v>
      </c>
      <c r="P6" s="9"/>
    </row>
    <row r="7" spans="1:16" ht="15">
      <c r="A7" s="12"/>
      <c r="B7" s="25">
        <v>312.41</v>
      </c>
      <c r="C7" s="20" t="s">
        <v>9</v>
      </c>
      <c r="D7" s="46">
        <v>171207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171207</v>
      </c>
      <c r="O7" s="47">
        <f t="shared" si="2"/>
        <v>51.849485160508785</v>
      </c>
      <c r="P7" s="9"/>
    </row>
    <row r="8" spans="1:16" ht="15">
      <c r="A8" s="12"/>
      <c r="B8" s="25">
        <v>312.6</v>
      </c>
      <c r="C8" s="20" t="s">
        <v>10</v>
      </c>
      <c r="D8" s="46">
        <v>160545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160545</v>
      </c>
      <c r="O8" s="47">
        <f t="shared" si="2"/>
        <v>48.62053301029679</v>
      </c>
      <c r="P8" s="9"/>
    </row>
    <row r="9" spans="1:16" ht="15">
      <c r="A9" s="12"/>
      <c r="B9" s="25">
        <v>315</v>
      </c>
      <c r="C9" s="20" t="s">
        <v>89</v>
      </c>
      <c r="D9" s="46">
        <v>59450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59450</v>
      </c>
      <c r="O9" s="47">
        <f t="shared" si="2"/>
        <v>18.004239854633557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SUM(D11:D11)</f>
        <v>100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400883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400983</v>
      </c>
      <c r="O10" s="45">
        <f t="shared" si="2"/>
        <v>121.43640218049667</v>
      </c>
      <c r="P10" s="10"/>
    </row>
    <row r="11" spans="1:16" ht="15">
      <c r="A11" s="12"/>
      <c r="B11" s="25">
        <v>329</v>
      </c>
      <c r="C11" s="20" t="s">
        <v>14</v>
      </c>
      <c r="D11" s="46">
        <v>100</v>
      </c>
      <c r="E11" s="46">
        <v>0</v>
      </c>
      <c r="F11" s="46">
        <v>0</v>
      </c>
      <c r="G11" s="46">
        <v>0</v>
      </c>
      <c r="H11" s="46">
        <v>0</v>
      </c>
      <c r="I11" s="46">
        <v>400883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400983</v>
      </c>
      <c r="O11" s="47">
        <f t="shared" si="2"/>
        <v>121.43640218049667</v>
      </c>
      <c r="P11" s="9"/>
    </row>
    <row r="12" spans="1:16" ht="15.75">
      <c r="A12" s="29" t="s">
        <v>17</v>
      </c>
      <c r="B12" s="30"/>
      <c r="C12" s="31"/>
      <c r="D12" s="32">
        <f aca="true" t="shared" si="4" ref="D12:M12">SUM(D13:D23)</f>
        <v>1183671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1183671</v>
      </c>
      <c r="O12" s="45">
        <f t="shared" si="2"/>
        <v>358.4709267110842</v>
      </c>
      <c r="P12" s="10"/>
    </row>
    <row r="13" spans="1:16" ht="15">
      <c r="A13" s="12"/>
      <c r="B13" s="25">
        <v>331.1</v>
      </c>
      <c r="C13" s="20" t="s">
        <v>15</v>
      </c>
      <c r="D13" s="46">
        <v>445490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445490</v>
      </c>
      <c r="O13" s="47">
        <f t="shared" si="2"/>
        <v>134.9152029073289</v>
      </c>
      <c r="P13" s="9"/>
    </row>
    <row r="14" spans="1:16" ht="15">
      <c r="A14" s="12"/>
      <c r="B14" s="25">
        <v>331.2</v>
      </c>
      <c r="C14" s="20" t="s">
        <v>16</v>
      </c>
      <c r="D14" s="46">
        <v>956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956</v>
      </c>
      <c r="O14" s="47">
        <f t="shared" si="2"/>
        <v>0.28952150211992733</v>
      </c>
      <c r="P14" s="9"/>
    </row>
    <row r="15" spans="1:16" ht="15">
      <c r="A15" s="12"/>
      <c r="B15" s="25">
        <v>334.2</v>
      </c>
      <c r="C15" s="20" t="s">
        <v>86</v>
      </c>
      <c r="D15" s="46">
        <v>21609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21609</v>
      </c>
      <c r="O15" s="47">
        <f t="shared" si="2"/>
        <v>6.544215626892792</v>
      </c>
      <c r="P15" s="9"/>
    </row>
    <row r="16" spans="1:16" ht="15">
      <c r="A16" s="12"/>
      <c r="B16" s="25">
        <v>334.39</v>
      </c>
      <c r="C16" s="20" t="s">
        <v>126</v>
      </c>
      <c r="D16" s="46">
        <v>32600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2">SUM(D16:M16)</f>
        <v>32600</v>
      </c>
      <c r="O16" s="47">
        <f t="shared" si="2"/>
        <v>9.872804360993337</v>
      </c>
      <c r="P16" s="9"/>
    </row>
    <row r="17" spans="1:16" ht="15">
      <c r="A17" s="12"/>
      <c r="B17" s="25">
        <v>334.7</v>
      </c>
      <c r="C17" s="20" t="s">
        <v>20</v>
      </c>
      <c r="D17" s="46">
        <v>426126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426126</v>
      </c>
      <c r="O17" s="47">
        <f t="shared" si="2"/>
        <v>129.05087825560267</v>
      </c>
      <c r="P17" s="9"/>
    </row>
    <row r="18" spans="1:16" ht="15">
      <c r="A18" s="12"/>
      <c r="B18" s="25">
        <v>335.12</v>
      </c>
      <c r="C18" s="20" t="s">
        <v>91</v>
      </c>
      <c r="D18" s="46">
        <v>134595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134595</v>
      </c>
      <c r="O18" s="47">
        <f t="shared" si="2"/>
        <v>40.761659600242275</v>
      </c>
      <c r="P18" s="9"/>
    </row>
    <row r="19" spans="1:16" ht="15">
      <c r="A19" s="12"/>
      <c r="B19" s="25">
        <v>335.14</v>
      </c>
      <c r="C19" s="20" t="s">
        <v>92</v>
      </c>
      <c r="D19" s="46">
        <v>214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214</v>
      </c>
      <c r="O19" s="47">
        <f t="shared" si="2"/>
        <v>0.06480920654149</v>
      </c>
      <c r="P19" s="9"/>
    </row>
    <row r="20" spans="1:16" ht="15">
      <c r="A20" s="12"/>
      <c r="B20" s="25">
        <v>335.15</v>
      </c>
      <c r="C20" s="20" t="s">
        <v>93</v>
      </c>
      <c r="D20" s="46">
        <v>426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426</v>
      </c>
      <c r="O20" s="47">
        <f t="shared" si="2"/>
        <v>0.12901271956390067</v>
      </c>
      <c r="P20" s="9"/>
    </row>
    <row r="21" spans="1:16" ht="15">
      <c r="A21" s="12"/>
      <c r="B21" s="25">
        <v>335.18</v>
      </c>
      <c r="C21" s="20" t="s">
        <v>94</v>
      </c>
      <c r="D21" s="46">
        <v>85070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85070</v>
      </c>
      <c r="O21" s="47">
        <f t="shared" si="2"/>
        <v>25.763173834039975</v>
      </c>
      <c r="P21" s="9"/>
    </row>
    <row r="22" spans="1:16" ht="15">
      <c r="A22" s="12"/>
      <c r="B22" s="25">
        <v>335.49</v>
      </c>
      <c r="C22" s="20" t="s">
        <v>25</v>
      </c>
      <c r="D22" s="46">
        <v>4459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4459</v>
      </c>
      <c r="O22" s="47">
        <f t="shared" si="2"/>
        <v>1.3503937007874016</v>
      </c>
      <c r="P22" s="9"/>
    </row>
    <row r="23" spans="1:16" ht="15">
      <c r="A23" s="12"/>
      <c r="B23" s="25">
        <v>337.2</v>
      </c>
      <c r="C23" s="20" t="s">
        <v>26</v>
      </c>
      <c r="D23" s="46">
        <v>32126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32126</v>
      </c>
      <c r="O23" s="47">
        <f t="shared" si="2"/>
        <v>9.729254996971532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SUM(D25:D34)</f>
        <v>387755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4185996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4573751</v>
      </c>
      <c r="O24" s="45">
        <f t="shared" si="2"/>
        <v>1385.1456692913387</v>
      </c>
      <c r="P24" s="10"/>
    </row>
    <row r="25" spans="1:16" ht="15">
      <c r="A25" s="12"/>
      <c r="B25" s="25">
        <v>342.1</v>
      </c>
      <c r="C25" s="20" t="s">
        <v>36</v>
      </c>
      <c r="D25" s="46">
        <v>33159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4">SUM(D25:M25)</f>
        <v>33159</v>
      </c>
      <c r="O25" s="47">
        <f t="shared" si="2"/>
        <v>10.042095699576015</v>
      </c>
      <c r="P25" s="9"/>
    </row>
    <row r="26" spans="1:16" ht="15">
      <c r="A26" s="12"/>
      <c r="B26" s="25">
        <v>342.2</v>
      </c>
      <c r="C26" s="20" t="s">
        <v>128</v>
      </c>
      <c r="D26" s="46">
        <v>27301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27301</v>
      </c>
      <c r="O26" s="47">
        <f t="shared" si="2"/>
        <v>8.26801938219261</v>
      </c>
      <c r="P26" s="9"/>
    </row>
    <row r="27" spans="1:16" ht="15">
      <c r="A27" s="12"/>
      <c r="B27" s="25">
        <v>343.1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3380711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3380711</v>
      </c>
      <c r="O27" s="47">
        <f t="shared" si="2"/>
        <v>1023.8373712901272</v>
      </c>
      <c r="P27" s="9"/>
    </row>
    <row r="28" spans="1:16" ht="15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173935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173935</v>
      </c>
      <c r="O28" s="47">
        <f t="shared" si="2"/>
        <v>52.67565112053301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219359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219359</v>
      </c>
      <c r="O29" s="47">
        <f t="shared" si="2"/>
        <v>66.43216232586312</v>
      </c>
      <c r="P29" s="9"/>
    </row>
    <row r="30" spans="1:16" ht="15">
      <c r="A30" s="12"/>
      <c r="B30" s="25">
        <v>343.4</v>
      </c>
      <c r="C30" s="20" t="s">
        <v>40</v>
      </c>
      <c r="D30" s="46">
        <v>312431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312431</v>
      </c>
      <c r="O30" s="47">
        <f t="shared" si="2"/>
        <v>94.61871592973955</v>
      </c>
      <c r="P30" s="9"/>
    </row>
    <row r="31" spans="1:16" ht="15">
      <c r="A31" s="12"/>
      <c r="B31" s="25">
        <v>343.5</v>
      </c>
      <c r="C31" s="20" t="s">
        <v>41</v>
      </c>
      <c r="D31" s="46">
        <v>5962</v>
      </c>
      <c r="E31" s="46">
        <v>0</v>
      </c>
      <c r="F31" s="46">
        <v>0</v>
      </c>
      <c r="G31" s="46">
        <v>0</v>
      </c>
      <c r="H31" s="46">
        <v>0</v>
      </c>
      <c r="I31" s="46">
        <v>394128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400090</v>
      </c>
      <c r="O31" s="47">
        <f t="shared" si="2"/>
        <v>121.16596002422774</v>
      </c>
      <c r="P31" s="9"/>
    </row>
    <row r="32" spans="1:16" ht="15">
      <c r="A32" s="12"/>
      <c r="B32" s="25">
        <v>344.9</v>
      </c>
      <c r="C32" s="20" t="s">
        <v>136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17863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17863</v>
      </c>
      <c r="O32" s="47">
        <f t="shared" si="2"/>
        <v>5.409751665657177</v>
      </c>
      <c r="P32" s="9"/>
    </row>
    <row r="33" spans="1:16" ht="15">
      <c r="A33" s="12"/>
      <c r="B33" s="25">
        <v>346.4</v>
      </c>
      <c r="C33" s="20" t="s">
        <v>42</v>
      </c>
      <c r="D33" s="46">
        <v>5965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5965</v>
      </c>
      <c r="O33" s="47">
        <f t="shared" si="2"/>
        <v>1.806480920654149</v>
      </c>
      <c r="P33" s="9"/>
    </row>
    <row r="34" spans="1:16" ht="15">
      <c r="A34" s="12"/>
      <c r="B34" s="25">
        <v>347.2</v>
      </c>
      <c r="C34" s="20" t="s">
        <v>72</v>
      </c>
      <c r="D34" s="46">
        <v>2937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2937</v>
      </c>
      <c r="O34" s="47">
        <f t="shared" si="2"/>
        <v>0.8894609327680194</v>
      </c>
      <c r="P34" s="9"/>
    </row>
    <row r="35" spans="1:16" ht="15.75">
      <c r="A35" s="29" t="s">
        <v>33</v>
      </c>
      <c r="B35" s="30"/>
      <c r="C35" s="31"/>
      <c r="D35" s="32">
        <f aca="true" t="shared" si="8" ref="D35:M35">SUM(D36:D36)</f>
        <v>5047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4">SUM(D35:M35)</f>
        <v>5047</v>
      </c>
      <c r="O35" s="45">
        <f t="shared" si="2"/>
        <v>1.5284675953967293</v>
      </c>
      <c r="P35" s="10"/>
    </row>
    <row r="36" spans="1:16" ht="15">
      <c r="A36" s="13"/>
      <c r="B36" s="39">
        <v>351.1</v>
      </c>
      <c r="C36" s="21" t="s">
        <v>137</v>
      </c>
      <c r="D36" s="46">
        <v>5047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5047</v>
      </c>
      <c r="O36" s="47">
        <f t="shared" si="2"/>
        <v>1.5284675953967293</v>
      </c>
      <c r="P36" s="9"/>
    </row>
    <row r="37" spans="1:16" ht="15.75">
      <c r="A37" s="29" t="s">
        <v>2</v>
      </c>
      <c r="B37" s="30"/>
      <c r="C37" s="31"/>
      <c r="D37" s="32">
        <f aca="true" t="shared" si="10" ref="D37:M37">SUM(D38:D41)</f>
        <v>93641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430268</v>
      </c>
      <c r="J37" s="32">
        <f t="shared" si="10"/>
        <v>0</v>
      </c>
      <c r="K37" s="32">
        <f t="shared" si="10"/>
        <v>66470</v>
      </c>
      <c r="L37" s="32">
        <f t="shared" si="10"/>
        <v>0</v>
      </c>
      <c r="M37" s="32">
        <f t="shared" si="10"/>
        <v>0</v>
      </c>
      <c r="N37" s="32">
        <f t="shared" si="9"/>
        <v>590379</v>
      </c>
      <c r="O37" s="45">
        <f t="shared" si="2"/>
        <v>178.79436705027257</v>
      </c>
      <c r="P37" s="10"/>
    </row>
    <row r="38" spans="1:16" ht="15">
      <c r="A38" s="12"/>
      <c r="B38" s="25">
        <v>361.1</v>
      </c>
      <c r="C38" s="20" t="s">
        <v>50</v>
      </c>
      <c r="D38" s="46">
        <v>4397</v>
      </c>
      <c r="E38" s="46">
        <v>0</v>
      </c>
      <c r="F38" s="46">
        <v>0</v>
      </c>
      <c r="G38" s="46">
        <v>0</v>
      </c>
      <c r="H38" s="46">
        <v>0</v>
      </c>
      <c r="I38" s="46">
        <v>62243</v>
      </c>
      <c r="J38" s="46">
        <v>0</v>
      </c>
      <c r="K38" s="46">
        <v>5081</v>
      </c>
      <c r="L38" s="46">
        <v>0</v>
      </c>
      <c r="M38" s="46">
        <v>0</v>
      </c>
      <c r="N38" s="46">
        <f t="shared" si="9"/>
        <v>71721</v>
      </c>
      <c r="O38" s="47">
        <f t="shared" si="2"/>
        <v>21.72047244094488</v>
      </c>
      <c r="P38" s="9"/>
    </row>
    <row r="39" spans="1:16" ht="15">
      <c r="A39" s="12"/>
      <c r="B39" s="25">
        <v>362</v>
      </c>
      <c r="C39" s="20" t="s">
        <v>51</v>
      </c>
      <c r="D39" s="46">
        <v>21594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21594</v>
      </c>
      <c r="O39" s="47">
        <f t="shared" si="2"/>
        <v>6.539672925499697</v>
      </c>
      <c r="P39" s="9"/>
    </row>
    <row r="40" spans="1:16" ht="15">
      <c r="A40" s="12"/>
      <c r="B40" s="25">
        <v>368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61389</v>
      </c>
      <c r="L40" s="46">
        <v>0</v>
      </c>
      <c r="M40" s="46">
        <v>0</v>
      </c>
      <c r="N40" s="46">
        <f t="shared" si="9"/>
        <v>61389</v>
      </c>
      <c r="O40" s="47">
        <f t="shared" si="2"/>
        <v>18.591459721380982</v>
      </c>
      <c r="P40" s="9"/>
    </row>
    <row r="41" spans="1:16" ht="15">
      <c r="A41" s="12"/>
      <c r="B41" s="25">
        <v>369.9</v>
      </c>
      <c r="C41" s="20" t="s">
        <v>54</v>
      </c>
      <c r="D41" s="46">
        <v>67650</v>
      </c>
      <c r="E41" s="46">
        <v>0</v>
      </c>
      <c r="F41" s="46">
        <v>0</v>
      </c>
      <c r="G41" s="46">
        <v>0</v>
      </c>
      <c r="H41" s="46">
        <v>0</v>
      </c>
      <c r="I41" s="46">
        <v>368025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435675</v>
      </c>
      <c r="O41" s="47">
        <f t="shared" si="2"/>
        <v>131.942761962447</v>
      </c>
      <c r="P41" s="9"/>
    </row>
    <row r="42" spans="1:16" ht="15.75">
      <c r="A42" s="29" t="s">
        <v>34</v>
      </c>
      <c r="B42" s="30"/>
      <c r="C42" s="31"/>
      <c r="D42" s="32">
        <f aca="true" t="shared" si="11" ref="D42:M42">SUM(D43:D43)</f>
        <v>1716101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1716101</v>
      </c>
      <c r="O42" s="45">
        <f t="shared" si="2"/>
        <v>519.7156268927922</v>
      </c>
      <c r="P42" s="9"/>
    </row>
    <row r="43" spans="1:16" ht="15.75" thickBot="1">
      <c r="A43" s="12"/>
      <c r="B43" s="25">
        <v>381</v>
      </c>
      <c r="C43" s="20" t="s">
        <v>82</v>
      </c>
      <c r="D43" s="46">
        <v>1716101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1716101</v>
      </c>
      <c r="O43" s="47">
        <f t="shared" si="2"/>
        <v>519.7156268927922</v>
      </c>
      <c r="P43" s="9"/>
    </row>
    <row r="44" spans="1:119" ht="16.5" thickBot="1">
      <c r="A44" s="14" t="s">
        <v>47</v>
      </c>
      <c r="B44" s="23"/>
      <c r="C44" s="22"/>
      <c r="D44" s="15">
        <f aca="true" t="shared" si="12" ref="D44:M44">SUM(D5,D10,D12,D24,D35,D37,D42)</f>
        <v>3806017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5017147</v>
      </c>
      <c r="J44" s="15">
        <f t="shared" si="12"/>
        <v>0</v>
      </c>
      <c r="K44" s="15">
        <f t="shared" si="12"/>
        <v>66470</v>
      </c>
      <c r="L44" s="15">
        <f t="shared" si="12"/>
        <v>0</v>
      </c>
      <c r="M44" s="15">
        <f t="shared" si="12"/>
        <v>0</v>
      </c>
      <c r="N44" s="15">
        <f t="shared" si="9"/>
        <v>8889634</v>
      </c>
      <c r="O44" s="38">
        <f t="shared" si="2"/>
        <v>2692.196850393701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138</v>
      </c>
      <c r="M46" s="48"/>
      <c r="N46" s="48"/>
      <c r="O46" s="43">
        <v>3302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84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421535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421535</v>
      </c>
      <c r="O5" s="33">
        <f aca="true" t="shared" si="2" ref="O5:O46">(N5/O$48)</f>
        <v>136.4190938511327</v>
      </c>
      <c r="P5" s="6"/>
    </row>
    <row r="6" spans="1:16" ht="15">
      <c r="A6" s="12"/>
      <c r="B6" s="25">
        <v>311</v>
      </c>
      <c r="C6" s="20" t="s">
        <v>1</v>
      </c>
      <c r="D6" s="46">
        <v>28439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28439</v>
      </c>
      <c r="O6" s="47">
        <f t="shared" si="2"/>
        <v>9.203559870550162</v>
      </c>
      <c r="P6" s="9"/>
    </row>
    <row r="7" spans="1:16" ht="15">
      <c r="A7" s="12"/>
      <c r="B7" s="25">
        <v>312.1</v>
      </c>
      <c r="C7" s="20" t="s">
        <v>109</v>
      </c>
      <c r="D7" s="46">
        <v>346601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346601</v>
      </c>
      <c r="O7" s="47">
        <f t="shared" si="2"/>
        <v>112.16860841423949</v>
      </c>
      <c r="P7" s="9"/>
    </row>
    <row r="8" spans="1:16" ht="15">
      <c r="A8" s="12"/>
      <c r="B8" s="25">
        <v>315</v>
      </c>
      <c r="C8" s="20" t="s">
        <v>89</v>
      </c>
      <c r="D8" s="46">
        <v>41950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41950</v>
      </c>
      <c r="O8" s="47">
        <f t="shared" si="2"/>
        <v>13.576051779935275</v>
      </c>
      <c r="P8" s="9"/>
    </row>
    <row r="9" spans="1:16" ht="15">
      <c r="A9" s="12"/>
      <c r="B9" s="25">
        <v>316</v>
      </c>
      <c r="C9" s="20" t="s">
        <v>90</v>
      </c>
      <c r="D9" s="46">
        <v>4545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4545</v>
      </c>
      <c r="O9" s="47">
        <f t="shared" si="2"/>
        <v>1.470873786407767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SUM(D11:D11)</f>
        <v>1106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1106</v>
      </c>
      <c r="O10" s="45">
        <f t="shared" si="2"/>
        <v>0.3579288025889968</v>
      </c>
      <c r="P10" s="10"/>
    </row>
    <row r="11" spans="1:16" ht="15">
      <c r="A11" s="12"/>
      <c r="B11" s="25">
        <v>329</v>
      </c>
      <c r="C11" s="20" t="s">
        <v>14</v>
      </c>
      <c r="D11" s="46">
        <v>1106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1106</v>
      </c>
      <c r="O11" s="47">
        <f t="shared" si="2"/>
        <v>0.3579288025889968</v>
      </c>
      <c r="P11" s="9"/>
    </row>
    <row r="12" spans="1:16" ht="15.75">
      <c r="A12" s="29" t="s">
        <v>17</v>
      </c>
      <c r="B12" s="30"/>
      <c r="C12" s="31"/>
      <c r="D12" s="32">
        <f aca="true" t="shared" si="4" ref="D12:M12">SUM(D13:D19)</f>
        <v>496746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496746</v>
      </c>
      <c r="O12" s="45">
        <f t="shared" si="2"/>
        <v>160.7592233009709</v>
      </c>
      <c r="P12" s="10"/>
    </row>
    <row r="13" spans="1:16" ht="15">
      <c r="A13" s="12"/>
      <c r="B13" s="25">
        <v>331.2</v>
      </c>
      <c r="C13" s="20" t="s">
        <v>16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0.32362459546925565</v>
      </c>
      <c r="P13" s="9"/>
    </row>
    <row r="14" spans="1:16" ht="15">
      <c r="A14" s="12"/>
      <c r="B14" s="25">
        <v>334.1</v>
      </c>
      <c r="C14" s="20" t="s">
        <v>98</v>
      </c>
      <c r="D14" s="46">
        <v>220009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220009</v>
      </c>
      <c r="O14" s="47">
        <f t="shared" si="2"/>
        <v>71.20032362459547</v>
      </c>
      <c r="P14" s="9"/>
    </row>
    <row r="15" spans="1:16" ht="15">
      <c r="A15" s="12"/>
      <c r="B15" s="25">
        <v>334.49</v>
      </c>
      <c r="C15" s="20" t="s">
        <v>127</v>
      </c>
      <c r="D15" s="46">
        <v>28247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28247</v>
      </c>
      <c r="O15" s="47">
        <f t="shared" si="2"/>
        <v>9.141423948220064</v>
      </c>
      <c r="P15" s="9"/>
    </row>
    <row r="16" spans="1:16" ht="15">
      <c r="A16" s="12"/>
      <c r="B16" s="25">
        <v>335.12</v>
      </c>
      <c r="C16" s="20" t="s">
        <v>91</v>
      </c>
      <c r="D16" s="46">
        <v>146525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146525</v>
      </c>
      <c r="O16" s="47">
        <f t="shared" si="2"/>
        <v>47.419093851132686</v>
      </c>
      <c r="P16" s="9"/>
    </row>
    <row r="17" spans="1:16" ht="15">
      <c r="A17" s="12"/>
      <c r="B17" s="25">
        <v>335.14</v>
      </c>
      <c r="C17" s="20" t="s">
        <v>92</v>
      </c>
      <c r="D17" s="46">
        <v>284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</v>
      </c>
      <c r="O17" s="47">
        <f t="shared" si="2"/>
        <v>0.09190938511326861</v>
      </c>
      <c r="P17" s="9"/>
    </row>
    <row r="18" spans="1:16" ht="15">
      <c r="A18" s="12"/>
      <c r="B18" s="25">
        <v>335.18</v>
      </c>
      <c r="C18" s="20" t="s">
        <v>94</v>
      </c>
      <c r="D18" s="46">
        <v>93095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93095</v>
      </c>
      <c r="O18" s="47">
        <f t="shared" si="2"/>
        <v>30.127831715210355</v>
      </c>
      <c r="P18" s="9"/>
    </row>
    <row r="19" spans="1:16" ht="15">
      <c r="A19" s="12"/>
      <c r="B19" s="25">
        <v>335.49</v>
      </c>
      <c r="C19" s="20" t="s">
        <v>25</v>
      </c>
      <c r="D19" s="46">
        <v>7586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7586</v>
      </c>
      <c r="O19" s="47">
        <f t="shared" si="2"/>
        <v>2.4550161812297735</v>
      </c>
      <c r="P19" s="9"/>
    </row>
    <row r="20" spans="1:16" ht="15.75">
      <c r="A20" s="29" t="s">
        <v>32</v>
      </c>
      <c r="B20" s="30"/>
      <c r="C20" s="31"/>
      <c r="D20" s="32">
        <f aca="true" t="shared" si="5" ref="D20:M20">SUM(D21:D32)</f>
        <v>441018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4687454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5128472</v>
      </c>
      <c r="O20" s="45">
        <f t="shared" si="2"/>
        <v>1659.6996763754046</v>
      </c>
      <c r="P20" s="10"/>
    </row>
    <row r="21" spans="1:16" ht="15">
      <c r="A21" s="12"/>
      <c r="B21" s="25">
        <v>341.8</v>
      </c>
      <c r="C21" s="20" t="s">
        <v>116</v>
      </c>
      <c r="D21" s="46">
        <v>39486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2">SUM(D21:M21)</f>
        <v>39486</v>
      </c>
      <c r="O21" s="47">
        <f t="shared" si="2"/>
        <v>12.77864077669903</v>
      </c>
      <c r="P21" s="9"/>
    </row>
    <row r="22" spans="1:16" ht="15">
      <c r="A22" s="12"/>
      <c r="B22" s="25">
        <v>342.1</v>
      </c>
      <c r="C22" s="20" t="s">
        <v>36</v>
      </c>
      <c r="D22" s="46">
        <v>42409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42409</v>
      </c>
      <c r="O22" s="47">
        <f t="shared" si="2"/>
        <v>13.724595469255663</v>
      </c>
      <c r="P22" s="9"/>
    </row>
    <row r="23" spans="1:16" ht="15">
      <c r="A23" s="12"/>
      <c r="B23" s="25">
        <v>342.2</v>
      </c>
      <c r="C23" s="20" t="s">
        <v>128</v>
      </c>
      <c r="D23" s="46">
        <v>19899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19899</v>
      </c>
      <c r="O23" s="47">
        <f t="shared" si="2"/>
        <v>6.439805825242718</v>
      </c>
      <c r="P23" s="9"/>
    </row>
    <row r="24" spans="1:16" ht="15">
      <c r="A24" s="12"/>
      <c r="B24" s="25">
        <v>343.1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3833241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3833241</v>
      </c>
      <c r="O24" s="47">
        <f t="shared" si="2"/>
        <v>1240.531067961165</v>
      </c>
      <c r="P24" s="9"/>
    </row>
    <row r="25" spans="1:16" ht="15">
      <c r="A25" s="12"/>
      <c r="B25" s="25">
        <v>343.2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225156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225156</v>
      </c>
      <c r="O25" s="47">
        <f t="shared" si="2"/>
        <v>72.86601941747573</v>
      </c>
      <c r="P25" s="9"/>
    </row>
    <row r="26" spans="1:16" ht="15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231961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231961</v>
      </c>
      <c r="O26" s="47">
        <f t="shared" si="2"/>
        <v>75.06828478964401</v>
      </c>
      <c r="P26" s="9"/>
    </row>
    <row r="27" spans="1:16" ht="15">
      <c r="A27" s="12"/>
      <c r="B27" s="25">
        <v>343.4</v>
      </c>
      <c r="C27" s="20" t="s">
        <v>40</v>
      </c>
      <c r="D27" s="46">
        <v>295271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295271</v>
      </c>
      <c r="O27" s="47">
        <f t="shared" si="2"/>
        <v>95.55695792880259</v>
      </c>
      <c r="P27" s="9"/>
    </row>
    <row r="28" spans="1:16" ht="15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397096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397096</v>
      </c>
      <c r="O28" s="47">
        <f t="shared" si="2"/>
        <v>128.51003236245955</v>
      </c>
      <c r="P28" s="9"/>
    </row>
    <row r="29" spans="1:16" ht="15">
      <c r="A29" s="12"/>
      <c r="B29" s="25">
        <v>343.7</v>
      </c>
      <c r="C29" s="20" t="s">
        <v>117</v>
      </c>
      <c r="D29" s="46">
        <v>5978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5978</v>
      </c>
      <c r="O29" s="47">
        <f t="shared" si="2"/>
        <v>1.9346278317152104</v>
      </c>
      <c r="P29" s="9"/>
    </row>
    <row r="30" spans="1:16" ht="15">
      <c r="A30" s="12"/>
      <c r="B30" s="25">
        <v>343.9</v>
      </c>
      <c r="C30" s="20" t="s">
        <v>129</v>
      </c>
      <c r="D30" s="46">
        <v>13829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13829</v>
      </c>
      <c r="O30" s="47">
        <f t="shared" si="2"/>
        <v>4.475404530744337</v>
      </c>
      <c r="P30" s="9"/>
    </row>
    <row r="31" spans="1:16" ht="15">
      <c r="A31" s="12"/>
      <c r="B31" s="25">
        <v>346.4</v>
      </c>
      <c r="C31" s="20" t="s">
        <v>42</v>
      </c>
      <c r="D31" s="46">
        <v>5974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5974</v>
      </c>
      <c r="O31" s="47">
        <f t="shared" si="2"/>
        <v>1.9333333333333333</v>
      </c>
      <c r="P31" s="9"/>
    </row>
    <row r="32" spans="1:16" ht="15">
      <c r="A32" s="12"/>
      <c r="B32" s="25">
        <v>347.2</v>
      </c>
      <c r="C32" s="20" t="s">
        <v>72</v>
      </c>
      <c r="D32" s="46">
        <v>18172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18172</v>
      </c>
      <c r="O32" s="47">
        <f t="shared" si="2"/>
        <v>5.8809061488673136</v>
      </c>
      <c r="P32" s="9"/>
    </row>
    <row r="33" spans="1:16" ht="15.75">
      <c r="A33" s="29" t="s">
        <v>33</v>
      </c>
      <c r="B33" s="30"/>
      <c r="C33" s="31"/>
      <c r="D33" s="32">
        <f aca="true" t="shared" si="7" ref="D33:M33">SUM(D34:D34)</f>
        <v>8005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71151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6">SUM(D33:M33)</f>
        <v>79156</v>
      </c>
      <c r="O33" s="45">
        <f t="shared" si="2"/>
        <v>25.6168284789644</v>
      </c>
      <c r="P33" s="10"/>
    </row>
    <row r="34" spans="1:16" ht="15">
      <c r="A34" s="13"/>
      <c r="B34" s="39">
        <v>359</v>
      </c>
      <c r="C34" s="21" t="s">
        <v>74</v>
      </c>
      <c r="D34" s="46">
        <v>8005</v>
      </c>
      <c r="E34" s="46">
        <v>0</v>
      </c>
      <c r="F34" s="46">
        <v>0</v>
      </c>
      <c r="G34" s="46">
        <v>0</v>
      </c>
      <c r="H34" s="46">
        <v>0</v>
      </c>
      <c r="I34" s="46">
        <v>71151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79156</v>
      </c>
      <c r="O34" s="47">
        <f t="shared" si="2"/>
        <v>25.6168284789644</v>
      </c>
      <c r="P34" s="9"/>
    </row>
    <row r="35" spans="1:16" ht="15.75">
      <c r="A35" s="29" t="s">
        <v>2</v>
      </c>
      <c r="B35" s="30"/>
      <c r="C35" s="31"/>
      <c r="D35" s="32">
        <f aca="true" t="shared" si="9" ref="D35:M35">SUM(D36:D39)</f>
        <v>73741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50619</v>
      </c>
      <c r="J35" s="32">
        <f t="shared" si="9"/>
        <v>0</v>
      </c>
      <c r="K35" s="32">
        <f t="shared" si="9"/>
        <v>25811</v>
      </c>
      <c r="L35" s="32">
        <f t="shared" si="9"/>
        <v>0</v>
      </c>
      <c r="M35" s="32">
        <f t="shared" si="9"/>
        <v>0</v>
      </c>
      <c r="N35" s="32">
        <f t="shared" si="8"/>
        <v>150171</v>
      </c>
      <c r="O35" s="45">
        <f t="shared" si="2"/>
        <v>48.599029126213594</v>
      </c>
      <c r="P35" s="10"/>
    </row>
    <row r="36" spans="1:16" ht="15">
      <c r="A36" s="12"/>
      <c r="B36" s="25">
        <v>361.1</v>
      </c>
      <c r="C36" s="20" t="s">
        <v>50</v>
      </c>
      <c r="D36" s="46">
        <v>3888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5152</v>
      </c>
      <c r="L36" s="46">
        <v>0</v>
      </c>
      <c r="M36" s="46">
        <v>0</v>
      </c>
      <c r="N36" s="46">
        <f t="shared" si="8"/>
        <v>9040</v>
      </c>
      <c r="O36" s="47">
        <f t="shared" si="2"/>
        <v>2.925566343042071</v>
      </c>
      <c r="P36" s="9"/>
    </row>
    <row r="37" spans="1:16" ht="15">
      <c r="A37" s="12"/>
      <c r="B37" s="25">
        <v>362</v>
      </c>
      <c r="C37" s="20" t="s">
        <v>51</v>
      </c>
      <c r="D37" s="46">
        <v>22126</v>
      </c>
      <c r="E37" s="46">
        <v>0</v>
      </c>
      <c r="F37" s="46">
        <v>0</v>
      </c>
      <c r="G37" s="46">
        <v>0</v>
      </c>
      <c r="H37" s="46">
        <v>0</v>
      </c>
      <c r="I37" s="46">
        <v>20097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42223</v>
      </c>
      <c r="O37" s="47">
        <f t="shared" si="2"/>
        <v>13.664401294498381</v>
      </c>
      <c r="P37" s="9"/>
    </row>
    <row r="38" spans="1:16" ht="15">
      <c r="A38" s="12"/>
      <c r="B38" s="25">
        <v>368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20659</v>
      </c>
      <c r="L38" s="46">
        <v>0</v>
      </c>
      <c r="M38" s="46">
        <v>0</v>
      </c>
      <c r="N38" s="46">
        <f t="shared" si="8"/>
        <v>20659</v>
      </c>
      <c r="O38" s="47">
        <f t="shared" si="2"/>
        <v>6.685760517799353</v>
      </c>
      <c r="P38" s="9"/>
    </row>
    <row r="39" spans="1:16" ht="15">
      <c r="A39" s="12"/>
      <c r="B39" s="25">
        <v>369.9</v>
      </c>
      <c r="C39" s="20" t="s">
        <v>54</v>
      </c>
      <c r="D39" s="46">
        <v>47727</v>
      </c>
      <c r="E39" s="46">
        <v>0</v>
      </c>
      <c r="F39" s="46">
        <v>0</v>
      </c>
      <c r="G39" s="46">
        <v>0</v>
      </c>
      <c r="H39" s="46">
        <v>0</v>
      </c>
      <c r="I39" s="46">
        <v>30522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78249</v>
      </c>
      <c r="O39" s="47">
        <f t="shared" si="2"/>
        <v>25.323300970873788</v>
      </c>
      <c r="P39" s="9"/>
    </row>
    <row r="40" spans="1:16" ht="15.75">
      <c r="A40" s="29" t="s">
        <v>34</v>
      </c>
      <c r="B40" s="30"/>
      <c r="C40" s="31"/>
      <c r="D40" s="32">
        <f aca="true" t="shared" si="10" ref="D40:M40">SUM(D41:D45)</f>
        <v>1892594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3849904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5742498</v>
      </c>
      <c r="O40" s="45">
        <f t="shared" si="2"/>
        <v>1858.4135922330097</v>
      </c>
      <c r="P40" s="9"/>
    </row>
    <row r="41" spans="1:16" ht="15">
      <c r="A41" s="12"/>
      <c r="B41" s="25">
        <v>381</v>
      </c>
      <c r="C41" s="20" t="s">
        <v>82</v>
      </c>
      <c r="D41" s="46">
        <v>1854594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1854594</v>
      </c>
      <c r="O41" s="47">
        <f t="shared" si="2"/>
        <v>600.1922330097087</v>
      </c>
      <c r="P41" s="9"/>
    </row>
    <row r="42" spans="1:16" ht="15">
      <c r="A42" s="12"/>
      <c r="B42" s="25">
        <v>388.1</v>
      </c>
      <c r="C42" s="20" t="s">
        <v>106</v>
      </c>
      <c r="D42" s="46">
        <v>38000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38000</v>
      </c>
      <c r="O42" s="47">
        <f t="shared" si="2"/>
        <v>12.297734627831716</v>
      </c>
      <c r="P42" s="9"/>
    </row>
    <row r="43" spans="1:16" ht="15">
      <c r="A43" s="12"/>
      <c r="B43" s="25">
        <v>389.1</v>
      </c>
      <c r="C43" s="20" t="s">
        <v>119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84287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84287</v>
      </c>
      <c r="O43" s="47">
        <f t="shared" si="2"/>
        <v>27.277346278317154</v>
      </c>
      <c r="P43" s="9"/>
    </row>
    <row r="44" spans="1:16" ht="15">
      <c r="A44" s="12"/>
      <c r="B44" s="25">
        <v>389.2</v>
      </c>
      <c r="C44" s="20" t="s">
        <v>132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3195832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3195832</v>
      </c>
      <c r="O44" s="47">
        <f t="shared" si="2"/>
        <v>1034.2498381877022</v>
      </c>
      <c r="P44" s="9"/>
    </row>
    <row r="45" spans="1:16" ht="15.75" thickBot="1">
      <c r="A45" s="12"/>
      <c r="B45" s="25">
        <v>389.9</v>
      </c>
      <c r="C45" s="20" t="s">
        <v>133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569785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569785</v>
      </c>
      <c r="O45" s="47">
        <f t="shared" si="2"/>
        <v>184.39644012944984</v>
      </c>
      <c r="P45" s="9"/>
    </row>
    <row r="46" spans="1:119" ht="16.5" thickBot="1">
      <c r="A46" s="14" t="s">
        <v>47</v>
      </c>
      <c r="B46" s="23"/>
      <c r="C46" s="22"/>
      <c r="D46" s="15">
        <f aca="true" t="shared" si="11" ref="D46:M46">SUM(D5,D10,D12,D20,D33,D35,D40)</f>
        <v>3334745</v>
      </c>
      <c r="E46" s="15">
        <f t="shared" si="11"/>
        <v>0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8659128</v>
      </c>
      <c r="J46" s="15">
        <f t="shared" si="11"/>
        <v>0</v>
      </c>
      <c r="K46" s="15">
        <f t="shared" si="11"/>
        <v>25811</v>
      </c>
      <c r="L46" s="15">
        <f t="shared" si="11"/>
        <v>0</v>
      </c>
      <c r="M46" s="15">
        <f t="shared" si="11"/>
        <v>0</v>
      </c>
      <c r="N46" s="15">
        <f t="shared" si="8"/>
        <v>12019684</v>
      </c>
      <c r="O46" s="38">
        <f t="shared" si="2"/>
        <v>3889.865372168285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134</v>
      </c>
      <c r="M48" s="48"/>
      <c r="N48" s="48"/>
      <c r="O48" s="43">
        <v>3090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421027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421027</v>
      </c>
      <c r="O5" s="33">
        <f aca="true" t="shared" si="2" ref="O5:O44">(N5/O$46)</f>
        <v>141.75993265993267</v>
      </c>
      <c r="P5" s="6"/>
    </row>
    <row r="6" spans="1:16" ht="15">
      <c r="A6" s="12"/>
      <c r="B6" s="25">
        <v>311</v>
      </c>
      <c r="C6" s="20" t="s">
        <v>1</v>
      </c>
      <c r="D6" s="46">
        <v>29155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29155</v>
      </c>
      <c r="O6" s="47">
        <f t="shared" si="2"/>
        <v>9.816498316498317</v>
      </c>
      <c r="P6" s="9"/>
    </row>
    <row r="7" spans="1:16" ht="15">
      <c r="A7" s="12"/>
      <c r="B7" s="25">
        <v>312.1</v>
      </c>
      <c r="C7" s="20" t="s">
        <v>109</v>
      </c>
      <c r="D7" s="46">
        <v>337162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337162</v>
      </c>
      <c r="O7" s="47">
        <f t="shared" si="2"/>
        <v>113.52255892255893</v>
      </c>
      <c r="P7" s="9"/>
    </row>
    <row r="8" spans="1:16" ht="15">
      <c r="A8" s="12"/>
      <c r="B8" s="25">
        <v>315</v>
      </c>
      <c r="C8" s="20" t="s">
        <v>89</v>
      </c>
      <c r="D8" s="46">
        <v>49367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49367</v>
      </c>
      <c r="O8" s="47">
        <f t="shared" si="2"/>
        <v>16.62188552188552</v>
      </c>
      <c r="P8" s="9"/>
    </row>
    <row r="9" spans="1:16" ht="15">
      <c r="A9" s="12"/>
      <c r="B9" s="25">
        <v>316</v>
      </c>
      <c r="C9" s="20" t="s">
        <v>90</v>
      </c>
      <c r="D9" s="46">
        <v>5343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5343</v>
      </c>
      <c r="O9" s="47">
        <f t="shared" si="2"/>
        <v>1.798989898989899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SUM(D11:D11)</f>
        <v>614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614</v>
      </c>
      <c r="O10" s="45">
        <f t="shared" si="2"/>
        <v>0.20673400673400674</v>
      </c>
      <c r="P10" s="10"/>
    </row>
    <row r="11" spans="1:16" ht="15">
      <c r="A11" s="12"/>
      <c r="B11" s="25">
        <v>329</v>
      </c>
      <c r="C11" s="20" t="s">
        <v>14</v>
      </c>
      <c r="D11" s="46">
        <v>614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614</v>
      </c>
      <c r="O11" s="47">
        <f t="shared" si="2"/>
        <v>0.20673400673400674</v>
      </c>
      <c r="P11" s="9"/>
    </row>
    <row r="12" spans="1:16" ht="15.75">
      <c r="A12" s="29" t="s">
        <v>17</v>
      </c>
      <c r="B12" s="30"/>
      <c r="C12" s="31"/>
      <c r="D12" s="32">
        <f aca="true" t="shared" si="4" ref="D12:M12">SUM(D13:D19)</f>
        <v>381894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394657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776551</v>
      </c>
      <c r="O12" s="45">
        <f t="shared" si="2"/>
        <v>261.46498316498315</v>
      </c>
      <c r="P12" s="10"/>
    </row>
    <row r="13" spans="1:16" ht="15">
      <c r="A13" s="12"/>
      <c r="B13" s="25">
        <v>334.31</v>
      </c>
      <c r="C13" s="20" t="s">
        <v>67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394657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394657</v>
      </c>
      <c r="O13" s="47">
        <f t="shared" si="2"/>
        <v>132.88114478114477</v>
      </c>
      <c r="P13" s="9"/>
    </row>
    <row r="14" spans="1:16" ht="15">
      <c r="A14" s="12"/>
      <c r="B14" s="25">
        <v>334.39</v>
      </c>
      <c r="C14" s="20" t="s">
        <v>126</v>
      </c>
      <c r="D14" s="46">
        <v>52133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5" ref="N14:N19">SUM(D14:M14)</f>
        <v>52133</v>
      </c>
      <c r="O14" s="47">
        <f t="shared" si="2"/>
        <v>17.553198653198653</v>
      </c>
      <c r="P14" s="9"/>
    </row>
    <row r="15" spans="1:16" ht="15">
      <c r="A15" s="12"/>
      <c r="B15" s="25">
        <v>334.49</v>
      </c>
      <c r="C15" s="20" t="s">
        <v>127</v>
      </c>
      <c r="D15" s="46">
        <v>114044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114044</v>
      </c>
      <c r="O15" s="47">
        <f t="shared" si="2"/>
        <v>38.3986531986532</v>
      </c>
      <c r="P15" s="9"/>
    </row>
    <row r="16" spans="1:16" ht="15">
      <c r="A16" s="12"/>
      <c r="B16" s="25">
        <v>335.12</v>
      </c>
      <c r="C16" s="20" t="s">
        <v>91</v>
      </c>
      <c r="D16" s="46">
        <v>129802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129802</v>
      </c>
      <c r="O16" s="47">
        <f t="shared" si="2"/>
        <v>43.7043771043771</v>
      </c>
      <c r="P16" s="9"/>
    </row>
    <row r="17" spans="1:16" ht="15">
      <c r="A17" s="12"/>
      <c r="B17" s="25">
        <v>335.14</v>
      </c>
      <c r="C17" s="20" t="s">
        <v>92</v>
      </c>
      <c r="D17" s="46">
        <v>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232</v>
      </c>
      <c r="O17" s="47">
        <f t="shared" si="2"/>
        <v>0.07811447811447811</v>
      </c>
      <c r="P17" s="9"/>
    </row>
    <row r="18" spans="1:16" ht="15">
      <c r="A18" s="12"/>
      <c r="B18" s="25">
        <v>335.18</v>
      </c>
      <c r="C18" s="20" t="s">
        <v>94</v>
      </c>
      <c r="D18" s="46">
        <v>82234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82234</v>
      </c>
      <c r="O18" s="47">
        <f t="shared" si="2"/>
        <v>27.688215488215487</v>
      </c>
      <c r="P18" s="9"/>
    </row>
    <row r="19" spans="1:16" ht="15">
      <c r="A19" s="12"/>
      <c r="B19" s="25">
        <v>335.49</v>
      </c>
      <c r="C19" s="20" t="s">
        <v>25</v>
      </c>
      <c r="D19" s="46">
        <v>3449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3449</v>
      </c>
      <c r="O19" s="47">
        <f t="shared" si="2"/>
        <v>1.1612794612794612</v>
      </c>
      <c r="P19" s="9"/>
    </row>
    <row r="20" spans="1:16" ht="15.75">
      <c r="A20" s="29" t="s">
        <v>32</v>
      </c>
      <c r="B20" s="30"/>
      <c r="C20" s="31"/>
      <c r="D20" s="32">
        <f aca="true" t="shared" si="6" ref="D20:M20">SUM(D21:D32)</f>
        <v>441403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4329229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>SUM(D20:M20)</f>
        <v>4770632</v>
      </c>
      <c r="O20" s="45">
        <f t="shared" si="2"/>
        <v>1606.2734006734006</v>
      </c>
      <c r="P20" s="10"/>
    </row>
    <row r="21" spans="1:16" ht="15">
      <c r="A21" s="12"/>
      <c r="B21" s="25">
        <v>341.8</v>
      </c>
      <c r="C21" s="20" t="s">
        <v>116</v>
      </c>
      <c r="D21" s="46">
        <v>31692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7" ref="N21:N32">SUM(D21:M21)</f>
        <v>31692</v>
      </c>
      <c r="O21" s="47">
        <f t="shared" si="2"/>
        <v>10.67070707070707</v>
      </c>
      <c r="P21" s="9"/>
    </row>
    <row r="22" spans="1:16" ht="15">
      <c r="A22" s="12"/>
      <c r="B22" s="25">
        <v>342.1</v>
      </c>
      <c r="C22" s="20" t="s">
        <v>36</v>
      </c>
      <c r="D22" s="46">
        <v>33159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33159</v>
      </c>
      <c r="O22" s="47">
        <f t="shared" si="2"/>
        <v>11.164646464646465</v>
      </c>
      <c r="P22" s="9"/>
    </row>
    <row r="23" spans="1:16" ht="15">
      <c r="A23" s="12"/>
      <c r="B23" s="25">
        <v>342.2</v>
      </c>
      <c r="C23" s="20" t="s">
        <v>128</v>
      </c>
      <c r="D23" s="46">
        <v>17495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17495</v>
      </c>
      <c r="O23" s="47">
        <f t="shared" si="2"/>
        <v>5.890572390572391</v>
      </c>
      <c r="P23" s="9"/>
    </row>
    <row r="24" spans="1:16" ht="15">
      <c r="A24" s="12"/>
      <c r="B24" s="25">
        <v>343.1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3460771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3460771</v>
      </c>
      <c r="O24" s="47">
        <f t="shared" si="2"/>
        <v>1165.242760942761</v>
      </c>
      <c r="P24" s="9"/>
    </row>
    <row r="25" spans="1:16" ht="15">
      <c r="A25" s="12"/>
      <c r="B25" s="25">
        <v>343.2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239583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239583</v>
      </c>
      <c r="O25" s="47">
        <f t="shared" si="2"/>
        <v>80.66767676767677</v>
      </c>
      <c r="P25" s="9"/>
    </row>
    <row r="26" spans="1:16" ht="15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228211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228211</v>
      </c>
      <c r="O26" s="47">
        <f t="shared" si="2"/>
        <v>76.83872053872054</v>
      </c>
      <c r="P26" s="9"/>
    </row>
    <row r="27" spans="1:16" ht="15">
      <c r="A27" s="12"/>
      <c r="B27" s="25">
        <v>343.4</v>
      </c>
      <c r="C27" s="20" t="s">
        <v>40</v>
      </c>
      <c r="D27" s="46">
        <v>292507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292507</v>
      </c>
      <c r="O27" s="47">
        <f t="shared" si="2"/>
        <v>98.48720538720539</v>
      </c>
      <c r="P27" s="9"/>
    </row>
    <row r="28" spans="1:16" ht="15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400664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400664</v>
      </c>
      <c r="O28" s="47">
        <f t="shared" si="2"/>
        <v>134.9037037037037</v>
      </c>
      <c r="P28" s="9"/>
    </row>
    <row r="29" spans="1:16" ht="15">
      <c r="A29" s="12"/>
      <c r="B29" s="25">
        <v>343.7</v>
      </c>
      <c r="C29" s="20" t="s">
        <v>117</v>
      </c>
      <c r="D29" s="46">
        <v>6201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6201</v>
      </c>
      <c r="O29" s="47">
        <f t="shared" si="2"/>
        <v>2.087878787878788</v>
      </c>
      <c r="P29" s="9"/>
    </row>
    <row r="30" spans="1:16" ht="15">
      <c r="A30" s="12"/>
      <c r="B30" s="25">
        <v>343.9</v>
      </c>
      <c r="C30" s="20" t="s">
        <v>129</v>
      </c>
      <c r="D30" s="46">
        <v>11063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11063</v>
      </c>
      <c r="O30" s="47">
        <f t="shared" si="2"/>
        <v>3.7249158249158247</v>
      </c>
      <c r="P30" s="9"/>
    </row>
    <row r="31" spans="1:16" ht="15">
      <c r="A31" s="12"/>
      <c r="B31" s="25">
        <v>346.4</v>
      </c>
      <c r="C31" s="20" t="s">
        <v>42</v>
      </c>
      <c r="D31" s="46">
        <v>6196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6196</v>
      </c>
      <c r="O31" s="47">
        <f t="shared" si="2"/>
        <v>2.086195286195286</v>
      </c>
      <c r="P31" s="9"/>
    </row>
    <row r="32" spans="1:16" ht="15">
      <c r="A32" s="12"/>
      <c r="B32" s="25">
        <v>347.2</v>
      </c>
      <c r="C32" s="20" t="s">
        <v>72</v>
      </c>
      <c r="D32" s="46">
        <v>43090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43090</v>
      </c>
      <c r="O32" s="47">
        <f t="shared" si="2"/>
        <v>14.508417508417509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SUM(D34:D34)</f>
        <v>8711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72395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4">SUM(D33:M33)</f>
        <v>81106</v>
      </c>
      <c r="O33" s="45">
        <f t="shared" si="2"/>
        <v>27.30841750841751</v>
      </c>
      <c r="P33" s="10"/>
    </row>
    <row r="34" spans="1:16" ht="15">
      <c r="A34" s="13"/>
      <c r="B34" s="39">
        <v>359</v>
      </c>
      <c r="C34" s="21" t="s">
        <v>74</v>
      </c>
      <c r="D34" s="46">
        <v>8711</v>
      </c>
      <c r="E34" s="46">
        <v>0</v>
      </c>
      <c r="F34" s="46">
        <v>0</v>
      </c>
      <c r="G34" s="46">
        <v>0</v>
      </c>
      <c r="H34" s="46">
        <v>0</v>
      </c>
      <c r="I34" s="46">
        <v>72395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81106</v>
      </c>
      <c r="O34" s="47">
        <f t="shared" si="2"/>
        <v>27.30841750841751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SUM(D36:D39)</f>
        <v>40866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50907</v>
      </c>
      <c r="J35" s="32">
        <f t="shared" si="10"/>
        <v>0</v>
      </c>
      <c r="K35" s="32">
        <f t="shared" si="10"/>
        <v>18681</v>
      </c>
      <c r="L35" s="32">
        <f t="shared" si="10"/>
        <v>0</v>
      </c>
      <c r="M35" s="32">
        <f t="shared" si="10"/>
        <v>0</v>
      </c>
      <c r="N35" s="32">
        <f t="shared" si="9"/>
        <v>110454</v>
      </c>
      <c r="O35" s="45">
        <f t="shared" si="2"/>
        <v>37.18989898989899</v>
      </c>
      <c r="P35" s="10"/>
    </row>
    <row r="36" spans="1:16" ht="15">
      <c r="A36" s="12"/>
      <c r="B36" s="25">
        <v>361.1</v>
      </c>
      <c r="C36" s="20" t="s">
        <v>50</v>
      </c>
      <c r="D36" s="46">
        <v>3089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3255</v>
      </c>
      <c r="L36" s="46">
        <v>0</v>
      </c>
      <c r="M36" s="46">
        <v>0</v>
      </c>
      <c r="N36" s="46">
        <f t="shared" si="9"/>
        <v>6344</v>
      </c>
      <c r="O36" s="47">
        <f t="shared" si="2"/>
        <v>2.136026936026936</v>
      </c>
      <c r="P36" s="9"/>
    </row>
    <row r="37" spans="1:16" ht="15">
      <c r="A37" s="12"/>
      <c r="B37" s="25">
        <v>362</v>
      </c>
      <c r="C37" s="20" t="s">
        <v>51</v>
      </c>
      <c r="D37" s="46">
        <v>22170</v>
      </c>
      <c r="E37" s="46">
        <v>0</v>
      </c>
      <c r="F37" s="46">
        <v>0</v>
      </c>
      <c r="G37" s="46">
        <v>0</v>
      </c>
      <c r="H37" s="46">
        <v>0</v>
      </c>
      <c r="I37" s="46">
        <v>21571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43741</v>
      </c>
      <c r="O37" s="47">
        <f t="shared" si="2"/>
        <v>14.727609427609428</v>
      </c>
      <c r="P37" s="9"/>
    </row>
    <row r="38" spans="1:16" ht="15">
      <c r="A38" s="12"/>
      <c r="B38" s="25">
        <v>368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15426</v>
      </c>
      <c r="L38" s="46">
        <v>0</v>
      </c>
      <c r="M38" s="46">
        <v>0</v>
      </c>
      <c r="N38" s="46">
        <f t="shared" si="9"/>
        <v>15426</v>
      </c>
      <c r="O38" s="47">
        <f t="shared" si="2"/>
        <v>5.193939393939394</v>
      </c>
      <c r="P38" s="9"/>
    </row>
    <row r="39" spans="1:16" ht="15">
      <c r="A39" s="12"/>
      <c r="B39" s="25">
        <v>369.9</v>
      </c>
      <c r="C39" s="20" t="s">
        <v>54</v>
      </c>
      <c r="D39" s="46">
        <v>15607</v>
      </c>
      <c r="E39" s="46">
        <v>0</v>
      </c>
      <c r="F39" s="46">
        <v>0</v>
      </c>
      <c r="G39" s="46">
        <v>0</v>
      </c>
      <c r="H39" s="46">
        <v>0</v>
      </c>
      <c r="I39" s="46">
        <v>29336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44943</v>
      </c>
      <c r="O39" s="47">
        <f t="shared" si="2"/>
        <v>15.132323232323232</v>
      </c>
      <c r="P39" s="9"/>
    </row>
    <row r="40" spans="1:16" ht="15.75">
      <c r="A40" s="29" t="s">
        <v>34</v>
      </c>
      <c r="B40" s="30"/>
      <c r="C40" s="31"/>
      <c r="D40" s="32">
        <f aca="true" t="shared" si="11" ref="D40:M40">SUM(D41:D43)</f>
        <v>1686762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19054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1705816</v>
      </c>
      <c r="O40" s="45">
        <f t="shared" si="2"/>
        <v>574.3488215488215</v>
      </c>
      <c r="P40" s="9"/>
    </row>
    <row r="41" spans="1:16" ht="15">
      <c r="A41" s="12"/>
      <c r="B41" s="25">
        <v>381</v>
      </c>
      <c r="C41" s="20" t="s">
        <v>82</v>
      </c>
      <c r="D41" s="46">
        <v>1575076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1575076</v>
      </c>
      <c r="O41" s="47">
        <f t="shared" si="2"/>
        <v>530.3286195286196</v>
      </c>
      <c r="P41" s="9"/>
    </row>
    <row r="42" spans="1:16" ht="15">
      <c r="A42" s="12"/>
      <c r="B42" s="25">
        <v>384</v>
      </c>
      <c r="C42" s="20" t="s">
        <v>123</v>
      </c>
      <c r="D42" s="46">
        <v>111686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111686</v>
      </c>
      <c r="O42" s="47">
        <f t="shared" si="2"/>
        <v>37.6047138047138</v>
      </c>
      <c r="P42" s="9"/>
    </row>
    <row r="43" spans="1:16" ht="15.75" thickBot="1">
      <c r="A43" s="12"/>
      <c r="B43" s="25">
        <v>389.1</v>
      </c>
      <c r="C43" s="20" t="s">
        <v>119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19054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19054</v>
      </c>
      <c r="O43" s="47">
        <f t="shared" si="2"/>
        <v>6.415488215488216</v>
      </c>
      <c r="P43" s="9"/>
    </row>
    <row r="44" spans="1:119" ht="16.5" thickBot="1">
      <c r="A44" s="14" t="s">
        <v>47</v>
      </c>
      <c r="B44" s="23"/>
      <c r="C44" s="22"/>
      <c r="D44" s="15">
        <f aca="true" t="shared" si="12" ref="D44:M44">SUM(D5,D10,D12,D20,D33,D35,D40)</f>
        <v>2981277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4866242</v>
      </c>
      <c r="J44" s="15">
        <f t="shared" si="12"/>
        <v>0</v>
      </c>
      <c r="K44" s="15">
        <f t="shared" si="12"/>
        <v>18681</v>
      </c>
      <c r="L44" s="15">
        <f t="shared" si="12"/>
        <v>0</v>
      </c>
      <c r="M44" s="15">
        <f t="shared" si="12"/>
        <v>0</v>
      </c>
      <c r="N44" s="15">
        <f t="shared" si="9"/>
        <v>7866200</v>
      </c>
      <c r="O44" s="38">
        <f t="shared" si="2"/>
        <v>2648.5521885521885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130</v>
      </c>
      <c r="M46" s="48"/>
      <c r="N46" s="48"/>
      <c r="O46" s="43">
        <v>2970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84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395603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395603</v>
      </c>
      <c r="O5" s="33">
        <f aca="true" t="shared" si="2" ref="O5:O45">(N5/O$47)</f>
        <v>123.27921470863197</v>
      </c>
      <c r="P5" s="6"/>
    </row>
    <row r="6" spans="1:16" ht="15">
      <c r="A6" s="12"/>
      <c r="B6" s="25">
        <v>311</v>
      </c>
      <c r="C6" s="20" t="s">
        <v>1</v>
      </c>
      <c r="D6" s="46">
        <v>28766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28766</v>
      </c>
      <c r="O6" s="47">
        <f t="shared" si="2"/>
        <v>8.96416329074478</v>
      </c>
      <c r="P6" s="9"/>
    </row>
    <row r="7" spans="1:16" ht="15">
      <c r="A7" s="12"/>
      <c r="B7" s="25">
        <v>312.1</v>
      </c>
      <c r="C7" s="20" t="s">
        <v>109</v>
      </c>
      <c r="D7" s="46">
        <v>316187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316187</v>
      </c>
      <c r="O7" s="47">
        <f t="shared" si="2"/>
        <v>98.53131816765348</v>
      </c>
      <c r="P7" s="9"/>
    </row>
    <row r="8" spans="1:16" ht="15">
      <c r="A8" s="12"/>
      <c r="B8" s="25">
        <v>315</v>
      </c>
      <c r="C8" s="20" t="s">
        <v>89</v>
      </c>
      <c r="D8" s="46">
        <v>45148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45148</v>
      </c>
      <c r="O8" s="47">
        <f t="shared" si="2"/>
        <v>14.069180430040511</v>
      </c>
      <c r="P8" s="9"/>
    </row>
    <row r="9" spans="1:16" ht="15">
      <c r="A9" s="12"/>
      <c r="B9" s="25">
        <v>316</v>
      </c>
      <c r="C9" s="20" t="s">
        <v>90</v>
      </c>
      <c r="D9" s="46">
        <v>5502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5502</v>
      </c>
      <c r="O9" s="47">
        <f t="shared" si="2"/>
        <v>1.7145528201932065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SUM(D11:D11)</f>
        <v>824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824</v>
      </c>
      <c r="O10" s="45">
        <f t="shared" si="2"/>
        <v>0.25677781240261766</v>
      </c>
      <c r="P10" s="10"/>
    </row>
    <row r="11" spans="1:16" ht="15">
      <c r="A11" s="12"/>
      <c r="B11" s="25">
        <v>329</v>
      </c>
      <c r="C11" s="20" t="s">
        <v>14</v>
      </c>
      <c r="D11" s="46">
        <v>824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824</v>
      </c>
      <c r="O11" s="47">
        <f t="shared" si="2"/>
        <v>0.25677781240261766</v>
      </c>
      <c r="P11" s="9"/>
    </row>
    <row r="12" spans="1:16" ht="15.75">
      <c r="A12" s="29" t="s">
        <v>17</v>
      </c>
      <c r="B12" s="30"/>
      <c r="C12" s="31"/>
      <c r="D12" s="32">
        <f aca="true" t="shared" si="4" ref="D12:M12">SUM(D13:D21)</f>
        <v>265116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66932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332048</v>
      </c>
      <c r="O12" s="45">
        <f t="shared" si="2"/>
        <v>103.47397943284513</v>
      </c>
      <c r="P12" s="10"/>
    </row>
    <row r="13" spans="1:16" ht="15">
      <c r="A13" s="12"/>
      <c r="B13" s="25">
        <v>331.2</v>
      </c>
      <c r="C13" s="20" t="s">
        <v>16</v>
      </c>
      <c r="D13" s="46">
        <v>2000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2000</v>
      </c>
      <c r="O13" s="47">
        <f t="shared" si="2"/>
        <v>0.6232471174820816</v>
      </c>
      <c r="P13" s="9"/>
    </row>
    <row r="14" spans="1:16" ht="15">
      <c r="A14" s="12"/>
      <c r="B14" s="25">
        <v>334.1</v>
      </c>
      <c r="C14" s="20" t="s">
        <v>98</v>
      </c>
      <c r="D14" s="46">
        <v>50000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50000</v>
      </c>
      <c r="O14" s="47">
        <f t="shared" si="2"/>
        <v>15.581177937052042</v>
      </c>
      <c r="P14" s="9"/>
    </row>
    <row r="15" spans="1:16" ht="15">
      <c r="A15" s="12"/>
      <c r="B15" s="25">
        <v>334.31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66932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66932</v>
      </c>
      <c r="O15" s="47">
        <f t="shared" si="2"/>
        <v>20.857588033655343</v>
      </c>
      <c r="P15" s="9"/>
    </row>
    <row r="16" spans="1:16" ht="15">
      <c r="A16" s="12"/>
      <c r="B16" s="25">
        <v>334.9</v>
      </c>
      <c r="C16" s="20" t="s">
        <v>115</v>
      </c>
      <c r="D16" s="46">
        <v>1795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1795</v>
      </c>
      <c r="O16" s="47">
        <f t="shared" si="2"/>
        <v>0.5593642879401682</v>
      </c>
      <c r="P16" s="9"/>
    </row>
    <row r="17" spans="1:16" ht="15">
      <c r="A17" s="12"/>
      <c r="B17" s="25">
        <v>335.12</v>
      </c>
      <c r="C17" s="20" t="s">
        <v>91</v>
      </c>
      <c r="D17" s="46">
        <v>121550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121550</v>
      </c>
      <c r="O17" s="47">
        <f t="shared" si="2"/>
        <v>37.87784356497351</v>
      </c>
      <c r="P17" s="9"/>
    </row>
    <row r="18" spans="1:16" ht="15">
      <c r="A18" s="12"/>
      <c r="B18" s="25">
        <v>335.14</v>
      </c>
      <c r="C18" s="20" t="s">
        <v>92</v>
      </c>
      <c r="D18" s="46">
        <v>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212</v>
      </c>
      <c r="O18" s="47">
        <f t="shared" si="2"/>
        <v>0.06606419445310066</v>
      </c>
      <c r="P18" s="9"/>
    </row>
    <row r="19" spans="1:16" ht="15">
      <c r="A19" s="12"/>
      <c r="B19" s="25">
        <v>335.18</v>
      </c>
      <c r="C19" s="20" t="s">
        <v>94</v>
      </c>
      <c r="D19" s="46">
        <v>77763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77763</v>
      </c>
      <c r="O19" s="47">
        <f t="shared" si="2"/>
        <v>24.232782798379557</v>
      </c>
      <c r="P19" s="9"/>
    </row>
    <row r="20" spans="1:16" ht="15">
      <c r="A20" s="12"/>
      <c r="B20" s="25">
        <v>335.49</v>
      </c>
      <c r="C20" s="20" t="s">
        <v>25</v>
      </c>
      <c r="D20" s="46">
        <v>3499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3499</v>
      </c>
      <c r="O20" s="47">
        <f t="shared" si="2"/>
        <v>1.090370832034902</v>
      </c>
      <c r="P20" s="9"/>
    </row>
    <row r="21" spans="1:16" ht="15">
      <c r="A21" s="12"/>
      <c r="B21" s="25">
        <v>335.9</v>
      </c>
      <c r="C21" s="20" t="s">
        <v>122</v>
      </c>
      <c r="D21" s="46">
        <v>8297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8297</v>
      </c>
      <c r="O21" s="47">
        <f t="shared" si="2"/>
        <v>2.5855406668744156</v>
      </c>
      <c r="P21" s="9"/>
    </row>
    <row r="22" spans="1:16" ht="15.75">
      <c r="A22" s="29" t="s">
        <v>32</v>
      </c>
      <c r="B22" s="30"/>
      <c r="C22" s="31"/>
      <c r="D22" s="32">
        <f aca="true" t="shared" si="6" ref="D22:M22">SUM(D23:D32)</f>
        <v>423545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4487787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4911332</v>
      </c>
      <c r="O22" s="45">
        <f t="shared" si="2"/>
        <v>1530.4867559987536</v>
      </c>
      <c r="P22" s="10"/>
    </row>
    <row r="23" spans="1:16" ht="15">
      <c r="A23" s="12"/>
      <c r="B23" s="25">
        <v>341.8</v>
      </c>
      <c r="C23" s="20" t="s">
        <v>116</v>
      </c>
      <c r="D23" s="46">
        <v>31000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32">SUM(D23:M23)</f>
        <v>31000</v>
      </c>
      <c r="O23" s="47">
        <f t="shared" si="2"/>
        <v>9.660330320972266</v>
      </c>
      <c r="P23" s="9"/>
    </row>
    <row r="24" spans="1:16" ht="15">
      <c r="A24" s="12"/>
      <c r="B24" s="25">
        <v>342.1</v>
      </c>
      <c r="C24" s="20" t="s">
        <v>36</v>
      </c>
      <c r="D24" s="46">
        <v>33159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33159</v>
      </c>
      <c r="O24" s="47">
        <f t="shared" si="2"/>
        <v>10.333125584294173</v>
      </c>
      <c r="P24" s="9"/>
    </row>
    <row r="25" spans="1:16" ht="15">
      <c r="A25" s="12"/>
      <c r="B25" s="25">
        <v>343.1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3607168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3607168</v>
      </c>
      <c r="O25" s="47">
        <f t="shared" si="2"/>
        <v>1124.0785291368027</v>
      </c>
      <c r="P25" s="9"/>
    </row>
    <row r="26" spans="1:16" ht="15">
      <c r="A26" s="12"/>
      <c r="B26" s="25">
        <v>343.2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224295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224295</v>
      </c>
      <c r="O26" s="47">
        <f t="shared" si="2"/>
        <v>69.89560610782175</v>
      </c>
      <c r="P26" s="9"/>
    </row>
    <row r="27" spans="1:16" ht="15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232865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232865</v>
      </c>
      <c r="O27" s="47">
        <f t="shared" si="2"/>
        <v>72.56622000623247</v>
      </c>
      <c r="P27" s="9"/>
    </row>
    <row r="28" spans="1:16" ht="15">
      <c r="A28" s="12"/>
      <c r="B28" s="25">
        <v>343.4</v>
      </c>
      <c r="C28" s="20" t="s">
        <v>40</v>
      </c>
      <c r="D28" s="46">
        <v>299786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299786</v>
      </c>
      <c r="O28" s="47">
        <f t="shared" si="2"/>
        <v>93.42038018074166</v>
      </c>
      <c r="P28" s="9"/>
    </row>
    <row r="29" spans="1:16" ht="15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423459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423459</v>
      </c>
      <c r="O29" s="47">
        <f t="shared" si="2"/>
        <v>131.95980056092242</v>
      </c>
      <c r="P29" s="9"/>
    </row>
    <row r="30" spans="1:16" ht="15">
      <c r="A30" s="12"/>
      <c r="B30" s="25">
        <v>343.7</v>
      </c>
      <c r="C30" s="20" t="s">
        <v>117</v>
      </c>
      <c r="D30" s="46">
        <v>6554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6554</v>
      </c>
      <c r="O30" s="47">
        <f t="shared" si="2"/>
        <v>2.0423808039887814</v>
      </c>
      <c r="P30" s="9"/>
    </row>
    <row r="31" spans="1:16" ht="15">
      <c r="A31" s="12"/>
      <c r="B31" s="25">
        <v>346.4</v>
      </c>
      <c r="C31" s="20" t="s">
        <v>42</v>
      </c>
      <c r="D31" s="46">
        <v>6551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6551</v>
      </c>
      <c r="O31" s="47">
        <f t="shared" si="2"/>
        <v>2.0414459333125583</v>
      </c>
      <c r="P31" s="9"/>
    </row>
    <row r="32" spans="1:16" ht="15">
      <c r="A32" s="12"/>
      <c r="B32" s="25">
        <v>347.2</v>
      </c>
      <c r="C32" s="20" t="s">
        <v>72</v>
      </c>
      <c r="D32" s="46">
        <v>46495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46495</v>
      </c>
      <c r="O32" s="47">
        <f t="shared" si="2"/>
        <v>14.488937363664693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SUM(D34:D34)</f>
        <v>4536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66444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5">SUM(D33:M33)</f>
        <v>70980</v>
      </c>
      <c r="O33" s="45">
        <f t="shared" si="2"/>
        <v>22.119040199439077</v>
      </c>
      <c r="P33" s="10"/>
    </row>
    <row r="34" spans="1:16" ht="15">
      <c r="A34" s="13"/>
      <c r="B34" s="39">
        <v>359</v>
      </c>
      <c r="C34" s="21" t="s">
        <v>74</v>
      </c>
      <c r="D34" s="46">
        <v>4536</v>
      </c>
      <c r="E34" s="46">
        <v>0</v>
      </c>
      <c r="F34" s="46">
        <v>0</v>
      </c>
      <c r="G34" s="46">
        <v>0</v>
      </c>
      <c r="H34" s="46">
        <v>0</v>
      </c>
      <c r="I34" s="46">
        <v>66444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70980</v>
      </c>
      <c r="O34" s="47">
        <f t="shared" si="2"/>
        <v>22.119040199439077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SUM(D36:D39)</f>
        <v>35820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51780</v>
      </c>
      <c r="J35" s="32">
        <f t="shared" si="10"/>
        <v>0</v>
      </c>
      <c r="K35" s="32">
        <f t="shared" si="10"/>
        <v>36854</v>
      </c>
      <c r="L35" s="32">
        <f t="shared" si="10"/>
        <v>0</v>
      </c>
      <c r="M35" s="32">
        <f t="shared" si="10"/>
        <v>0</v>
      </c>
      <c r="N35" s="32">
        <f t="shared" si="9"/>
        <v>124454</v>
      </c>
      <c r="O35" s="45">
        <f t="shared" si="2"/>
        <v>38.7827983795575</v>
      </c>
      <c r="P35" s="10"/>
    </row>
    <row r="36" spans="1:16" ht="15">
      <c r="A36" s="12"/>
      <c r="B36" s="25">
        <v>361.1</v>
      </c>
      <c r="C36" s="20" t="s">
        <v>50</v>
      </c>
      <c r="D36" s="46">
        <v>701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1674</v>
      </c>
      <c r="L36" s="46">
        <v>0</v>
      </c>
      <c r="M36" s="46">
        <v>0</v>
      </c>
      <c r="N36" s="46">
        <f t="shared" si="9"/>
        <v>2375</v>
      </c>
      <c r="O36" s="47">
        <f t="shared" si="2"/>
        <v>0.740105952009972</v>
      </c>
      <c r="P36" s="9"/>
    </row>
    <row r="37" spans="1:16" ht="15">
      <c r="A37" s="12"/>
      <c r="B37" s="25">
        <v>362</v>
      </c>
      <c r="C37" s="20" t="s">
        <v>51</v>
      </c>
      <c r="D37" s="46">
        <v>21999</v>
      </c>
      <c r="E37" s="46">
        <v>0</v>
      </c>
      <c r="F37" s="46">
        <v>0</v>
      </c>
      <c r="G37" s="46">
        <v>0</v>
      </c>
      <c r="H37" s="46">
        <v>0</v>
      </c>
      <c r="I37" s="46">
        <v>21571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43570</v>
      </c>
      <c r="O37" s="47">
        <f t="shared" si="2"/>
        <v>13.57743845434715</v>
      </c>
      <c r="P37" s="9"/>
    </row>
    <row r="38" spans="1:16" ht="15">
      <c r="A38" s="12"/>
      <c r="B38" s="25">
        <v>368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35180</v>
      </c>
      <c r="L38" s="46">
        <v>0</v>
      </c>
      <c r="M38" s="46">
        <v>0</v>
      </c>
      <c r="N38" s="46">
        <f t="shared" si="9"/>
        <v>35180</v>
      </c>
      <c r="O38" s="47">
        <f t="shared" si="2"/>
        <v>10.962916796509816</v>
      </c>
      <c r="P38" s="9"/>
    </row>
    <row r="39" spans="1:16" ht="15">
      <c r="A39" s="12"/>
      <c r="B39" s="25">
        <v>369.9</v>
      </c>
      <c r="C39" s="20" t="s">
        <v>54</v>
      </c>
      <c r="D39" s="46">
        <v>13120</v>
      </c>
      <c r="E39" s="46">
        <v>0</v>
      </c>
      <c r="F39" s="46">
        <v>0</v>
      </c>
      <c r="G39" s="46">
        <v>0</v>
      </c>
      <c r="H39" s="46">
        <v>0</v>
      </c>
      <c r="I39" s="46">
        <v>30209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43329</v>
      </c>
      <c r="O39" s="47">
        <f t="shared" si="2"/>
        <v>13.502337176690558</v>
      </c>
      <c r="P39" s="9"/>
    </row>
    <row r="40" spans="1:16" ht="15.75">
      <c r="A40" s="29" t="s">
        <v>34</v>
      </c>
      <c r="B40" s="30"/>
      <c r="C40" s="31"/>
      <c r="D40" s="32">
        <f aca="true" t="shared" si="11" ref="D40:M40">SUM(D41:D44)</f>
        <v>1429464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4313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1433777</v>
      </c>
      <c r="O40" s="45">
        <f t="shared" si="2"/>
        <v>446.7986911810533</v>
      </c>
      <c r="P40" s="9"/>
    </row>
    <row r="41" spans="1:16" ht="15">
      <c r="A41" s="12"/>
      <c r="B41" s="25">
        <v>381</v>
      </c>
      <c r="C41" s="20" t="s">
        <v>82</v>
      </c>
      <c r="D41" s="46">
        <v>1221773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1221773</v>
      </c>
      <c r="O41" s="47">
        <f t="shared" si="2"/>
        <v>380.7332502337177</v>
      </c>
      <c r="P41" s="9"/>
    </row>
    <row r="42" spans="1:16" ht="15">
      <c r="A42" s="12"/>
      <c r="B42" s="25">
        <v>384</v>
      </c>
      <c r="C42" s="20" t="s">
        <v>123</v>
      </c>
      <c r="D42" s="46">
        <v>135000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135000</v>
      </c>
      <c r="O42" s="47">
        <f t="shared" si="2"/>
        <v>42.06918043004051</v>
      </c>
      <c r="P42" s="9"/>
    </row>
    <row r="43" spans="1:16" ht="15">
      <c r="A43" s="12"/>
      <c r="B43" s="25">
        <v>388.1</v>
      </c>
      <c r="C43" s="20" t="s">
        <v>106</v>
      </c>
      <c r="D43" s="46">
        <v>72691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72691</v>
      </c>
      <c r="O43" s="47">
        <f t="shared" si="2"/>
        <v>22.652228108444998</v>
      </c>
      <c r="P43" s="9"/>
    </row>
    <row r="44" spans="1:16" ht="15.75" thickBot="1">
      <c r="A44" s="12"/>
      <c r="B44" s="25">
        <v>389.1</v>
      </c>
      <c r="C44" s="20" t="s">
        <v>119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4313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4313</v>
      </c>
      <c r="O44" s="47">
        <f t="shared" si="2"/>
        <v>1.344032408850109</v>
      </c>
      <c r="P44" s="9"/>
    </row>
    <row r="45" spans="1:119" ht="16.5" thickBot="1">
      <c r="A45" s="14" t="s">
        <v>47</v>
      </c>
      <c r="B45" s="23"/>
      <c r="C45" s="22"/>
      <c r="D45" s="15">
        <f aca="true" t="shared" si="12" ref="D45:M45">SUM(D5,D10,D12,D22,D33,D35,D40)</f>
        <v>2554908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4677256</v>
      </c>
      <c r="J45" s="15">
        <f t="shared" si="12"/>
        <v>0</v>
      </c>
      <c r="K45" s="15">
        <f t="shared" si="12"/>
        <v>36854</v>
      </c>
      <c r="L45" s="15">
        <f t="shared" si="12"/>
        <v>0</v>
      </c>
      <c r="M45" s="15">
        <f t="shared" si="12"/>
        <v>0</v>
      </c>
      <c r="N45" s="15">
        <f t="shared" si="9"/>
        <v>7269018</v>
      </c>
      <c r="O45" s="38">
        <f t="shared" si="2"/>
        <v>2265.197257712683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124</v>
      </c>
      <c r="M47" s="48"/>
      <c r="N47" s="48"/>
      <c r="O47" s="43">
        <v>3209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390034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390034</v>
      </c>
      <c r="O5" s="33">
        <f aca="true" t="shared" si="2" ref="O5:O40">(N5/O$42)</f>
        <v>125.09108402822322</v>
      </c>
      <c r="P5" s="6"/>
    </row>
    <row r="6" spans="1:16" ht="15">
      <c r="A6" s="12"/>
      <c r="B6" s="25">
        <v>311</v>
      </c>
      <c r="C6" s="20" t="s">
        <v>1</v>
      </c>
      <c r="D6" s="46">
        <v>28799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28799</v>
      </c>
      <c r="O6" s="47">
        <f t="shared" si="2"/>
        <v>9.23636946760744</v>
      </c>
      <c r="P6" s="9"/>
    </row>
    <row r="7" spans="1:16" ht="15">
      <c r="A7" s="12"/>
      <c r="B7" s="25">
        <v>312.1</v>
      </c>
      <c r="C7" s="20" t="s">
        <v>109</v>
      </c>
      <c r="D7" s="46">
        <v>309085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309085</v>
      </c>
      <c r="O7" s="47">
        <f t="shared" si="2"/>
        <v>99.12924951892239</v>
      </c>
      <c r="P7" s="9"/>
    </row>
    <row r="8" spans="1:16" ht="15">
      <c r="A8" s="12"/>
      <c r="B8" s="25">
        <v>315</v>
      </c>
      <c r="C8" s="20" t="s">
        <v>89</v>
      </c>
      <c r="D8" s="46">
        <v>46901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46901</v>
      </c>
      <c r="O8" s="47">
        <f t="shared" si="2"/>
        <v>15.042014111610007</v>
      </c>
      <c r="P8" s="9"/>
    </row>
    <row r="9" spans="1:16" ht="15">
      <c r="A9" s="12"/>
      <c r="B9" s="25">
        <v>316</v>
      </c>
      <c r="C9" s="20" t="s">
        <v>90</v>
      </c>
      <c r="D9" s="46">
        <v>5249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5249</v>
      </c>
      <c r="O9" s="47">
        <f t="shared" si="2"/>
        <v>1.6834509300833869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SUM(D11:D11)</f>
        <v>4238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4238</v>
      </c>
      <c r="O10" s="45">
        <f t="shared" si="2"/>
        <v>1.359204618345093</v>
      </c>
      <c r="P10" s="10"/>
    </row>
    <row r="11" spans="1:16" ht="15">
      <c r="A11" s="12"/>
      <c r="B11" s="25">
        <v>329</v>
      </c>
      <c r="C11" s="20" t="s">
        <v>14</v>
      </c>
      <c r="D11" s="46">
        <v>4238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4238</v>
      </c>
      <c r="O11" s="47">
        <f t="shared" si="2"/>
        <v>1.359204618345093</v>
      </c>
      <c r="P11" s="9"/>
    </row>
    <row r="12" spans="1:16" ht="15.75">
      <c r="A12" s="29" t="s">
        <v>17</v>
      </c>
      <c r="B12" s="30"/>
      <c r="C12" s="31"/>
      <c r="D12" s="32">
        <f aca="true" t="shared" si="4" ref="D12:M12">SUM(D13:D17)</f>
        <v>235478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235478</v>
      </c>
      <c r="O12" s="45">
        <f t="shared" si="2"/>
        <v>75.52212957023733</v>
      </c>
      <c r="P12" s="10"/>
    </row>
    <row r="13" spans="1:16" ht="15">
      <c r="A13" s="12"/>
      <c r="B13" s="25">
        <v>331.2</v>
      </c>
      <c r="C13" s="20" t="s">
        <v>16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0.3207184092366902</v>
      </c>
      <c r="P13" s="9"/>
    </row>
    <row r="14" spans="1:16" ht="15">
      <c r="A14" s="12"/>
      <c r="B14" s="25">
        <v>334.7</v>
      </c>
      <c r="C14" s="20" t="s">
        <v>20</v>
      </c>
      <c r="D14" s="46">
        <v>50000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50000</v>
      </c>
      <c r="O14" s="47">
        <f t="shared" si="2"/>
        <v>16.03592046183451</v>
      </c>
      <c r="P14" s="9"/>
    </row>
    <row r="15" spans="1:16" ht="15">
      <c r="A15" s="12"/>
      <c r="B15" s="25">
        <v>334.9</v>
      </c>
      <c r="C15" s="20" t="s">
        <v>115</v>
      </c>
      <c r="D15" s="46">
        <v>1972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1972</v>
      </c>
      <c r="O15" s="47">
        <f t="shared" si="2"/>
        <v>0.6324567030147531</v>
      </c>
      <c r="P15" s="9"/>
    </row>
    <row r="16" spans="1:16" ht="15">
      <c r="A16" s="12"/>
      <c r="B16" s="25">
        <v>335.12</v>
      </c>
      <c r="C16" s="20" t="s">
        <v>91</v>
      </c>
      <c r="D16" s="46">
        <v>182246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182246</v>
      </c>
      <c r="O16" s="47">
        <f t="shared" si="2"/>
        <v>58.44964720974984</v>
      </c>
      <c r="P16" s="9"/>
    </row>
    <row r="17" spans="1:16" ht="15">
      <c r="A17" s="12"/>
      <c r="B17" s="25">
        <v>335.14</v>
      </c>
      <c r="C17" s="20" t="s">
        <v>92</v>
      </c>
      <c r="D17" s="46">
        <v>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</v>
      </c>
      <c r="O17" s="47">
        <f t="shared" si="2"/>
        <v>0.08338678640153944</v>
      </c>
      <c r="P17" s="9"/>
    </row>
    <row r="18" spans="1:16" ht="15.75">
      <c r="A18" s="29" t="s">
        <v>32</v>
      </c>
      <c r="B18" s="30"/>
      <c r="C18" s="31"/>
      <c r="D18" s="32">
        <f aca="true" t="shared" si="5" ref="D18:M18">SUM(D19:D28)</f>
        <v>325904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4615645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4941549</v>
      </c>
      <c r="O18" s="45">
        <f t="shared" si="2"/>
        <v>1584.8457344451572</v>
      </c>
      <c r="P18" s="10"/>
    </row>
    <row r="19" spans="1:16" ht="15">
      <c r="A19" s="12"/>
      <c r="B19" s="25">
        <v>341.8</v>
      </c>
      <c r="C19" s="20" t="s">
        <v>116</v>
      </c>
      <c r="D19" s="46">
        <v>31000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8">SUM(D19:M19)</f>
        <v>31000</v>
      </c>
      <c r="O19" s="47">
        <f t="shared" si="2"/>
        <v>9.942270686337396</v>
      </c>
      <c r="P19" s="9"/>
    </row>
    <row r="20" spans="1:16" ht="15">
      <c r="A20" s="12"/>
      <c r="B20" s="25">
        <v>342.1</v>
      </c>
      <c r="C20" s="20" t="s">
        <v>36</v>
      </c>
      <c r="D20" s="46">
        <v>30396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30396</v>
      </c>
      <c r="O20" s="47">
        <f t="shared" si="2"/>
        <v>9.748556767158435</v>
      </c>
      <c r="P20" s="9"/>
    </row>
    <row r="21" spans="1:16" ht="15">
      <c r="A21" s="12"/>
      <c r="B21" s="25">
        <v>343.1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3642222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3642222</v>
      </c>
      <c r="O21" s="47">
        <f t="shared" si="2"/>
        <v>1168.1276459268763</v>
      </c>
      <c r="P21" s="9"/>
    </row>
    <row r="22" spans="1:16" ht="15">
      <c r="A22" s="12"/>
      <c r="B22" s="25">
        <v>343.2</v>
      </c>
      <c r="C22" s="20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231491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231491</v>
      </c>
      <c r="O22" s="47">
        <f t="shared" si="2"/>
        <v>74.24342527261065</v>
      </c>
      <c r="P22" s="9"/>
    </row>
    <row r="23" spans="1:16" ht="15">
      <c r="A23" s="12"/>
      <c r="B23" s="25">
        <v>343.3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273092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273092</v>
      </c>
      <c r="O23" s="47">
        <f t="shared" si="2"/>
        <v>87.5856318152662</v>
      </c>
      <c r="P23" s="9"/>
    </row>
    <row r="24" spans="1:16" ht="15">
      <c r="A24" s="12"/>
      <c r="B24" s="25">
        <v>343.4</v>
      </c>
      <c r="C24" s="20" t="s">
        <v>40</v>
      </c>
      <c r="D24" s="46">
        <v>243985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243985</v>
      </c>
      <c r="O24" s="47">
        <f t="shared" si="2"/>
        <v>78.25048107761386</v>
      </c>
      <c r="P24" s="9"/>
    </row>
    <row r="25" spans="1:16" ht="15">
      <c r="A25" s="12"/>
      <c r="B25" s="25">
        <v>343.5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468529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468529</v>
      </c>
      <c r="O25" s="47">
        <f t="shared" si="2"/>
        <v>150.26587556125722</v>
      </c>
      <c r="P25" s="9"/>
    </row>
    <row r="26" spans="1:16" ht="15">
      <c r="A26" s="12"/>
      <c r="B26" s="25">
        <v>343.7</v>
      </c>
      <c r="C26" s="20" t="s">
        <v>117</v>
      </c>
      <c r="D26" s="46">
        <v>6163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6163</v>
      </c>
      <c r="O26" s="47">
        <f t="shared" si="2"/>
        <v>1.9765875561257216</v>
      </c>
      <c r="P26" s="9"/>
    </row>
    <row r="27" spans="1:16" ht="15">
      <c r="A27" s="12"/>
      <c r="B27" s="25">
        <v>346.4</v>
      </c>
      <c r="C27" s="20" t="s">
        <v>42</v>
      </c>
      <c r="D27" s="46">
        <v>6163</v>
      </c>
      <c r="E27" s="46">
        <v>0</v>
      </c>
      <c r="F27" s="46">
        <v>0</v>
      </c>
      <c r="G27" s="46">
        <v>0</v>
      </c>
      <c r="H27" s="46">
        <v>0</v>
      </c>
      <c r="I27" s="46">
        <v>311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6474</v>
      </c>
      <c r="O27" s="47">
        <f t="shared" si="2"/>
        <v>2.0763309813983324</v>
      </c>
      <c r="P27" s="9"/>
    </row>
    <row r="28" spans="1:16" ht="15">
      <c r="A28" s="12"/>
      <c r="B28" s="25">
        <v>347.2</v>
      </c>
      <c r="C28" s="20" t="s">
        <v>72</v>
      </c>
      <c r="D28" s="46">
        <v>8197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8197</v>
      </c>
      <c r="O28" s="47">
        <f t="shared" si="2"/>
        <v>2.6289288005131493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SUM(D30:D30)</f>
        <v>4928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61109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40">SUM(D29:M29)</f>
        <v>66037</v>
      </c>
      <c r="O29" s="45">
        <f t="shared" si="2"/>
        <v>21.17928159076331</v>
      </c>
      <c r="P29" s="10"/>
    </row>
    <row r="30" spans="1:16" ht="15">
      <c r="A30" s="13"/>
      <c r="B30" s="39">
        <v>359</v>
      </c>
      <c r="C30" s="21" t="s">
        <v>74</v>
      </c>
      <c r="D30" s="46">
        <v>4928</v>
      </c>
      <c r="E30" s="46">
        <v>0</v>
      </c>
      <c r="F30" s="46">
        <v>0</v>
      </c>
      <c r="G30" s="46">
        <v>0</v>
      </c>
      <c r="H30" s="46">
        <v>0</v>
      </c>
      <c r="I30" s="46">
        <v>61109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66037</v>
      </c>
      <c r="O30" s="47">
        <f t="shared" si="2"/>
        <v>21.17928159076331</v>
      </c>
      <c r="P30" s="9"/>
    </row>
    <row r="31" spans="1:16" ht="15.75">
      <c r="A31" s="29" t="s">
        <v>2</v>
      </c>
      <c r="B31" s="30"/>
      <c r="C31" s="31"/>
      <c r="D31" s="32">
        <f aca="true" t="shared" si="9" ref="D31:M31">SUM(D32:D36)</f>
        <v>121245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619931</v>
      </c>
      <c r="J31" s="32">
        <f t="shared" si="9"/>
        <v>0</v>
      </c>
      <c r="K31" s="32">
        <f t="shared" si="9"/>
        <v>38793</v>
      </c>
      <c r="L31" s="32">
        <f t="shared" si="9"/>
        <v>0</v>
      </c>
      <c r="M31" s="32">
        <f t="shared" si="9"/>
        <v>0</v>
      </c>
      <c r="N31" s="32">
        <f t="shared" si="8"/>
        <v>779969</v>
      </c>
      <c r="O31" s="45">
        <f t="shared" si="2"/>
        <v>250.150416933932</v>
      </c>
      <c r="P31" s="10"/>
    </row>
    <row r="32" spans="1:16" ht="15">
      <c r="A32" s="12"/>
      <c r="B32" s="25">
        <v>361.1</v>
      </c>
      <c r="C32" s="20" t="s">
        <v>50</v>
      </c>
      <c r="D32" s="46">
        <v>1010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2081</v>
      </c>
      <c r="L32" s="46">
        <v>0</v>
      </c>
      <c r="M32" s="46">
        <v>0</v>
      </c>
      <c r="N32" s="46">
        <f t="shared" si="8"/>
        <v>3091</v>
      </c>
      <c r="O32" s="47">
        <f t="shared" si="2"/>
        <v>0.9913406029506093</v>
      </c>
      <c r="P32" s="9"/>
    </row>
    <row r="33" spans="1:16" ht="15">
      <c r="A33" s="12"/>
      <c r="B33" s="25">
        <v>362</v>
      </c>
      <c r="C33" s="20" t="s">
        <v>51</v>
      </c>
      <c r="D33" s="46">
        <v>53692</v>
      </c>
      <c r="E33" s="46">
        <v>0</v>
      </c>
      <c r="F33" s="46">
        <v>0</v>
      </c>
      <c r="G33" s="46">
        <v>0</v>
      </c>
      <c r="H33" s="46">
        <v>0</v>
      </c>
      <c r="I33" s="46">
        <v>21571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75263</v>
      </c>
      <c r="O33" s="47">
        <f t="shared" si="2"/>
        <v>24.138229634381013</v>
      </c>
      <c r="P33" s="9"/>
    </row>
    <row r="34" spans="1:16" ht="15">
      <c r="A34" s="12"/>
      <c r="B34" s="25">
        <v>366</v>
      </c>
      <c r="C34" s="20" t="s">
        <v>118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571813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571813</v>
      </c>
      <c r="O34" s="47">
        <f t="shared" si="2"/>
        <v>183.39095574085954</v>
      </c>
      <c r="P34" s="9"/>
    </row>
    <row r="35" spans="1:16" ht="15">
      <c r="A35" s="12"/>
      <c r="B35" s="25">
        <v>368</v>
      </c>
      <c r="C35" s="2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36712</v>
      </c>
      <c r="L35" s="46">
        <v>0</v>
      </c>
      <c r="M35" s="46">
        <v>0</v>
      </c>
      <c r="N35" s="46">
        <f t="shared" si="8"/>
        <v>36712</v>
      </c>
      <c r="O35" s="47">
        <f t="shared" si="2"/>
        <v>11.77421423989737</v>
      </c>
      <c r="P35" s="9"/>
    </row>
    <row r="36" spans="1:16" ht="15">
      <c r="A36" s="12"/>
      <c r="B36" s="25">
        <v>369.9</v>
      </c>
      <c r="C36" s="20" t="s">
        <v>54</v>
      </c>
      <c r="D36" s="46">
        <v>66543</v>
      </c>
      <c r="E36" s="46">
        <v>0</v>
      </c>
      <c r="F36" s="46">
        <v>0</v>
      </c>
      <c r="G36" s="46">
        <v>0</v>
      </c>
      <c r="H36" s="46">
        <v>0</v>
      </c>
      <c r="I36" s="46">
        <v>26547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93090</v>
      </c>
      <c r="O36" s="47">
        <f t="shared" si="2"/>
        <v>29.85567671584349</v>
      </c>
      <c r="P36" s="9"/>
    </row>
    <row r="37" spans="1:16" ht="15.75">
      <c r="A37" s="29" t="s">
        <v>34</v>
      </c>
      <c r="B37" s="30"/>
      <c r="C37" s="31"/>
      <c r="D37" s="32">
        <f aca="true" t="shared" si="10" ref="D37:M37">SUM(D38:D39)</f>
        <v>1093879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287253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1381132</v>
      </c>
      <c r="O37" s="45">
        <f t="shared" si="2"/>
        <v>442.9544579858884</v>
      </c>
      <c r="P37" s="9"/>
    </row>
    <row r="38" spans="1:16" ht="15">
      <c r="A38" s="12"/>
      <c r="B38" s="25">
        <v>381</v>
      </c>
      <c r="C38" s="20" t="s">
        <v>82</v>
      </c>
      <c r="D38" s="46">
        <v>1093879</v>
      </c>
      <c r="E38" s="46">
        <v>0</v>
      </c>
      <c r="F38" s="46">
        <v>0</v>
      </c>
      <c r="G38" s="46">
        <v>0</v>
      </c>
      <c r="H38" s="46">
        <v>0</v>
      </c>
      <c r="I38" s="46">
        <v>280145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1374024</v>
      </c>
      <c r="O38" s="47">
        <f t="shared" si="2"/>
        <v>440.674791533034</v>
      </c>
      <c r="P38" s="9"/>
    </row>
    <row r="39" spans="1:16" ht="15.75" thickBot="1">
      <c r="A39" s="12"/>
      <c r="B39" s="25">
        <v>389.1</v>
      </c>
      <c r="C39" s="20" t="s">
        <v>119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7108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7108</v>
      </c>
      <c r="O39" s="47">
        <f t="shared" si="2"/>
        <v>2.2796664528543937</v>
      </c>
      <c r="P39" s="9"/>
    </row>
    <row r="40" spans="1:119" ht="16.5" thickBot="1">
      <c r="A40" s="14" t="s">
        <v>47</v>
      </c>
      <c r="B40" s="23"/>
      <c r="C40" s="22"/>
      <c r="D40" s="15">
        <f aca="true" t="shared" si="11" ref="D40:M40">SUM(D5,D10,D12,D18,D29,D31,D37)</f>
        <v>2175706</v>
      </c>
      <c r="E40" s="15">
        <f t="shared" si="11"/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5583938</v>
      </c>
      <c r="J40" s="15">
        <f t="shared" si="11"/>
        <v>0</v>
      </c>
      <c r="K40" s="15">
        <f t="shared" si="11"/>
        <v>38793</v>
      </c>
      <c r="L40" s="15">
        <f t="shared" si="11"/>
        <v>0</v>
      </c>
      <c r="M40" s="15">
        <f t="shared" si="11"/>
        <v>0</v>
      </c>
      <c r="N40" s="15">
        <f t="shared" si="8"/>
        <v>7798437</v>
      </c>
      <c r="O40" s="38">
        <f t="shared" si="2"/>
        <v>2501.1023091725465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120</v>
      </c>
      <c r="M42" s="48"/>
      <c r="N42" s="48"/>
      <c r="O42" s="43">
        <v>3118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84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402530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402530</v>
      </c>
      <c r="O5" s="33">
        <f aca="true" t="shared" si="2" ref="O5:O46">(N5/O$48)</f>
        <v>128.39872408293462</v>
      </c>
      <c r="P5" s="6"/>
    </row>
    <row r="6" spans="1:16" ht="15">
      <c r="A6" s="12"/>
      <c r="B6" s="25">
        <v>311</v>
      </c>
      <c r="C6" s="20" t="s">
        <v>1</v>
      </c>
      <c r="D6" s="46">
        <v>28925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28925</v>
      </c>
      <c r="O6" s="47">
        <f t="shared" si="2"/>
        <v>9.226475279106857</v>
      </c>
      <c r="P6" s="9"/>
    </row>
    <row r="7" spans="1:16" ht="15">
      <c r="A7" s="12"/>
      <c r="B7" s="25">
        <v>312.1</v>
      </c>
      <c r="C7" s="20" t="s">
        <v>109</v>
      </c>
      <c r="D7" s="46">
        <v>185169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185169</v>
      </c>
      <c r="O7" s="47">
        <f t="shared" si="2"/>
        <v>59.06507177033493</v>
      </c>
      <c r="P7" s="9"/>
    </row>
    <row r="8" spans="1:16" ht="15">
      <c r="A8" s="12"/>
      <c r="B8" s="25">
        <v>312.6</v>
      </c>
      <c r="C8" s="20" t="s">
        <v>10</v>
      </c>
      <c r="D8" s="46">
        <v>127372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127372</v>
      </c>
      <c r="O8" s="47">
        <f t="shared" si="2"/>
        <v>40.62902711323764</v>
      </c>
      <c r="P8" s="9"/>
    </row>
    <row r="9" spans="1:16" ht="15">
      <c r="A9" s="12"/>
      <c r="B9" s="25">
        <v>315</v>
      </c>
      <c r="C9" s="20" t="s">
        <v>89</v>
      </c>
      <c r="D9" s="46">
        <v>55409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55409</v>
      </c>
      <c r="O9" s="47">
        <f t="shared" si="2"/>
        <v>17.67432216905901</v>
      </c>
      <c r="P9" s="9"/>
    </row>
    <row r="10" spans="1:16" ht="15">
      <c r="A10" s="12"/>
      <c r="B10" s="25">
        <v>316</v>
      </c>
      <c r="C10" s="20" t="s">
        <v>90</v>
      </c>
      <c r="D10" s="46">
        <v>5655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5655</v>
      </c>
      <c r="O10" s="47">
        <f t="shared" si="2"/>
        <v>1.8038277511961722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150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150</v>
      </c>
      <c r="O11" s="45">
        <f t="shared" si="2"/>
        <v>0.04784688995215311</v>
      </c>
      <c r="P11" s="10"/>
    </row>
    <row r="12" spans="1:16" ht="15">
      <c r="A12" s="12"/>
      <c r="B12" s="25">
        <v>329</v>
      </c>
      <c r="C12" s="20" t="s">
        <v>14</v>
      </c>
      <c r="D12" s="46">
        <v>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150</v>
      </c>
      <c r="O12" s="47">
        <f t="shared" si="2"/>
        <v>0.04784688995215311</v>
      </c>
      <c r="P12" s="9"/>
    </row>
    <row r="13" spans="1:16" ht="15.75">
      <c r="A13" s="29" t="s">
        <v>17</v>
      </c>
      <c r="B13" s="30"/>
      <c r="C13" s="31"/>
      <c r="D13" s="32">
        <f aca="true" t="shared" si="4" ref="D13:M13">SUM(D14:D22)</f>
        <v>267655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267655</v>
      </c>
      <c r="O13" s="45">
        <f t="shared" si="2"/>
        <v>85.37639553429027</v>
      </c>
      <c r="P13" s="10"/>
    </row>
    <row r="14" spans="1:16" ht="15">
      <c r="A14" s="12"/>
      <c r="B14" s="25">
        <v>331.2</v>
      </c>
      <c r="C14" s="20" t="s">
        <v>16</v>
      </c>
      <c r="D14" s="46">
        <v>611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611</v>
      </c>
      <c r="O14" s="47">
        <f t="shared" si="2"/>
        <v>0.194896331738437</v>
      </c>
      <c r="P14" s="9"/>
    </row>
    <row r="15" spans="1:16" ht="15">
      <c r="A15" s="12"/>
      <c r="B15" s="25">
        <v>331.7</v>
      </c>
      <c r="C15" s="20" t="s">
        <v>18</v>
      </c>
      <c r="D15" s="46">
        <v>3789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3789</v>
      </c>
      <c r="O15" s="47">
        <f t="shared" si="2"/>
        <v>1.2086124401913876</v>
      </c>
      <c r="P15" s="9"/>
    </row>
    <row r="16" spans="1:16" ht="15">
      <c r="A16" s="12"/>
      <c r="B16" s="25">
        <v>334.7</v>
      </c>
      <c r="C16" s="20" t="s">
        <v>20</v>
      </c>
      <c r="D16" s="46">
        <v>50000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50000</v>
      </c>
      <c r="O16" s="47">
        <f t="shared" si="2"/>
        <v>15.94896331738437</v>
      </c>
      <c r="P16" s="9"/>
    </row>
    <row r="17" spans="1:16" ht="15">
      <c r="A17" s="12"/>
      <c r="B17" s="25">
        <v>335.12</v>
      </c>
      <c r="C17" s="20" t="s">
        <v>91</v>
      </c>
      <c r="D17" s="46">
        <v>108058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108058</v>
      </c>
      <c r="O17" s="47">
        <f t="shared" si="2"/>
        <v>34.46826156299841</v>
      </c>
      <c r="P17" s="9"/>
    </row>
    <row r="18" spans="1:16" ht="15">
      <c r="A18" s="12"/>
      <c r="B18" s="25">
        <v>335.14</v>
      </c>
      <c r="C18" s="20" t="s">
        <v>92</v>
      </c>
      <c r="D18" s="46">
        <v>210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210</v>
      </c>
      <c r="O18" s="47">
        <f t="shared" si="2"/>
        <v>0.06698564593301436</v>
      </c>
      <c r="P18" s="9"/>
    </row>
    <row r="19" spans="1:16" ht="15">
      <c r="A19" s="12"/>
      <c r="B19" s="25">
        <v>335.15</v>
      </c>
      <c r="C19" s="20" t="s">
        <v>93</v>
      </c>
      <c r="D19" s="46">
        <v>1103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1103</v>
      </c>
      <c r="O19" s="47">
        <f t="shared" si="2"/>
        <v>0.3518341307814992</v>
      </c>
      <c r="P19" s="9"/>
    </row>
    <row r="20" spans="1:16" ht="15">
      <c r="A20" s="12"/>
      <c r="B20" s="25">
        <v>335.18</v>
      </c>
      <c r="C20" s="20" t="s">
        <v>94</v>
      </c>
      <c r="D20" s="46">
        <v>68869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68869</v>
      </c>
      <c r="O20" s="47">
        <f t="shared" si="2"/>
        <v>21.967783094098884</v>
      </c>
      <c r="P20" s="9"/>
    </row>
    <row r="21" spans="1:16" ht="15">
      <c r="A21" s="12"/>
      <c r="B21" s="25">
        <v>335.49</v>
      </c>
      <c r="C21" s="20" t="s">
        <v>25</v>
      </c>
      <c r="D21" s="46">
        <v>4015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4015</v>
      </c>
      <c r="O21" s="47">
        <f t="shared" si="2"/>
        <v>1.280701754385965</v>
      </c>
      <c r="P21" s="9"/>
    </row>
    <row r="22" spans="1:16" ht="15">
      <c r="A22" s="12"/>
      <c r="B22" s="25">
        <v>337.2</v>
      </c>
      <c r="C22" s="20" t="s">
        <v>26</v>
      </c>
      <c r="D22" s="46">
        <v>31000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31000</v>
      </c>
      <c r="O22" s="47">
        <f t="shared" si="2"/>
        <v>9.88835725677831</v>
      </c>
      <c r="P22" s="9"/>
    </row>
    <row r="23" spans="1:16" ht="15.75">
      <c r="A23" s="29" t="s">
        <v>32</v>
      </c>
      <c r="B23" s="30"/>
      <c r="C23" s="31"/>
      <c r="D23" s="32">
        <f aca="true" t="shared" si="6" ref="D23:M23">SUM(D24:D35)</f>
        <v>524603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4957078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5481681</v>
      </c>
      <c r="O23" s="45">
        <f t="shared" si="2"/>
        <v>1748.5425837320574</v>
      </c>
      <c r="P23" s="10"/>
    </row>
    <row r="24" spans="1:16" ht="15">
      <c r="A24" s="12"/>
      <c r="B24" s="25">
        <v>341.9</v>
      </c>
      <c r="C24" s="20" t="s">
        <v>110</v>
      </c>
      <c r="D24" s="46">
        <v>183833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5">SUM(D24:M24)</f>
        <v>183833</v>
      </c>
      <c r="O24" s="47">
        <f t="shared" si="2"/>
        <v>58.63891547049442</v>
      </c>
      <c r="P24" s="9"/>
    </row>
    <row r="25" spans="1:16" ht="15">
      <c r="A25" s="12"/>
      <c r="B25" s="25">
        <v>342.1</v>
      </c>
      <c r="C25" s="20" t="s">
        <v>36</v>
      </c>
      <c r="D25" s="46">
        <v>33159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33159</v>
      </c>
      <c r="O25" s="47">
        <f t="shared" si="2"/>
        <v>10.577033492822967</v>
      </c>
      <c r="P25" s="9"/>
    </row>
    <row r="26" spans="1:16" ht="15">
      <c r="A26" s="12"/>
      <c r="B26" s="25">
        <v>343.1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4047261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4047261</v>
      </c>
      <c r="O26" s="47">
        <f t="shared" si="2"/>
        <v>1290.9923444976077</v>
      </c>
      <c r="P26" s="9"/>
    </row>
    <row r="27" spans="1:16" ht="15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265904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265904</v>
      </c>
      <c r="O27" s="47">
        <f t="shared" si="2"/>
        <v>84.81786283891547</v>
      </c>
      <c r="P27" s="9"/>
    </row>
    <row r="28" spans="1:16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246221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246221</v>
      </c>
      <c r="O28" s="47">
        <f t="shared" si="2"/>
        <v>78.53939393939395</v>
      </c>
      <c r="P28" s="9"/>
    </row>
    <row r="29" spans="1:16" ht="15">
      <c r="A29" s="12"/>
      <c r="B29" s="25">
        <v>343.4</v>
      </c>
      <c r="C29" s="20" t="s">
        <v>40</v>
      </c>
      <c r="D29" s="46">
        <v>252509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252509</v>
      </c>
      <c r="O29" s="47">
        <f t="shared" si="2"/>
        <v>80.5451355661882</v>
      </c>
      <c r="P29" s="9"/>
    </row>
    <row r="30" spans="1:16" ht="15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397692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397692</v>
      </c>
      <c r="O30" s="47">
        <f t="shared" si="2"/>
        <v>126.85550239234449</v>
      </c>
      <c r="P30" s="9"/>
    </row>
    <row r="31" spans="1:16" ht="15">
      <c r="A31" s="12"/>
      <c r="B31" s="25">
        <v>345.9</v>
      </c>
      <c r="C31" s="20" t="s">
        <v>80</v>
      </c>
      <c r="D31" s="46">
        <v>6177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6177</v>
      </c>
      <c r="O31" s="47">
        <f t="shared" si="2"/>
        <v>1.9703349282296652</v>
      </c>
      <c r="P31" s="9"/>
    </row>
    <row r="32" spans="1:16" ht="15">
      <c r="A32" s="12"/>
      <c r="B32" s="25">
        <v>346.4</v>
      </c>
      <c r="C32" s="20" t="s">
        <v>42</v>
      </c>
      <c r="D32" s="46">
        <v>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</v>
      </c>
      <c r="O32" s="47">
        <f t="shared" si="2"/>
        <v>0.010526315789473684</v>
      </c>
      <c r="P32" s="9"/>
    </row>
    <row r="33" spans="1:16" ht="15">
      <c r="A33" s="12"/>
      <c r="B33" s="25">
        <v>347.2</v>
      </c>
      <c r="C33" s="20" t="s">
        <v>72</v>
      </c>
      <c r="D33" s="46">
        <v>8753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8753</v>
      </c>
      <c r="O33" s="47">
        <f t="shared" si="2"/>
        <v>2.792025518341308</v>
      </c>
      <c r="P33" s="9"/>
    </row>
    <row r="34" spans="1:16" ht="15">
      <c r="A34" s="12"/>
      <c r="B34" s="25">
        <v>347.5</v>
      </c>
      <c r="C34" s="20" t="s">
        <v>46</v>
      </c>
      <c r="D34" s="46">
        <v>33962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33962</v>
      </c>
      <c r="O34" s="47">
        <f t="shared" si="2"/>
        <v>10.833173843700159</v>
      </c>
      <c r="P34" s="9"/>
    </row>
    <row r="35" spans="1:16" ht="15">
      <c r="A35" s="12"/>
      <c r="B35" s="25">
        <v>348.933</v>
      </c>
      <c r="C35" s="20" t="s">
        <v>111</v>
      </c>
      <c r="D35" s="46">
        <v>6177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6177</v>
      </c>
      <c r="O35" s="47">
        <f t="shared" si="2"/>
        <v>1.9703349282296652</v>
      </c>
      <c r="P35" s="9"/>
    </row>
    <row r="36" spans="1:16" ht="15.75">
      <c r="A36" s="29" t="s">
        <v>33</v>
      </c>
      <c r="B36" s="30"/>
      <c r="C36" s="31"/>
      <c r="D36" s="32">
        <f aca="true" t="shared" si="8" ref="D36:M36">SUM(D37:D37)</f>
        <v>6161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6">SUM(D36:M36)</f>
        <v>6161</v>
      </c>
      <c r="O36" s="45">
        <f t="shared" si="2"/>
        <v>1.965231259968102</v>
      </c>
      <c r="P36" s="10"/>
    </row>
    <row r="37" spans="1:16" ht="15">
      <c r="A37" s="13"/>
      <c r="B37" s="39">
        <v>351.9</v>
      </c>
      <c r="C37" s="21" t="s">
        <v>112</v>
      </c>
      <c r="D37" s="46">
        <v>6161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6161</v>
      </c>
      <c r="O37" s="47">
        <f t="shared" si="2"/>
        <v>1.965231259968102</v>
      </c>
      <c r="P37" s="9"/>
    </row>
    <row r="38" spans="1:16" ht="15.75">
      <c r="A38" s="29" t="s">
        <v>2</v>
      </c>
      <c r="B38" s="30"/>
      <c r="C38" s="31"/>
      <c r="D38" s="32">
        <f aca="true" t="shared" si="10" ref="D38:M38">SUM(D39:D42)</f>
        <v>23976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4870</v>
      </c>
      <c r="J38" s="32">
        <f t="shared" si="10"/>
        <v>0</v>
      </c>
      <c r="K38" s="32">
        <f t="shared" si="10"/>
        <v>22402</v>
      </c>
      <c r="L38" s="32">
        <f t="shared" si="10"/>
        <v>0</v>
      </c>
      <c r="M38" s="32">
        <f t="shared" si="10"/>
        <v>0</v>
      </c>
      <c r="N38" s="32">
        <f t="shared" si="9"/>
        <v>51248</v>
      </c>
      <c r="O38" s="45">
        <f t="shared" si="2"/>
        <v>16.347049441786282</v>
      </c>
      <c r="P38" s="10"/>
    </row>
    <row r="39" spans="1:16" ht="15">
      <c r="A39" s="12"/>
      <c r="B39" s="25">
        <v>361.1</v>
      </c>
      <c r="C39" s="20" t="s">
        <v>50</v>
      </c>
      <c r="D39" s="46">
        <v>1388</v>
      </c>
      <c r="E39" s="46">
        <v>0</v>
      </c>
      <c r="F39" s="46">
        <v>0</v>
      </c>
      <c r="G39" s="46">
        <v>0</v>
      </c>
      <c r="H39" s="46">
        <v>0</v>
      </c>
      <c r="I39" s="46">
        <v>4870</v>
      </c>
      <c r="J39" s="46">
        <v>0</v>
      </c>
      <c r="K39" s="46">
        <v>1784</v>
      </c>
      <c r="L39" s="46">
        <v>0</v>
      </c>
      <c r="M39" s="46">
        <v>0</v>
      </c>
      <c r="N39" s="46">
        <f t="shared" si="9"/>
        <v>8042</v>
      </c>
      <c r="O39" s="47">
        <f t="shared" si="2"/>
        <v>2.565231259968102</v>
      </c>
      <c r="P39" s="9"/>
    </row>
    <row r="40" spans="1:16" ht="15">
      <c r="A40" s="12"/>
      <c r="B40" s="25">
        <v>362</v>
      </c>
      <c r="C40" s="20" t="s">
        <v>51</v>
      </c>
      <c r="D40" s="46">
        <v>22348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22348</v>
      </c>
      <c r="O40" s="47">
        <f t="shared" si="2"/>
        <v>7.128548644338118</v>
      </c>
      <c r="P40" s="9"/>
    </row>
    <row r="41" spans="1:16" ht="15">
      <c r="A41" s="12"/>
      <c r="B41" s="25">
        <v>368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20618</v>
      </c>
      <c r="L41" s="46">
        <v>0</v>
      </c>
      <c r="M41" s="46">
        <v>0</v>
      </c>
      <c r="N41" s="46">
        <f t="shared" si="9"/>
        <v>20618</v>
      </c>
      <c r="O41" s="47">
        <f t="shared" si="2"/>
        <v>6.5767145135566185</v>
      </c>
      <c r="P41" s="9"/>
    </row>
    <row r="42" spans="1:16" ht="15">
      <c r="A42" s="12"/>
      <c r="B42" s="25">
        <v>369.9</v>
      </c>
      <c r="C42" s="20" t="s">
        <v>54</v>
      </c>
      <c r="D42" s="46">
        <v>240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240</v>
      </c>
      <c r="O42" s="47">
        <f t="shared" si="2"/>
        <v>0.07655502392344497</v>
      </c>
      <c r="P42" s="9"/>
    </row>
    <row r="43" spans="1:16" ht="15.75">
      <c r="A43" s="29" t="s">
        <v>34</v>
      </c>
      <c r="B43" s="30"/>
      <c r="C43" s="31"/>
      <c r="D43" s="32">
        <f aca="true" t="shared" si="11" ref="D43:M43">SUM(D44:D45)</f>
        <v>1089816</v>
      </c>
      <c r="E43" s="32">
        <f t="shared" si="11"/>
        <v>0</v>
      </c>
      <c r="F43" s="32">
        <f t="shared" si="11"/>
        <v>0</v>
      </c>
      <c r="G43" s="32">
        <f t="shared" si="11"/>
        <v>39500</v>
      </c>
      <c r="H43" s="32">
        <f t="shared" si="11"/>
        <v>0</v>
      </c>
      <c r="I43" s="32">
        <f t="shared" si="11"/>
        <v>888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1130204</v>
      </c>
      <c r="O43" s="45">
        <f t="shared" si="2"/>
        <v>360.51164274322167</v>
      </c>
      <c r="P43" s="9"/>
    </row>
    <row r="44" spans="1:16" ht="15">
      <c r="A44" s="12"/>
      <c r="B44" s="25">
        <v>381</v>
      </c>
      <c r="C44" s="20" t="s">
        <v>82</v>
      </c>
      <c r="D44" s="46">
        <v>1081036</v>
      </c>
      <c r="E44" s="46">
        <v>0</v>
      </c>
      <c r="F44" s="46">
        <v>0</v>
      </c>
      <c r="G44" s="46">
        <v>39500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1120536</v>
      </c>
      <c r="O44" s="47">
        <f t="shared" si="2"/>
        <v>357.42775119617227</v>
      </c>
      <c r="P44" s="9"/>
    </row>
    <row r="45" spans="1:16" ht="15.75" thickBot="1">
      <c r="A45" s="12"/>
      <c r="B45" s="25">
        <v>388.1</v>
      </c>
      <c r="C45" s="20" t="s">
        <v>106</v>
      </c>
      <c r="D45" s="46">
        <v>8780</v>
      </c>
      <c r="E45" s="46">
        <v>0</v>
      </c>
      <c r="F45" s="46">
        <v>0</v>
      </c>
      <c r="G45" s="46">
        <v>0</v>
      </c>
      <c r="H45" s="46">
        <v>0</v>
      </c>
      <c r="I45" s="46">
        <v>888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9668</v>
      </c>
      <c r="O45" s="47">
        <f t="shared" si="2"/>
        <v>3.0838915470494417</v>
      </c>
      <c r="P45" s="9"/>
    </row>
    <row r="46" spans="1:119" ht="16.5" thickBot="1">
      <c r="A46" s="14" t="s">
        <v>47</v>
      </c>
      <c r="B46" s="23"/>
      <c r="C46" s="22"/>
      <c r="D46" s="15">
        <f aca="true" t="shared" si="12" ref="D46:M46">SUM(D5,D11,D13,D23,D36,D38,D43)</f>
        <v>2314891</v>
      </c>
      <c r="E46" s="15">
        <f t="shared" si="12"/>
        <v>0</v>
      </c>
      <c r="F46" s="15">
        <f t="shared" si="12"/>
        <v>0</v>
      </c>
      <c r="G46" s="15">
        <f t="shared" si="12"/>
        <v>39500</v>
      </c>
      <c r="H46" s="15">
        <f t="shared" si="12"/>
        <v>0</v>
      </c>
      <c r="I46" s="15">
        <f t="shared" si="12"/>
        <v>4962836</v>
      </c>
      <c r="J46" s="15">
        <f t="shared" si="12"/>
        <v>0</v>
      </c>
      <c r="K46" s="15">
        <f t="shared" si="12"/>
        <v>22402</v>
      </c>
      <c r="L46" s="15">
        <f t="shared" si="12"/>
        <v>0</v>
      </c>
      <c r="M46" s="15">
        <f t="shared" si="12"/>
        <v>0</v>
      </c>
      <c r="N46" s="15">
        <f t="shared" si="9"/>
        <v>7339629</v>
      </c>
      <c r="O46" s="38">
        <f t="shared" si="2"/>
        <v>2341.1894736842105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113</v>
      </c>
      <c r="M48" s="48"/>
      <c r="N48" s="48"/>
      <c r="O48" s="43">
        <v>3135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394764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394764</v>
      </c>
      <c r="O5" s="33">
        <f aca="true" t="shared" si="2" ref="O5:O47">(N5/O$49)</f>
        <v>125.80114722753346</v>
      </c>
      <c r="P5" s="6"/>
    </row>
    <row r="6" spans="1:16" ht="15">
      <c r="A6" s="12"/>
      <c r="B6" s="25">
        <v>311</v>
      </c>
      <c r="C6" s="20" t="s">
        <v>1</v>
      </c>
      <c r="D6" s="46">
        <v>28260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28260</v>
      </c>
      <c r="O6" s="47">
        <f t="shared" si="2"/>
        <v>9.005736137667304</v>
      </c>
      <c r="P6" s="9"/>
    </row>
    <row r="7" spans="1:16" ht="15">
      <c r="A7" s="12"/>
      <c r="B7" s="25">
        <v>312.41</v>
      </c>
      <c r="C7" s="20" t="s">
        <v>9</v>
      </c>
      <c r="D7" s="46">
        <v>184871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184871</v>
      </c>
      <c r="O7" s="47">
        <f t="shared" si="2"/>
        <v>58.91363926067559</v>
      </c>
      <c r="P7" s="9"/>
    </row>
    <row r="8" spans="1:16" ht="15">
      <c r="A8" s="12"/>
      <c r="B8" s="25">
        <v>312.6</v>
      </c>
      <c r="C8" s="20" t="s">
        <v>10</v>
      </c>
      <c r="D8" s="46">
        <v>122159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122159</v>
      </c>
      <c r="O8" s="47">
        <f t="shared" si="2"/>
        <v>38.9289356277884</v>
      </c>
      <c r="P8" s="9"/>
    </row>
    <row r="9" spans="1:16" ht="15">
      <c r="A9" s="12"/>
      <c r="B9" s="25">
        <v>315</v>
      </c>
      <c r="C9" s="20" t="s">
        <v>89</v>
      </c>
      <c r="D9" s="46">
        <v>53774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53774</v>
      </c>
      <c r="O9" s="47">
        <f t="shared" si="2"/>
        <v>17.136392606755894</v>
      </c>
      <c r="P9" s="9"/>
    </row>
    <row r="10" spans="1:16" ht="15">
      <c r="A10" s="12"/>
      <c r="B10" s="25">
        <v>316</v>
      </c>
      <c r="C10" s="20" t="s">
        <v>90</v>
      </c>
      <c r="D10" s="46">
        <v>5700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5700</v>
      </c>
      <c r="O10" s="47">
        <f t="shared" si="2"/>
        <v>1.8164435946462716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12380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12380</v>
      </c>
      <c r="O11" s="45">
        <f t="shared" si="2"/>
        <v>3.9451880178457617</v>
      </c>
      <c r="P11" s="10"/>
    </row>
    <row r="12" spans="1:16" ht="15">
      <c r="A12" s="12"/>
      <c r="B12" s="25">
        <v>324.71</v>
      </c>
      <c r="C12" s="20" t="s">
        <v>101</v>
      </c>
      <c r="D12" s="46">
        <v>12297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12297</v>
      </c>
      <c r="O12" s="47">
        <f t="shared" si="2"/>
        <v>3.918738049713193</v>
      </c>
      <c r="P12" s="9"/>
    </row>
    <row r="13" spans="1:16" ht="15">
      <c r="A13" s="12"/>
      <c r="B13" s="25">
        <v>329</v>
      </c>
      <c r="C13" s="20" t="s">
        <v>14</v>
      </c>
      <c r="D13" s="46">
        <v>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</v>
      </c>
      <c r="O13" s="47">
        <f t="shared" si="2"/>
        <v>0.026449968132568516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SUM(D15:D26)</f>
        <v>304358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197944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502302</v>
      </c>
      <c r="O14" s="45">
        <f t="shared" si="2"/>
        <v>160.07074569789674</v>
      </c>
      <c r="P14" s="10"/>
    </row>
    <row r="15" spans="1:16" ht="15">
      <c r="A15" s="12"/>
      <c r="B15" s="25">
        <v>331.2</v>
      </c>
      <c r="C15" s="20" t="s">
        <v>16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0.3186743148502231</v>
      </c>
      <c r="P15" s="9"/>
    </row>
    <row r="16" spans="1:16" ht="15">
      <c r="A16" s="12"/>
      <c r="B16" s="25">
        <v>334.2</v>
      </c>
      <c r="C16" s="20" t="s">
        <v>86</v>
      </c>
      <c r="D16" s="46">
        <v>1652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1652</v>
      </c>
      <c r="O16" s="47">
        <f t="shared" si="2"/>
        <v>0.5264499681325685</v>
      </c>
      <c r="P16" s="9"/>
    </row>
    <row r="17" spans="1:16" ht="15">
      <c r="A17" s="12"/>
      <c r="B17" s="25">
        <v>334.31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150654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150654</v>
      </c>
      <c r="O17" s="47">
        <f t="shared" si="2"/>
        <v>48.009560229445505</v>
      </c>
      <c r="P17" s="9"/>
    </row>
    <row r="18" spans="1:16" ht="15">
      <c r="A18" s="12"/>
      <c r="B18" s="25">
        <v>334.35</v>
      </c>
      <c r="C18" s="20" t="s">
        <v>102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47290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47290</v>
      </c>
      <c r="O18" s="47">
        <f t="shared" si="2"/>
        <v>15.070108349267048</v>
      </c>
      <c r="P18" s="9"/>
    </row>
    <row r="19" spans="1:16" ht="15">
      <c r="A19" s="12"/>
      <c r="B19" s="25">
        <v>334.69</v>
      </c>
      <c r="C19" s="20" t="s">
        <v>68</v>
      </c>
      <c r="D19" s="46">
        <v>11000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11000</v>
      </c>
      <c r="O19" s="47">
        <f t="shared" si="2"/>
        <v>3.5054174633524537</v>
      </c>
      <c r="P19" s="9"/>
    </row>
    <row r="20" spans="1:16" ht="15">
      <c r="A20" s="12"/>
      <c r="B20" s="25">
        <v>335.12</v>
      </c>
      <c r="C20" s="20" t="s">
        <v>91</v>
      </c>
      <c r="D20" s="46">
        <v>117010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117010</v>
      </c>
      <c r="O20" s="47">
        <f t="shared" si="2"/>
        <v>37.2880815806246</v>
      </c>
      <c r="P20" s="9"/>
    </row>
    <row r="21" spans="1:16" ht="15">
      <c r="A21" s="12"/>
      <c r="B21" s="25">
        <v>335.14</v>
      </c>
      <c r="C21" s="20" t="s">
        <v>92</v>
      </c>
      <c r="D21" s="46">
        <v>285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285</v>
      </c>
      <c r="O21" s="47">
        <f t="shared" si="2"/>
        <v>0.09082217973231357</v>
      </c>
      <c r="P21" s="9"/>
    </row>
    <row r="22" spans="1:16" ht="15">
      <c r="A22" s="12"/>
      <c r="B22" s="25">
        <v>335.15</v>
      </c>
      <c r="C22" s="20" t="s">
        <v>93</v>
      </c>
      <c r="D22" s="46">
        <v>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468</v>
      </c>
      <c r="O22" s="47">
        <f t="shared" si="2"/>
        <v>0.1491395793499044</v>
      </c>
      <c r="P22" s="9"/>
    </row>
    <row r="23" spans="1:16" ht="15">
      <c r="A23" s="12"/>
      <c r="B23" s="25">
        <v>335.18</v>
      </c>
      <c r="C23" s="20" t="s">
        <v>94</v>
      </c>
      <c r="D23" s="46">
        <v>65680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65680</v>
      </c>
      <c r="O23" s="47">
        <f t="shared" si="2"/>
        <v>20.93052899936265</v>
      </c>
      <c r="P23" s="9"/>
    </row>
    <row r="24" spans="1:16" ht="15">
      <c r="A24" s="12"/>
      <c r="B24" s="25">
        <v>335.49</v>
      </c>
      <c r="C24" s="20" t="s">
        <v>25</v>
      </c>
      <c r="D24" s="46">
        <v>4095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4095</v>
      </c>
      <c r="O24" s="47">
        <f t="shared" si="2"/>
        <v>1.3049713193116634</v>
      </c>
      <c r="P24" s="9"/>
    </row>
    <row r="25" spans="1:16" ht="15">
      <c r="A25" s="12"/>
      <c r="B25" s="25">
        <v>337.2</v>
      </c>
      <c r="C25" s="20" t="s">
        <v>26</v>
      </c>
      <c r="D25" s="46">
        <v>31000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31000</v>
      </c>
      <c r="O25" s="47">
        <f t="shared" si="2"/>
        <v>9.878903760356915</v>
      </c>
      <c r="P25" s="9"/>
    </row>
    <row r="26" spans="1:16" ht="15">
      <c r="A26" s="12"/>
      <c r="B26" s="25">
        <v>337.4</v>
      </c>
      <c r="C26" s="20" t="s">
        <v>103</v>
      </c>
      <c r="D26" s="46">
        <v>72168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72168</v>
      </c>
      <c r="O26" s="47">
        <f t="shared" si="2"/>
        <v>22.998087954110897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SUM(D28:D36)</f>
        <v>488057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4806426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5294483</v>
      </c>
      <c r="O27" s="45">
        <f t="shared" si="2"/>
        <v>1687.2157425111536</v>
      </c>
      <c r="P27" s="10"/>
    </row>
    <row r="28" spans="1:16" ht="15">
      <c r="A28" s="12"/>
      <c r="B28" s="25">
        <v>341.3</v>
      </c>
      <c r="C28" s="20" t="s">
        <v>104</v>
      </c>
      <c r="D28" s="46">
        <v>156692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156692</v>
      </c>
      <c r="O28" s="47">
        <f t="shared" si="2"/>
        <v>49.933715742511154</v>
      </c>
      <c r="P28" s="9"/>
    </row>
    <row r="29" spans="1:16" ht="15">
      <c r="A29" s="12"/>
      <c r="B29" s="25">
        <v>342.1</v>
      </c>
      <c r="C29" s="20" t="s">
        <v>36</v>
      </c>
      <c r="D29" s="46">
        <v>33159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33159</v>
      </c>
      <c r="O29" s="47">
        <f t="shared" si="2"/>
        <v>10.566921606118546</v>
      </c>
      <c r="P29" s="9"/>
    </row>
    <row r="30" spans="1:16" ht="15">
      <c r="A30" s="12"/>
      <c r="B30" s="25">
        <v>343.1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3882655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3882655</v>
      </c>
      <c r="O30" s="47">
        <f t="shared" si="2"/>
        <v>1237.302421924793</v>
      </c>
      <c r="P30" s="9"/>
    </row>
    <row r="31" spans="1:16" ht="15">
      <c r="A31" s="12"/>
      <c r="B31" s="25">
        <v>343.2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285826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285826</v>
      </c>
      <c r="O31" s="47">
        <f t="shared" si="2"/>
        <v>91.08540471637986</v>
      </c>
      <c r="P31" s="9"/>
    </row>
    <row r="32" spans="1:16" ht="15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232841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232841</v>
      </c>
      <c r="O32" s="47">
        <f t="shared" si="2"/>
        <v>74.2004461440408</v>
      </c>
      <c r="P32" s="9"/>
    </row>
    <row r="33" spans="1:16" ht="15">
      <c r="A33" s="12"/>
      <c r="B33" s="25">
        <v>343.4</v>
      </c>
      <c r="C33" s="20" t="s">
        <v>40</v>
      </c>
      <c r="D33" s="46">
        <v>253735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253735</v>
      </c>
      <c r="O33" s="47">
        <f t="shared" si="2"/>
        <v>80.85882727852135</v>
      </c>
      <c r="P33" s="9"/>
    </row>
    <row r="34" spans="1:16" ht="15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405104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405104</v>
      </c>
      <c r="O34" s="47">
        <f t="shared" si="2"/>
        <v>129.09623964308477</v>
      </c>
      <c r="P34" s="9"/>
    </row>
    <row r="35" spans="1:16" ht="15">
      <c r="A35" s="12"/>
      <c r="B35" s="25">
        <v>347.2</v>
      </c>
      <c r="C35" s="20" t="s">
        <v>72</v>
      </c>
      <c r="D35" s="46">
        <v>9279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9279</v>
      </c>
      <c r="O35" s="47">
        <f t="shared" si="2"/>
        <v>2.95697896749522</v>
      </c>
      <c r="P35" s="9"/>
    </row>
    <row r="36" spans="1:16" ht="15">
      <c r="A36" s="12"/>
      <c r="B36" s="25">
        <v>347.5</v>
      </c>
      <c r="C36" s="20" t="s">
        <v>46</v>
      </c>
      <c r="D36" s="46">
        <v>35192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35192</v>
      </c>
      <c r="O36" s="47">
        <f t="shared" si="2"/>
        <v>11.21478648820905</v>
      </c>
      <c r="P36" s="9"/>
    </row>
    <row r="37" spans="1:16" ht="15.75">
      <c r="A37" s="29" t="s">
        <v>33</v>
      </c>
      <c r="B37" s="30"/>
      <c r="C37" s="31"/>
      <c r="D37" s="32">
        <f aca="true" t="shared" si="8" ref="D37:M37">SUM(D38:D38)</f>
        <v>5305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7">SUM(D37:M37)</f>
        <v>5305</v>
      </c>
      <c r="O37" s="45">
        <f t="shared" si="2"/>
        <v>1.6905672402804335</v>
      </c>
      <c r="P37" s="10"/>
    </row>
    <row r="38" spans="1:16" ht="15">
      <c r="A38" s="13"/>
      <c r="B38" s="39">
        <v>354</v>
      </c>
      <c r="C38" s="21" t="s">
        <v>105</v>
      </c>
      <c r="D38" s="46">
        <v>5305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5305</v>
      </c>
      <c r="O38" s="47">
        <f t="shared" si="2"/>
        <v>1.6905672402804335</v>
      </c>
      <c r="P38" s="9"/>
    </row>
    <row r="39" spans="1:16" ht="15.75">
      <c r="A39" s="29" t="s">
        <v>2</v>
      </c>
      <c r="B39" s="30"/>
      <c r="C39" s="31"/>
      <c r="D39" s="32">
        <f aca="true" t="shared" si="10" ref="D39:M39">SUM(D40:D43)</f>
        <v>25225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6388</v>
      </c>
      <c r="J39" s="32">
        <f t="shared" si="10"/>
        <v>0</v>
      </c>
      <c r="K39" s="32">
        <f t="shared" si="10"/>
        <v>21206</v>
      </c>
      <c r="L39" s="32">
        <f t="shared" si="10"/>
        <v>0</v>
      </c>
      <c r="M39" s="32">
        <f t="shared" si="10"/>
        <v>0</v>
      </c>
      <c r="N39" s="32">
        <f t="shared" si="9"/>
        <v>52819</v>
      </c>
      <c r="O39" s="45">
        <f t="shared" si="2"/>
        <v>16.83205863607393</v>
      </c>
      <c r="P39" s="10"/>
    </row>
    <row r="40" spans="1:16" ht="15">
      <c r="A40" s="12"/>
      <c r="B40" s="25">
        <v>361.1</v>
      </c>
      <c r="C40" s="20" t="s">
        <v>50</v>
      </c>
      <c r="D40" s="46">
        <v>677</v>
      </c>
      <c r="E40" s="46">
        <v>0</v>
      </c>
      <c r="F40" s="46">
        <v>0</v>
      </c>
      <c r="G40" s="46">
        <v>0</v>
      </c>
      <c r="H40" s="46">
        <v>0</v>
      </c>
      <c r="I40" s="46">
        <v>6388</v>
      </c>
      <c r="J40" s="46">
        <v>0</v>
      </c>
      <c r="K40" s="46">
        <v>5140</v>
      </c>
      <c r="L40" s="46">
        <v>0</v>
      </c>
      <c r="M40" s="46">
        <v>0</v>
      </c>
      <c r="N40" s="46">
        <f t="shared" si="9"/>
        <v>12205</v>
      </c>
      <c r="O40" s="47">
        <f t="shared" si="2"/>
        <v>3.8894200127469727</v>
      </c>
      <c r="P40" s="9"/>
    </row>
    <row r="41" spans="1:16" ht="15">
      <c r="A41" s="12"/>
      <c r="B41" s="25">
        <v>362</v>
      </c>
      <c r="C41" s="20" t="s">
        <v>51</v>
      </c>
      <c r="D41" s="46">
        <v>19829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19829</v>
      </c>
      <c r="O41" s="47">
        <f t="shared" si="2"/>
        <v>6.318992989165073</v>
      </c>
      <c r="P41" s="9"/>
    </row>
    <row r="42" spans="1:16" ht="15">
      <c r="A42" s="12"/>
      <c r="B42" s="25">
        <v>368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16066</v>
      </c>
      <c r="L42" s="46">
        <v>0</v>
      </c>
      <c r="M42" s="46">
        <v>0</v>
      </c>
      <c r="N42" s="46">
        <f t="shared" si="9"/>
        <v>16066</v>
      </c>
      <c r="O42" s="47">
        <f t="shared" si="2"/>
        <v>5.119821542383684</v>
      </c>
      <c r="P42" s="9"/>
    </row>
    <row r="43" spans="1:16" ht="15">
      <c r="A43" s="12"/>
      <c r="B43" s="25">
        <v>369.9</v>
      </c>
      <c r="C43" s="20" t="s">
        <v>54</v>
      </c>
      <c r="D43" s="46">
        <v>4719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4719</v>
      </c>
      <c r="O43" s="47">
        <f t="shared" si="2"/>
        <v>1.5038240917782026</v>
      </c>
      <c r="P43" s="9"/>
    </row>
    <row r="44" spans="1:16" ht="15.75">
      <c r="A44" s="29" t="s">
        <v>34</v>
      </c>
      <c r="B44" s="30"/>
      <c r="C44" s="31"/>
      <c r="D44" s="32">
        <f aca="true" t="shared" si="11" ref="D44:M44">SUM(D45:D46)</f>
        <v>973524</v>
      </c>
      <c r="E44" s="32">
        <f t="shared" si="11"/>
        <v>0</v>
      </c>
      <c r="F44" s="32">
        <f t="shared" si="11"/>
        <v>0</v>
      </c>
      <c r="G44" s="32">
        <f t="shared" si="11"/>
        <v>54500</v>
      </c>
      <c r="H44" s="32">
        <f t="shared" si="11"/>
        <v>0</v>
      </c>
      <c r="I44" s="32">
        <f t="shared" si="11"/>
        <v>8550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1036574</v>
      </c>
      <c r="O44" s="45">
        <f t="shared" si="2"/>
        <v>330.3295092415551</v>
      </c>
      <c r="P44" s="9"/>
    </row>
    <row r="45" spans="1:16" ht="15">
      <c r="A45" s="12"/>
      <c r="B45" s="25">
        <v>381</v>
      </c>
      <c r="C45" s="20" t="s">
        <v>82</v>
      </c>
      <c r="D45" s="46">
        <v>973524</v>
      </c>
      <c r="E45" s="46">
        <v>0</v>
      </c>
      <c r="F45" s="46">
        <v>0</v>
      </c>
      <c r="G45" s="46">
        <v>54500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1028024</v>
      </c>
      <c r="O45" s="47">
        <f t="shared" si="2"/>
        <v>327.60484384958573</v>
      </c>
      <c r="P45" s="9"/>
    </row>
    <row r="46" spans="1:16" ht="15.75" thickBot="1">
      <c r="A46" s="12"/>
      <c r="B46" s="25">
        <v>388.1</v>
      </c>
      <c r="C46" s="20" t="s">
        <v>106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8550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8550</v>
      </c>
      <c r="O46" s="47">
        <f t="shared" si="2"/>
        <v>2.724665391969407</v>
      </c>
      <c r="P46" s="9"/>
    </row>
    <row r="47" spans="1:119" ht="16.5" thickBot="1">
      <c r="A47" s="14" t="s">
        <v>47</v>
      </c>
      <c r="B47" s="23"/>
      <c r="C47" s="22"/>
      <c r="D47" s="15">
        <f aca="true" t="shared" si="12" ref="D47:M47">SUM(D5,D11,D14,D27,D37,D39,D44)</f>
        <v>2203613</v>
      </c>
      <c r="E47" s="15">
        <f t="shared" si="12"/>
        <v>0</v>
      </c>
      <c r="F47" s="15">
        <f t="shared" si="12"/>
        <v>0</v>
      </c>
      <c r="G47" s="15">
        <f t="shared" si="12"/>
        <v>54500</v>
      </c>
      <c r="H47" s="15">
        <f t="shared" si="12"/>
        <v>0</v>
      </c>
      <c r="I47" s="15">
        <f t="shared" si="12"/>
        <v>5019308</v>
      </c>
      <c r="J47" s="15">
        <f t="shared" si="12"/>
        <v>0</v>
      </c>
      <c r="K47" s="15">
        <f t="shared" si="12"/>
        <v>21206</v>
      </c>
      <c r="L47" s="15">
        <f t="shared" si="12"/>
        <v>0</v>
      </c>
      <c r="M47" s="15">
        <f t="shared" si="12"/>
        <v>0</v>
      </c>
      <c r="N47" s="15">
        <f t="shared" si="9"/>
        <v>7298627</v>
      </c>
      <c r="O47" s="38">
        <f t="shared" si="2"/>
        <v>2325.884958572339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107</v>
      </c>
      <c r="M49" s="48"/>
      <c r="N49" s="48"/>
      <c r="O49" s="43">
        <v>3138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84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406986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406986</v>
      </c>
      <c r="O5" s="33">
        <f aca="true" t="shared" si="2" ref="O5:O44">(N5/O$46)</f>
        <v>131.6254851228978</v>
      </c>
      <c r="P5" s="6"/>
    </row>
    <row r="6" spans="1:16" ht="15">
      <c r="A6" s="12"/>
      <c r="B6" s="25">
        <v>311</v>
      </c>
      <c r="C6" s="20" t="s">
        <v>1</v>
      </c>
      <c r="D6" s="46">
        <v>28067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28067</v>
      </c>
      <c r="O6" s="47">
        <f t="shared" si="2"/>
        <v>9.077296248382924</v>
      </c>
      <c r="P6" s="9"/>
    </row>
    <row r="7" spans="1:16" ht="15">
      <c r="A7" s="12"/>
      <c r="B7" s="25">
        <v>312.41</v>
      </c>
      <c r="C7" s="20" t="s">
        <v>9</v>
      </c>
      <c r="D7" s="46">
        <v>183834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183834</v>
      </c>
      <c r="O7" s="47">
        <f t="shared" si="2"/>
        <v>59.45472186287193</v>
      </c>
      <c r="P7" s="9"/>
    </row>
    <row r="8" spans="1:16" ht="15">
      <c r="A8" s="12"/>
      <c r="B8" s="25">
        <v>312.6</v>
      </c>
      <c r="C8" s="20" t="s">
        <v>10</v>
      </c>
      <c r="D8" s="46">
        <v>125487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125487</v>
      </c>
      <c r="O8" s="47">
        <f t="shared" si="2"/>
        <v>40.58441138421733</v>
      </c>
      <c r="P8" s="9"/>
    </row>
    <row r="9" spans="1:16" ht="15">
      <c r="A9" s="12"/>
      <c r="B9" s="25">
        <v>315</v>
      </c>
      <c r="C9" s="20" t="s">
        <v>89</v>
      </c>
      <c r="D9" s="46">
        <v>63272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63272</v>
      </c>
      <c r="O9" s="47">
        <f t="shared" si="2"/>
        <v>20.463130659767142</v>
      </c>
      <c r="P9" s="9"/>
    </row>
    <row r="10" spans="1:16" ht="15">
      <c r="A10" s="12"/>
      <c r="B10" s="25">
        <v>316</v>
      </c>
      <c r="C10" s="20" t="s">
        <v>90</v>
      </c>
      <c r="D10" s="46">
        <v>6326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6326</v>
      </c>
      <c r="O10" s="47">
        <f t="shared" si="2"/>
        <v>2.0459249676584736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</v>
      </c>
      <c r="O11" s="45">
        <f t="shared" si="2"/>
        <v>0.016170763260025874</v>
      </c>
      <c r="P11" s="10"/>
    </row>
    <row r="12" spans="1:16" ht="15">
      <c r="A12" s="12"/>
      <c r="B12" s="25">
        <v>329</v>
      </c>
      <c r="C12" s="20" t="s">
        <v>14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</v>
      </c>
      <c r="O12" s="47">
        <f t="shared" si="2"/>
        <v>0.016170763260025874</v>
      </c>
      <c r="P12" s="9"/>
    </row>
    <row r="13" spans="1:16" ht="15.75">
      <c r="A13" s="29" t="s">
        <v>17</v>
      </c>
      <c r="B13" s="30"/>
      <c r="C13" s="31"/>
      <c r="D13" s="32">
        <f aca="true" t="shared" si="4" ref="D13:M13">SUM(D14:D22)</f>
        <v>638752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89042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727794</v>
      </c>
      <c r="O13" s="45">
        <f t="shared" si="2"/>
        <v>235.3796895213454</v>
      </c>
      <c r="P13" s="10"/>
    </row>
    <row r="14" spans="1:16" ht="15">
      <c r="A14" s="12"/>
      <c r="B14" s="25">
        <v>331.7</v>
      </c>
      <c r="C14" s="20" t="s">
        <v>18</v>
      </c>
      <c r="D14" s="46">
        <v>13693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13693</v>
      </c>
      <c r="O14" s="47">
        <f t="shared" si="2"/>
        <v>4.428525226390685</v>
      </c>
      <c r="P14" s="9"/>
    </row>
    <row r="15" spans="1:16" ht="15">
      <c r="A15" s="12"/>
      <c r="B15" s="25">
        <v>334.2</v>
      </c>
      <c r="C15" s="20" t="s">
        <v>86</v>
      </c>
      <c r="D15" s="46">
        <v>414686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414686</v>
      </c>
      <c r="O15" s="47">
        <f t="shared" si="2"/>
        <v>134.11578266494178</v>
      </c>
      <c r="P15" s="9"/>
    </row>
    <row r="16" spans="1:16" ht="15">
      <c r="A16" s="12"/>
      <c r="B16" s="25">
        <v>334.31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89042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89042</v>
      </c>
      <c r="O16" s="47">
        <f t="shared" si="2"/>
        <v>28.797542043984475</v>
      </c>
      <c r="P16" s="9"/>
    </row>
    <row r="17" spans="1:16" ht="15">
      <c r="A17" s="12"/>
      <c r="B17" s="25">
        <v>335.12</v>
      </c>
      <c r="C17" s="20" t="s">
        <v>91</v>
      </c>
      <c r="D17" s="46">
        <v>102678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102678</v>
      </c>
      <c r="O17" s="47">
        <f t="shared" si="2"/>
        <v>33.207632600258734</v>
      </c>
      <c r="P17" s="9"/>
    </row>
    <row r="18" spans="1:16" ht="15">
      <c r="A18" s="12"/>
      <c r="B18" s="25">
        <v>335.14</v>
      </c>
      <c r="C18" s="20" t="s">
        <v>92</v>
      </c>
      <c r="D18" s="46">
        <v>148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</v>
      </c>
      <c r="O18" s="47">
        <f t="shared" si="2"/>
        <v>0.047865459249676584</v>
      </c>
      <c r="P18" s="9"/>
    </row>
    <row r="19" spans="1:16" ht="15">
      <c r="A19" s="12"/>
      <c r="B19" s="25">
        <v>335.15</v>
      </c>
      <c r="C19" s="20" t="s">
        <v>93</v>
      </c>
      <c r="D19" s="46">
        <v>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475</v>
      </c>
      <c r="O19" s="47">
        <f t="shared" si="2"/>
        <v>0.1536222509702458</v>
      </c>
      <c r="P19" s="9"/>
    </row>
    <row r="20" spans="1:16" ht="15">
      <c r="A20" s="12"/>
      <c r="B20" s="25">
        <v>335.18</v>
      </c>
      <c r="C20" s="20" t="s">
        <v>94</v>
      </c>
      <c r="D20" s="46">
        <v>71620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71620</v>
      </c>
      <c r="O20" s="47">
        <f t="shared" si="2"/>
        <v>23.16300129366106</v>
      </c>
      <c r="P20" s="9"/>
    </row>
    <row r="21" spans="1:16" ht="15">
      <c r="A21" s="12"/>
      <c r="B21" s="25">
        <v>335.49</v>
      </c>
      <c r="C21" s="20" t="s">
        <v>25</v>
      </c>
      <c r="D21" s="46">
        <v>4452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4452</v>
      </c>
      <c r="O21" s="47">
        <f t="shared" si="2"/>
        <v>1.4398447606727038</v>
      </c>
      <c r="P21" s="9"/>
    </row>
    <row r="22" spans="1:16" ht="15">
      <c r="A22" s="12"/>
      <c r="B22" s="25">
        <v>337.2</v>
      </c>
      <c r="C22" s="20" t="s">
        <v>26</v>
      </c>
      <c r="D22" s="46">
        <v>31000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31000</v>
      </c>
      <c r="O22" s="47">
        <f t="shared" si="2"/>
        <v>10.025873221216042</v>
      </c>
      <c r="P22" s="9"/>
    </row>
    <row r="23" spans="1:16" ht="15.75">
      <c r="A23" s="29" t="s">
        <v>32</v>
      </c>
      <c r="B23" s="30"/>
      <c r="C23" s="31"/>
      <c r="D23" s="32">
        <f aca="true" t="shared" si="5" ref="D23:M23">SUM(D24:D34)</f>
        <v>521855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5254139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5775994</v>
      </c>
      <c r="O23" s="45">
        <f t="shared" si="2"/>
        <v>1868.0446313065977</v>
      </c>
      <c r="P23" s="10"/>
    </row>
    <row r="24" spans="1:16" ht="15">
      <c r="A24" s="12"/>
      <c r="B24" s="25">
        <v>342.1</v>
      </c>
      <c r="C24" s="20" t="s">
        <v>36</v>
      </c>
      <c r="D24" s="46">
        <v>33159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4">SUM(D24:M24)</f>
        <v>33159</v>
      </c>
      <c r="O24" s="47">
        <f t="shared" si="2"/>
        <v>10.724126778783958</v>
      </c>
      <c r="P24" s="9"/>
    </row>
    <row r="25" spans="1:16" ht="15">
      <c r="A25" s="12"/>
      <c r="B25" s="25">
        <v>343.1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4377892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4377892</v>
      </c>
      <c r="O25" s="47">
        <f t="shared" si="2"/>
        <v>1415.8771021992238</v>
      </c>
      <c r="P25" s="9"/>
    </row>
    <row r="26" spans="1:16" ht="15">
      <c r="A26" s="12"/>
      <c r="B26" s="25">
        <v>343.2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239959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239959</v>
      </c>
      <c r="O26" s="47">
        <f t="shared" si="2"/>
        <v>77.60640362225097</v>
      </c>
      <c r="P26" s="9"/>
    </row>
    <row r="27" spans="1:16" ht="15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237316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237316</v>
      </c>
      <c r="O27" s="47">
        <f t="shared" si="2"/>
        <v>76.751617076326</v>
      </c>
      <c r="P27" s="9"/>
    </row>
    <row r="28" spans="1:16" ht="15">
      <c r="A28" s="12"/>
      <c r="B28" s="25">
        <v>343.4</v>
      </c>
      <c r="C28" s="20" t="s">
        <v>40</v>
      </c>
      <c r="D28" s="46">
        <v>252255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252255</v>
      </c>
      <c r="O28" s="47">
        <f t="shared" si="2"/>
        <v>81.58311772315653</v>
      </c>
      <c r="P28" s="9"/>
    </row>
    <row r="29" spans="1:16" ht="15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398972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398972</v>
      </c>
      <c r="O29" s="47">
        <f t="shared" si="2"/>
        <v>129.03363518758084</v>
      </c>
      <c r="P29" s="9"/>
    </row>
    <row r="30" spans="1:16" ht="15">
      <c r="A30" s="12"/>
      <c r="B30" s="25">
        <v>345.9</v>
      </c>
      <c r="C30" s="20" t="s">
        <v>80</v>
      </c>
      <c r="D30" s="46">
        <v>6213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6213</v>
      </c>
      <c r="O30" s="47">
        <f t="shared" si="2"/>
        <v>2.009379042690815</v>
      </c>
      <c r="P30" s="9"/>
    </row>
    <row r="31" spans="1:16" ht="15">
      <c r="A31" s="12"/>
      <c r="B31" s="25">
        <v>346.4</v>
      </c>
      <c r="C31" s="20" t="s">
        <v>42</v>
      </c>
      <c r="D31" s="46">
        <v>6258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6258</v>
      </c>
      <c r="O31" s="47">
        <f t="shared" si="2"/>
        <v>2.023932729624838</v>
      </c>
      <c r="P31" s="9"/>
    </row>
    <row r="32" spans="1:16" ht="15">
      <c r="A32" s="12"/>
      <c r="B32" s="25">
        <v>347.2</v>
      </c>
      <c r="C32" s="20" t="s">
        <v>72</v>
      </c>
      <c r="D32" s="46">
        <v>12313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12313</v>
      </c>
      <c r="O32" s="47">
        <f t="shared" si="2"/>
        <v>3.9822121604139715</v>
      </c>
      <c r="P32" s="9"/>
    </row>
    <row r="33" spans="1:16" ht="15">
      <c r="A33" s="12"/>
      <c r="B33" s="25">
        <v>347.5</v>
      </c>
      <c r="C33" s="20" t="s">
        <v>46</v>
      </c>
      <c r="D33" s="46">
        <v>31622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31622</v>
      </c>
      <c r="O33" s="47">
        <f t="shared" si="2"/>
        <v>10.227037516170764</v>
      </c>
      <c r="P33" s="9"/>
    </row>
    <row r="34" spans="1:16" ht="15">
      <c r="A34" s="12"/>
      <c r="B34" s="25">
        <v>349</v>
      </c>
      <c r="C34" s="20" t="s">
        <v>81</v>
      </c>
      <c r="D34" s="46">
        <v>180035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180035</v>
      </c>
      <c r="O34" s="47">
        <f t="shared" si="2"/>
        <v>58.22606727037516</v>
      </c>
      <c r="P34" s="9"/>
    </row>
    <row r="35" spans="1:16" ht="15.75">
      <c r="A35" s="29" t="s">
        <v>33</v>
      </c>
      <c r="B35" s="30"/>
      <c r="C35" s="31"/>
      <c r="D35" s="32">
        <f aca="true" t="shared" si="7" ref="D35:M35">SUM(D36:D36)</f>
        <v>9055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aca="true" t="shared" si="8" ref="N35:N44">SUM(D35:M35)</f>
        <v>9055</v>
      </c>
      <c r="O35" s="45">
        <f t="shared" si="2"/>
        <v>2.928525226390686</v>
      </c>
      <c r="P35" s="10"/>
    </row>
    <row r="36" spans="1:16" ht="15">
      <c r="A36" s="13"/>
      <c r="B36" s="39">
        <v>359</v>
      </c>
      <c r="C36" s="21" t="s">
        <v>74</v>
      </c>
      <c r="D36" s="46">
        <v>9055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9055</v>
      </c>
      <c r="O36" s="47">
        <f t="shared" si="2"/>
        <v>2.928525226390686</v>
      </c>
      <c r="P36" s="9"/>
    </row>
    <row r="37" spans="1:16" ht="15.75">
      <c r="A37" s="29" t="s">
        <v>2</v>
      </c>
      <c r="B37" s="30"/>
      <c r="C37" s="31"/>
      <c r="D37" s="32">
        <f aca="true" t="shared" si="9" ref="D37:M37">SUM(D38:D41)</f>
        <v>51399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11712</v>
      </c>
      <c r="J37" s="32">
        <f t="shared" si="9"/>
        <v>0</v>
      </c>
      <c r="K37" s="32">
        <f t="shared" si="9"/>
        <v>24011</v>
      </c>
      <c r="L37" s="32">
        <f t="shared" si="9"/>
        <v>0</v>
      </c>
      <c r="M37" s="32">
        <f t="shared" si="9"/>
        <v>0</v>
      </c>
      <c r="N37" s="32">
        <f t="shared" si="8"/>
        <v>87122</v>
      </c>
      <c r="O37" s="45">
        <f t="shared" si="2"/>
        <v>28.176584734799484</v>
      </c>
      <c r="P37" s="10"/>
    </row>
    <row r="38" spans="1:16" ht="15">
      <c r="A38" s="12"/>
      <c r="B38" s="25">
        <v>361.1</v>
      </c>
      <c r="C38" s="20" t="s">
        <v>50</v>
      </c>
      <c r="D38" s="46">
        <v>1246</v>
      </c>
      <c r="E38" s="46">
        <v>0</v>
      </c>
      <c r="F38" s="46">
        <v>0</v>
      </c>
      <c r="G38" s="46">
        <v>0</v>
      </c>
      <c r="H38" s="46">
        <v>0</v>
      </c>
      <c r="I38" s="46">
        <v>11712</v>
      </c>
      <c r="J38" s="46">
        <v>0</v>
      </c>
      <c r="K38" s="46">
        <v>7434</v>
      </c>
      <c r="L38" s="46">
        <v>0</v>
      </c>
      <c r="M38" s="46">
        <v>0</v>
      </c>
      <c r="N38" s="46">
        <f t="shared" si="8"/>
        <v>20392</v>
      </c>
      <c r="O38" s="47">
        <f t="shared" si="2"/>
        <v>6.595084087968952</v>
      </c>
      <c r="P38" s="9"/>
    </row>
    <row r="39" spans="1:16" ht="15">
      <c r="A39" s="12"/>
      <c r="B39" s="25">
        <v>362</v>
      </c>
      <c r="C39" s="20" t="s">
        <v>51</v>
      </c>
      <c r="D39" s="46">
        <v>24357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24357</v>
      </c>
      <c r="O39" s="47">
        <f t="shared" si="2"/>
        <v>7.877425614489004</v>
      </c>
      <c r="P39" s="9"/>
    </row>
    <row r="40" spans="1:16" ht="15">
      <c r="A40" s="12"/>
      <c r="B40" s="25">
        <v>368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16577</v>
      </c>
      <c r="L40" s="46">
        <v>0</v>
      </c>
      <c r="M40" s="46">
        <v>0</v>
      </c>
      <c r="N40" s="46">
        <f t="shared" si="8"/>
        <v>16577</v>
      </c>
      <c r="O40" s="47">
        <f t="shared" si="2"/>
        <v>5.361254851228978</v>
      </c>
      <c r="P40" s="9"/>
    </row>
    <row r="41" spans="1:16" ht="15">
      <c r="A41" s="12"/>
      <c r="B41" s="25">
        <v>369.9</v>
      </c>
      <c r="C41" s="20" t="s">
        <v>54</v>
      </c>
      <c r="D41" s="46">
        <v>25796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25796</v>
      </c>
      <c r="O41" s="47">
        <f t="shared" si="2"/>
        <v>8.342820181112549</v>
      </c>
      <c r="P41" s="9"/>
    </row>
    <row r="42" spans="1:16" ht="15.75">
      <c r="A42" s="29" t="s">
        <v>34</v>
      </c>
      <c r="B42" s="30"/>
      <c r="C42" s="31"/>
      <c r="D42" s="32">
        <f aca="true" t="shared" si="10" ref="D42:M42">SUM(D43:D43)</f>
        <v>1123615</v>
      </c>
      <c r="E42" s="32">
        <f t="shared" si="10"/>
        <v>0</v>
      </c>
      <c r="F42" s="32">
        <f t="shared" si="10"/>
        <v>0</v>
      </c>
      <c r="G42" s="32">
        <f t="shared" si="10"/>
        <v>54500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1178115</v>
      </c>
      <c r="O42" s="45">
        <f t="shared" si="2"/>
        <v>381.02037516170765</v>
      </c>
      <c r="P42" s="9"/>
    </row>
    <row r="43" spans="1:16" ht="15.75" thickBot="1">
      <c r="A43" s="12"/>
      <c r="B43" s="25">
        <v>381</v>
      </c>
      <c r="C43" s="20" t="s">
        <v>82</v>
      </c>
      <c r="D43" s="46">
        <v>1123615</v>
      </c>
      <c r="E43" s="46">
        <v>0</v>
      </c>
      <c r="F43" s="46">
        <v>0</v>
      </c>
      <c r="G43" s="46">
        <v>54500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1178115</v>
      </c>
      <c r="O43" s="47">
        <f t="shared" si="2"/>
        <v>381.02037516170765</v>
      </c>
      <c r="P43" s="9"/>
    </row>
    <row r="44" spans="1:119" ht="16.5" thickBot="1">
      <c r="A44" s="14" t="s">
        <v>47</v>
      </c>
      <c r="B44" s="23"/>
      <c r="C44" s="22"/>
      <c r="D44" s="15">
        <f aca="true" t="shared" si="11" ref="D44:M44">SUM(D5,D11,D13,D23,D35,D37,D42)</f>
        <v>2751712</v>
      </c>
      <c r="E44" s="15">
        <f t="shared" si="11"/>
        <v>0</v>
      </c>
      <c r="F44" s="15">
        <f t="shared" si="11"/>
        <v>0</v>
      </c>
      <c r="G44" s="15">
        <f t="shared" si="11"/>
        <v>54500</v>
      </c>
      <c r="H44" s="15">
        <f t="shared" si="11"/>
        <v>0</v>
      </c>
      <c r="I44" s="15">
        <f t="shared" si="11"/>
        <v>5354893</v>
      </c>
      <c r="J44" s="15">
        <f t="shared" si="11"/>
        <v>0</v>
      </c>
      <c r="K44" s="15">
        <f t="shared" si="11"/>
        <v>24011</v>
      </c>
      <c r="L44" s="15">
        <f t="shared" si="11"/>
        <v>0</v>
      </c>
      <c r="M44" s="15">
        <f t="shared" si="11"/>
        <v>0</v>
      </c>
      <c r="N44" s="15">
        <f t="shared" si="8"/>
        <v>8185116</v>
      </c>
      <c r="O44" s="38">
        <f t="shared" si="2"/>
        <v>2647.1914618369988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95</v>
      </c>
      <c r="M46" s="48"/>
      <c r="N46" s="48"/>
      <c r="O46" s="43">
        <v>3092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84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2022-06-29T21:55:13Z</cp:lastPrinted>
  <dcterms:created xsi:type="dcterms:W3CDTF">2000-08-31T21:26:31Z</dcterms:created>
  <dcterms:modified xsi:type="dcterms:W3CDTF">2022-06-29T21:55:37Z</dcterms:modified>
  <cp:category/>
  <cp:version/>
  <cp:contentType/>
  <cp:contentStatus/>
</cp:coreProperties>
</file>