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'2007'!$A$1:$O$33</definedName>
    <definedName name="_xlnm.Print_Area" localSheetId="14">'2008'!$A$1:$O$32</definedName>
    <definedName name="_xlnm.Print_Area" localSheetId="13">'2009'!$A$1:$O$33</definedName>
    <definedName name="_xlnm.Print_Area" localSheetId="12">'2010'!$A$1:$O$35</definedName>
    <definedName name="_xlnm.Print_Area" localSheetId="11">'2011'!$A$1:$O$35</definedName>
    <definedName name="_xlnm.Print_Area" localSheetId="10">'2012'!$A$1:$O$35</definedName>
    <definedName name="_xlnm.Print_Area" localSheetId="9">'2013'!$A$1:$O$34</definedName>
    <definedName name="_xlnm.Print_Area" localSheetId="8">'2014'!$A$1:$O$34</definedName>
    <definedName name="_xlnm.Print_Area" localSheetId="7">'2015'!$A$1:$O$34</definedName>
    <definedName name="_xlnm.Print_Area" localSheetId="6">'2016'!$A$1:$O$33</definedName>
    <definedName name="_xlnm.Print_Area" localSheetId="5">'2017'!$A$1:$O$32</definedName>
    <definedName name="_xlnm.Print_Area" localSheetId="4">'2018'!$A$1:$O$33</definedName>
    <definedName name="_xlnm.Print_Area" localSheetId="3">'2019'!$A$1:$O$33</definedName>
    <definedName name="_xlnm.Print_Area" localSheetId="2">'2020'!$A$1:$O$34</definedName>
    <definedName name="_xlnm.Print_Area" localSheetId="1">'2021'!$A$1:$P$33</definedName>
    <definedName name="_xlnm.Print_Area" localSheetId="0">'2022'!$A$1:$P$34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0" i="48" l="1"/>
  <c r="F30" i="48"/>
  <c r="G30" i="48"/>
  <c r="H30" i="48"/>
  <c r="I30" i="48"/>
  <c r="J30" i="48"/>
  <c r="K30" i="48"/>
  <c r="L30" i="48"/>
  <c r="M30" i="48"/>
  <c r="N30" i="48"/>
  <c r="D30" i="48"/>
  <c r="O29" i="48" l="1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5" i="48"/>
  <c r="P25" i="48" s="1"/>
  <c r="O22" i="48"/>
  <c r="P22" i="48" s="1"/>
  <c r="O19" i="48"/>
  <c r="P19" i="48" s="1"/>
  <c r="O13" i="48"/>
  <c r="P13" i="48" s="1"/>
  <c r="O10" i="48"/>
  <c r="P10" i="48" s="1"/>
  <c r="O5" i="48"/>
  <c r="P5" i="48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7" i="47" s="1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 s="1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 s="1"/>
  <c r="O15" i="47"/>
  <c r="P15" i="47" s="1"/>
  <c r="O14" i="47"/>
  <c r="P14" i="47" s="1"/>
  <c r="O13" i="47"/>
  <c r="P13" i="47"/>
  <c r="N12" i="47"/>
  <c r="M12" i="47"/>
  <c r="L12" i="47"/>
  <c r="K12" i="47"/>
  <c r="J12" i="47"/>
  <c r="O12" i="47" s="1"/>
  <c r="P12" i="47" s="1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M29" i="47" s="1"/>
  <c r="L9" i="47"/>
  <c r="L29" i="47" s="1"/>
  <c r="K9" i="47"/>
  <c r="J9" i="47"/>
  <c r="I9" i="47"/>
  <c r="H9" i="47"/>
  <c r="G9" i="47"/>
  <c r="F9" i="47"/>
  <c r="E9" i="47"/>
  <c r="D9" i="47"/>
  <c r="O9" i="47" s="1"/>
  <c r="P9" i="47" s="1"/>
  <c r="O8" i="47"/>
  <c r="P8" i="47"/>
  <c r="O7" i="47"/>
  <c r="P7" i="47" s="1"/>
  <c r="O6" i="47"/>
  <c r="P6" i="47" s="1"/>
  <c r="N5" i="47"/>
  <c r="N29" i="47" s="1"/>
  <c r="M5" i="47"/>
  <c r="L5" i="47"/>
  <c r="K5" i="47"/>
  <c r="K29" i="47" s="1"/>
  <c r="J5" i="47"/>
  <c r="J29" i="47" s="1"/>
  <c r="I5" i="47"/>
  <c r="I29" i="47" s="1"/>
  <c r="H5" i="47"/>
  <c r="H29" i="47" s="1"/>
  <c r="G5" i="47"/>
  <c r="G29" i="47" s="1"/>
  <c r="F5" i="47"/>
  <c r="F29" i="47" s="1"/>
  <c r="E5" i="47"/>
  <c r="E29" i="47" s="1"/>
  <c r="D5" i="47"/>
  <c r="D29" i="47" s="1"/>
  <c r="D30" i="46"/>
  <c r="N27" i="46"/>
  <c r="O27" i="46" s="1"/>
  <c r="N29" i="46"/>
  <c r="O29" i="46" s="1"/>
  <c r="M28" i="46"/>
  <c r="L28" i="46"/>
  <c r="K28" i="46"/>
  <c r="J28" i="46"/>
  <c r="I28" i="46"/>
  <c r="H28" i="46"/>
  <c r="G28" i="46"/>
  <c r="F28" i="46"/>
  <c r="N28" i="46" s="1"/>
  <c r="O28" i="46" s="1"/>
  <c r="E28" i="46"/>
  <c r="D28" i="46"/>
  <c r="N26" i="46"/>
  <c r="O26" i="46" s="1"/>
  <c r="M25" i="46"/>
  <c r="L25" i="46"/>
  <c r="K25" i="46"/>
  <c r="J25" i="46"/>
  <c r="I25" i="46"/>
  <c r="H25" i="46"/>
  <c r="G25" i="46"/>
  <c r="F25" i="46"/>
  <c r="N25" i="46" s="1"/>
  <c r="O25" i="46" s="1"/>
  <c r="E25" i="46"/>
  <c r="D25" i="46"/>
  <c r="N24" i="46"/>
  <c r="O24" i="46" s="1"/>
  <c r="N23" i="46"/>
  <c r="O23" i="46" s="1"/>
  <c r="M22" i="46"/>
  <c r="L22" i="46"/>
  <c r="K22" i="46"/>
  <c r="J22" i="46"/>
  <c r="I22" i="46"/>
  <c r="H22" i="46"/>
  <c r="N22" i="46" s="1"/>
  <c r="O22" i="46" s="1"/>
  <c r="G22" i="46"/>
  <c r="F22" i="46"/>
  <c r="E22" i="46"/>
  <c r="D22" i="46"/>
  <c r="N21" i="46"/>
  <c r="O21" i="46" s="1"/>
  <c r="N20" i="46"/>
  <c r="O20" i="46" s="1"/>
  <c r="M19" i="46"/>
  <c r="L19" i="46"/>
  <c r="K19" i="46"/>
  <c r="J19" i="46"/>
  <c r="N19" i="46" s="1"/>
  <c r="O19" i="46" s="1"/>
  <c r="I19" i="46"/>
  <c r="H19" i="46"/>
  <c r="G19" i="46"/>
  <c r="F19" i="46"/>
  <c r="E19" i="46"/>
  <c r="D19" i="46"/>
  <c r="N18" i="46"/>
  <c r="O18" i="46" s="1"/>
  <c r="N17" i="46"/>
  <c r="O17" i="46" s="1"/>
  <c r="N16" i="46"/>
  <c r="O16" i="46"/>
  <c r="N15" i="46"/>
  <c r="O15" i="46" s="1"/>
  <c r="N14" i="46"/>
  <c r="O14" i="46" s="1"/>
  <c r="M13" i="46"/>
  <c r="L13" i="46"/>
  <c r="K13" i="46"/>
  <c r="J13" i="46"/>
  <c r="I13" i="46"/>
  <c r="I30" i="46" s="1"/>
  <c r="H13" i="46"/>
  <c r="G13" i="46"/>
  <c r="F13" i="46"/>
  <c r="E13" i="46"/>
  <c r="D13" i="46"/>
  <c r="N12" i="46"/>
  <c r="O12" i="46" s="1"/>
  <c r="N11" i="46"/>
  <c r="O11" i="46" s="1"/>
  <c r="M10" i="46"/>
  <c r="L10" i="46"/>
  <c r="K10" i="46"/>
  <c r="K30" i="46" s="1"/>
  <c r="J10" i="46"/>
  <c r="I10" i="46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/>
  <c r="M5" i="46"/>
  <c r="M30" i="46" s="1"/>
  <c r="L5" i="46"/>
  <c r="L30" i="46" s="1"/>
  <c r="K5" i="46"/>
  <c r="J5" i="46"/>
  <c r="J30" i="46" s="1"/>
  <c r="I5" i="46"/>
  <c r="H5" i="46"/>
  <c r="H30" i="46" s="1"/>
  <c r="G5" i="46"/>
  <c r="G30" i="46" s="1"/>
  <c r="F5" i="46"/>
  <c r="F30" i="46" s="1"/>
  <c r="E5" i="46"/>
  <c r="E30" i="46" s="1"/>
  <c r="D5" i="46"/>
  <c r="F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N24" i="45" s="1"/>
  <c r="O24" i="45" s="1"/>
  <c r="D24" i="45"/>
  <c r="N23" i="45"/>
  <c r="O23" i="45"/>
  <c r="M22" i="45"/>
  <c r="L22" i="45"/>
  <c r="K22" i="45"/>
  <c r="J22" i="45"/>
  <c r="I22" i="45"/>
  <c r="H22" i="45"/>
  <c r="G22" i="45"/>
  <c r="F22" i="45"/>
  <c r="E22" i="45"/>
  <c r="N22" i="45" s="1"/>
  <c r="O22" i="45" s="1"/>
  <c r="D22" i="45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9" i="45" s="1"/>
  <c r="O19" i="45" s="1"/>
  <c r="N18" i="45"/>
  <c r="O18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 s="1"/>
  <c r="M9" i="45"/>
  <c r="L9" i="45"/>
  <c r="K9" i="45"/>
  <c r="J9" i="45"/>
  <c r="I9" i="45"/>
  <c r="H9" i="45"/>
  <c r="G9" i="45"/>
  <c r="F9" i="45"/>
  <c r="E9" i="45"/>
  <c r="D9" i="45"/>
  <c r="N9" i="45" s="1"/>
  <c r="O9" i="45" s="1"/>
  <c r="N8" i="45"/>
  <c r="O8" i="45" s="1"/>
  <c r="N7" i="45"/>
  <c r="O7" i="45" s="1"/>
  <c r="N6" i="45"/>
  <c r="O6" i="45" s="1"/>
  <c r="M5" i="45"/>
  <c r="M29" i="45" s="1"/>
  <c r="L5" i="45"/>
  <c r="L29" i="45" s="1"/>
  <c r="K5" i="45"/>
  <c r="K29" i="45" s="1"/>
  <c r="J5" i="45"/>
  <c r="J29" i="45" s="1"/>
  <c r="I5" i="45"/>
  <c r="I29" i="45" s="1"/>
  <c r="H5" i="45"/>
  <c r="H29" i="45" s="1"/>
  <c r="G5" i="45"/>
  <c r="G29" i="45" s="1"/>
  <c r="F5" i="45"/>
  <c r="E5" i="45"/>
  <c r="E29" i="45" s="1"/>
  <c r="D5" i="45"/>
  <c r="D29" i="45" s="1"/>
  <c r="L29" i="44"/>
  <c r="N28" i="44"/>
  <c r="O28" i="44" s="1"/>
  <c r="M27" i="44"/>
  <c r="L27" i="44"/>
  <c r="K27" i="44"/>
  <c r="J27" i="44"/>
  <c r="I27" i="44"/>
  <c r="H27" i="44"/>
  <c r="G27" i="44"/>
  <c r="F27" i="44"/>
  <c r="N27" i="44" s="1"/>
  <c r="O27" i="44" s="1"/>
  <c r="E27" i="44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H22" i="44"/>
  <c r="N22" i="44" s="1"/>
  <c r="O22" i="44" s="1"/>
  <c r="G22" i="44"/>
  <c r="F22" i="44"/>
  <c r="E22" i="44"/>
  <c r="D22" i="44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N16" i="44"/>
  <c r="O16" i="44"/>
  <c r="N15" i="44"/>
  <c r="O15" i="44" s="1"/>
  <c r="N14" i="44"/>
  <c r="O14" i="44" s="1"/>
  <c r="M13" i="44"/>
  <c r="L13" i="44"/>
  <c r="K13" i="44"/>
  <c r="J13" i="44"/>
  <c r="I13" i="44"/>
  <c r="I29" i="44" s="1"/>
  <c r="H13" i="44"/>
  <c r="G13" i="44"/>
  <c r="F13" i="44"/>
  <c r="N13" i="44" s="1"/>
  <c r="O13" i="44" s="1"/>
  <c r="E13" i="44"/>
  <c r="D13" i="44"/>
  <c r="D29" i="44" s="1"/>
  <c r="N12" i="44"/>
  <c r="O12" i="44" s="1"/>
  <c r="N11" i="44"/>
  <c r="O11" i="44" s="1"/>
  <c r="N10" i="44"/>
  <c r="O10" i="44" s="1"/>
  <c r="M9" i="44"/>
  <c r="L9" i="44"/>
  <c r="K9" i="44"/>
  <c r="J9" i="44"/>
  <c r="N9" i="44" s="1"/>
  <c r="O9" i="44" s="1"/>
  <c r="I9" i="44"/>
  <c r="H9" i="44"/>
  <c r="G9" i="44"/>
  <c r="F9" i="44"/>
  <c r="E9" i="44"/>
  <c r="D9" i="44"/>
  <c r="N8" i="44"/>
  <c r="O8" i="44" s="1"/>
  <c r="N7" i="44"/>
  <c r="O7" i="44" s="1"/>
  <c r="N6" i="44"/>
  <c r="O6" i="44"/>
  <c r="M5" i="44"/>
  <c r="M29" i="44" s="1"/>
  <c r="L5" i="44"/>
  <c r="K5" i="44"/>
  <c r="K29" i="44" s="1"/>
  <c r="J5" i="44"/>
  <c r="J29" i="44" s="1"/>
  <c r="I5" i="44"/>
  <c r="H5" i="44"/>
  <c r="H29" i="44" s="1"/>
  <c r="G5" i="44"/>
  <c r="G29" i="44" s="1"/>
  <c r="F5" i="44"/>
  <c r="F29" i="44" s="1"/>
  <c r="E5" i="44"/>
  <c r="N5" i="44" s="1"/>
  <c r="O5" i="44" s="1"/>
  <c r="D5" i="44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N23" i="43" s="1"/>
  <c r="O23" i="43" s="1"/>
  <c r="D23" i="43"/>
  <c r="N22" i="43"/>
  <c r="O22" i="43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 s="1"/>
  <c r="N15" i="43"/>
  <c r="O15" i="43" s="1"/>
  <c r="N14" i="43"/>
  <c r="O14" i="43" s="1"/>
  <c r="M13" i="43"/>
  <c r="M28" i="43" s="1"/>
  <c r="L13" i="43"/>
  <c r="K13" i="43"/>
  <c r="J13" i="43"/>
  <c r="N13" i="43" s="1"/>
  <c r="O13" i="43" s="1"/>
  <c r="I13" i="43"/>
  <c r="H13" i="43"/>
  <c r="H28" i="43" s="1"/>
  <c r="G13" i="43"/>
  <c r="F13" i="43"/>
  <c r="E13" i="43"/>
  <c r="D13" i="43"/>
  <c r="N12" i="43"/>
  <c r="O12" i="43" s="1"/>
  <c r="N11" i="43"/>
  <c r="O11" i="43" s="1"/>
  <c r="N10" i="43"/>
  <c r="O10" i="43"/>
  <c r="M9" i="43"/>
  <c r="L9" i="43"/>
  <c r="K9" i="43"/>
  <c r="J9" i="43"/>
  <c r="I9" i="43"/>
  <c r="H9" i="43"/>
  <c r="G9" i="43"/>
  <c r="G28" i="43" s="1"/>
  <c r="F9" i="43"/>
  <c r="E9" i="43"/>
  <c r="D9" i="43"/>
  <c r="N8" i="43"/>
  <c r="O8" i="43"/>
  <c r="N7" i="43"/>
  <c r="O7" i="43" s="1"/>
  <c r="N6" i="43"/>
  <c r="O6" i="43" s="1"/>
  <c r="M5" i="43"/>
  <c r="L5" i="43"/>
  <c r="L28" i="43" s="1"/>
  <c r="K5" i="43"/>
  <c r="K28" i="43" s="1"/>
  <c r="J5" i="43"/>
  <c r="J28" i="43" s="1"/>
  <c r="I5" i="43"/>
  <c r="I28" i="43" s="1"/>
  <c r="H5" i="43"/>
  <c r="G5" i="43"/>
  <c r="F5" i="43"/>
  <c r="N5" i="43" s="1"/>
  <c r="O5" i="43" s="1"/>
  <c r="E5" i="43"/>
  <c r="E28" i="43" s="1"/>
  <c r="D5" i="43"/>
  <c r="D28" i="43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M19" i="42"/>
  <c r="L19" i="42"/>
  <c r="K19" i="42"/>
  <c r="J19" i="42"/>
  <c r="I19" i="42"/>
  <c r="H19" i="42"/>
  <c r="N19" i="42" s="1"/>
  <c r="O19" i="42" s="1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/>
  <c r="N14" i="42"/>
  <c r="O14" i="42" s="1"/>
  <c r="M13" i="42"/>
  <c r="L13" i="42"/>
  <c r="K13" i="42"/>
  <c r="J13" i="42"/>
  <c r="I13" i="42"/>
  <c r="I29" i="42" s="1"/>
  <c r="H13" i="42"/>
  <c r="G13" i="42"/>
  <c r="F13" i="42"/>
  <c r="E13" i="42"/>
  <c r="D13" i="42"/>
  <c r="N13" i="42" s="1"/>
  <c r="O13" i="42" s="1"/>
  <c r="N12" i="42"/>
  <c r="O12" i="42" s="1"/>
  <c r="N11" i="42"/>
  <c r="O11" i="42" s="1"/>
  <c r="N10" i="42"/>
  <c r="O10" i="42" s="1"/>
  <c r="M9" i="42"/>
  <c r="L9" i="42"/>
  <c r="K9" i="42"/>
  <c r="K29" i="42" s="1"/>
  <c r="J9" i="42"/>
  <c r="I9" i="42"/>
  <c r="H9" i="42"/>
  <c r="N9" i="42" s="1"/>
  <c r="O9" i="42" s="1"/>
  <c r="G9" i="42"/>
  <c r="F9" i="42"/>
  <c r="E9" i="42"/>
  <c r="D9" i="42"/>
  <c r="N8" i="42"/>
  <c r="O8" i="42" s="1"/>
  <c r="N7" i="42"/>
  <c r="O7" i="42" s="1"/>
  <c r="N6" i="42"/>
  <c r="O6" i="42" s="1"/>
  <c r="M5" i="42"/>
  <c r="M29" i="42" s="1"/>
  <c r="L5" i="42"/>
  <c r="L29" i="42" s="1"/>
  <c r="K5" i="42"/>
  <c r="J5" i="42"/>
  <c r="J29" i="42" s="1"/>
  <c r="I5" i="42"/>
  <c r="H5" i="42"/>
  <c r="H29" i="42" s="1"/>
  <c r="G5" i="42"/>
  <c r="G29" i="42" s="1"/>
  <c r="F5" i="42"/>
  <c r="F29" i="42" s="1"/>
  <c r="E5" i="42"/>
  <c r="E29" i="42" s="1"/>
  <c r="D5" i="42"/>
  <c r="H29" i="41"/>
  <c r="N28" i="41"/>
  <c r="O28" i="41" s="1"/>
  <c r="M27" i="41"/>
  <c r="L27" i="41"/>
  <c r="K27" i="41"/>
  <c r="J27" i="41"/>
  <c r="N27" i="41" s="1"/>
  <c r="O27" i="41" s="1"/>
  <c r="I27" i="41"/>
  <c r="H27" i="41"/>
  <c r="G27" i="41"/>
  <c r="F27" i="41"/>
  <c r="E27" i="41"/>
  <c r="D27" i="41"/>
  <c r="N26" i="41"/>
  <c r="O26" i="41" s="1"/>
  <c r="N25" i="41"/>
  <c r="O25" i="41" s="1"/>
  <c r="N24" i="41"/>
  <c r="O24" i="41"/>
  <c r="M23" i="41"/>
  <c r="L23" i="41"/>
  <c r="K23" i="41"/>
  <c r="J23" i="41"/>
  <c r="I23" i="41"/>
  <c r="H23" i="41"/>
  <c r="G23" i="41"/>
  <c r="F23" i="41"/>
  <c r="E23" i="41"/>
  <c r="N23" i="41" s="1"/>
  <c r="O23" i="41" s="1"/>
  <c r="D23" i="41"/>
  <c r="N22" i="41"/>
  <c r="O22" i="4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M17" i="41"/>
  <c r="L17" i="41"/>
  <c r="K17" i="41"/>
  <c r="J17" i="41"/>
  <c r="I17" i="41"/>
  <c r="N17" i="41" s="1"/>
  <c r="O17" i="41" s="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 s="1"/>
  <c r="N10" i="41"/>
  <c r="O10" i="41"/>
  <c r="M9" i="41"/>
  <c r="L9" i="41"/>
  <c r="K9" i="41"/>
  <c r="J9" i="41"/>
  <c r="I9" i="41"/>
  <c r="H9" i="41"/>
  <c r="G9" i="41"/>
  <c r="F9" i="41"/>
  <c r="E9" i="41"/>
  <c r="N9" i="41" s="1"/>
  <c r="O9" i="41" s="1"/>
  <c r="D9" i="41"/>
  <c r="N8" i="41"/>
  <c r="O8" i="41"/>
  <c r="N7" i="41"/>
  <c r="O7" i="41" s="1"/>
  <c r="N6" i="41"/>
  <c r="O6" i="41" s="1"/>
  <c r="M5" i="41"/>
  <c r="M29" i="41" s="1"/>
  <c r="L5" i="41"/>
  <c r="L29" i="41" s="1"/>
  <c r="K5" i="41"/>
  <c r="K29" i="41" s="1"/>
  <c r="J5" i="41"/>
  <c r="J29" i="41" s="1"/>
  <c r="I5" i="41"/>
  <c r="I29" i="41" s="1"/>
  <c r="H5" i="41"/>
  <c r="G5" i="41"/>
  <c r="G29" i="41" s="1"/>
  <c r="F5" i="41"/>
  <c r="N5" i="41" s="1"/>
  <c r="O5" i="41" s="1"/>
  <c r="E5" i="41"/>
  <c r="D5" i="41"/>
  <c r="D29" i="41" s="1"/>
  <c r="K30" i="40"/>
  <c r="D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 s="1"/>
  <c r="N23" i="40"/>
  <c r="O23" i="40" s="1"/>
  <c r="M22" i="40"/>
  <c r="L22" i="40"/>
  <c r="K22" i="40"/>
  <c r="J22" i="40"/>
  <c r="I22" i="40"/>
  <c r="H22" i="40"/>
  <c r="N22" i="40" s="1"/>
  <c r="O22" i="40" s="1"/>
  <c r="G22" i="40"/>
  <c r="F22" i="40"/>
  <c r="E22" i="40"/>
  <c r="D22" i="40"/>
  <c r="N21" i="40"/>
  <c r="O21" i="40" s="1"/>
  <c r="N20" i="40"/>
  <c r="O20" i="40" s="1"/>
  <c r="M19" i="40"/>
  <c r="N19" i="40" s="1"/>
  <c r="O19" i="40" s="1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I30" i="40" s="1"/>
  <c r="H13" i="40"/>
  <c r="G13" i="40"/>
  <c r="F13" i="40"/>
  <c r="E13" i="40"/>
  <c r="D13" i="40"/>
  <c r="N12" i="40"/>
  <c r="O12" i="40" s="1"/>
  <c r="N11" i="40"/>
  <c r="O11" i="40" s="1"/>
  <c r="M10" i="40"/>
  <c r="L10" i="40"/>
  <c r="K10" i="40"/>
  <c r="J10" i="40"/>
  <c r="I10" i="40"/>
  <c r="H10" i="40"/>
  <c r="N10" i="40" s="1"/>
  <c r="O10" i="40" s="1"/>
  <c r="G10" i="40"/>
  <c r="F10" i="40"/>
  <c r="E10" i="40"/>
  <c r="D10" i="40"/>
  <c r="N9" i="40"/>
  <c r="O9" i="40" s="1"/>
  <c r="N8" i="40"/>
  <c r="O8" i="40" s="1"/>
  <c r="N7" i="40"/>
  <c r="O7" i="40" s="1"/>
  <c r="N6" i="40"/>
  <c r="O6" i="40"/>
  <c r="M5" i="40"/>
  <c r="M30" i="40" s="1"/>
  <c r="L5" i="40"/>
  <c r="L30" i="40" s="1"/>
  <c r="K5" i="40"/>
  <c r="J5" i="40"/>
  <c r="J30" i="40" s="1"/>
  <c r="I5" i="40"/>
  <c r="H5" i="40"/>
  <c r="H30" i="40" s="1"/>
  <c r="G5" i="40"/>
  <c r="G30" i="40" s="1"/>
  <c r="F5" i="40"/>
  <c r="F30" i="40" s="1"/>
  <c r="E5" i="40"/>
  <c r="E30" i="40" s="1"/>
  <c r="D5" i="40"/>
  <c r="N29" i="39"/>
  <c r="O29" i="39"/>
  <c r="M28" i="39"/>
  <c r="L28" i="39"/>
  <c r="K28" i="39"/>
  <c r="J28" i="39"/>
  <c r="I28" i="39"/>
  <c r="H28" i="39"/>
  <c r="G28" i="39"/>
  <c r="F28" i="39"/>
  <c r="E28" i="39"/>
  <c r="E30" i="39" s="1"/>
  <c r="D28" i="39"/>
  <c r="N27" i="39"/>
  <c r="O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 s="1"/>
  <c r="N20" i="39"/>
  <c r="O20" i="39" s="1"/>
  <c r="M19" i="39"/>
  <c r="L19" i="39"/>
  <c r="K19" i="39"/>
  <c r="K30" i="39" s="1"/>
  <c r="J19" i="39"/>
  <c r="I19" i="39"/>
  <c r="H19" i="39"/>
  <c r="N19" i="39" s="1"/>
  <c r="O19" i="39" s="1"/>
  <c r="G19" i="39"/>
  <c r="F19" i="39"/>
  <c r="E19" i="39"/>
  <c r="D19" i="39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G30" i="39" s="1"/>
  <c r="F13" i="39"/>
  <c r="E13" i="39"/>
  <c r="D13" i="39"/>
  <c r="D30" i="39" s="1"/>
  <c r="N12" i="39"/>
  <c r="O12" i="39" s="1"/>
  <c r="N11" i="39"/>
  <c r="O11" i="39" s="1"/>
  <c r="M10" i="39"/>
  <c r="L10" i="39"/>
  <c r="L30" i="39" s="1"/>
  <c r="K10" i="39"/>
  <c r="J10" i="39"/>
  <c r="I10" i="39"/>
  <c r="H10" i="39"/>
  <c r="G10" i="39"/>
  <c r="F10" i="39"/>
  <c r="E10" i="39"/>
  <c r="D10" i="39"/>
  <c r="N10" i="39" s="1"/>
  <c r="O10" i="39" s="1"/>
  <c r="N9" i="39"/>
  <c r="O9" i="39" s="1"/>
  <c r="N8" i="39"/>
  <c r="O8" i="39" s="1"/>
  <c r="N7" i="39"/>
  <c r="O7" i="39"/>
  <c r="N6" i="39"/>
  <c r="O6" i="39" s="1"/>
  <c r="M5" i="39"/>
  <c r="M30" i="39" s="1"/>
  <c r="L5" i="39"/>
  <c r="K5" i="39"/>
  <c r="J5" i="39"/>
  <c r="J30" i="39"/>
  <c r="I5" i="39"/>
  <c r="I30" i="39" s="1"/>
  <c r="H5" i="39"/>
  <c r="H30" i="39"/>
  <c r="G5" i="39"/>
  <c r="F5" i="39"/>
  <c r="E5" i="39"/>
  <c r="D5" i="39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M20" i="38"/>
  <c r="L20" i="38"/>
  <c r="K20" i="38"/>
  <c r="K28" i="38" s="1"/>
  <c r="J20" i="38"/>
  <c r="I20" i="38"/>
  <c r="H20" i="38"/>
  <c r="G20" i="38"/>
  <c r="F20" i="38"/>
  <c r="F28" i="38" s="1"/>
  <c r="E20" i="38"/>
  <c r="D20" i="38"/>
  <c r="N19" i="38"/>
  <c r="O19" i="38" s="1"/>
  <c r="N18" i="38"/>
  <c r="O18" i="38" s="1"/>
  <c r="M17" i="38"/>
  <c r="M28" i="38" s="1"/>
  <c r="L17" i="38"/>
  <c r="K17" i="38"/>
  <c r="J17" i="38"/>
  <c r="N17" i="38" s="1"/>
  <c r="O17" i="38" s="1"/>
  <c r="I17" i="38"/>
  <c r="H17" i="38"/>
  <c r="G17" i="38"/>
  <c r="F17" i="38"/>
  <c r="E17" i="38"/>
  <c r="D17" i="38"/>
  <c r="N16" i="38"/>
  <c r="O16" i="38" s="1"/>
  <c r="N15" i="38"/>
  <c r="O15" i="38" s="1"/>
  <c r="N14" i="38"/>
  <c r="O14" i="38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/>
  <c r="M9" i="38"/>
  <c r="L9" i="38"/>
  <c r="K9" i="38"/>
  <c r="J9" i="38"/>
  <c r="I9" i="38"/>
  <c r="N9" i="38" s="1"/>
  <c r="O9" i="38" s="1"/>
  <c r="H9" i="38"/>
  <c r="G9" i="38"/>
  <c r="F9" i="38"/>
  <c r="E9" i="38"/>
  <c r="D9" i="38"/>
  <c r="N8" i="38"/>
  <c r="O8" i="38"/>
  <c r="N7" i="38"/>
  <c r="O7" i="38" s="1"/>
  <c r="N6" i="38"/>
  <c r="O6" i="38" s="1"/>
  <c r="M5" i="38"/>
  <c r="L5" i="38"/>
  <c r="K5" i="38"/>
  <c r="J5" i="38"/>
  <c r="J28" i="38" s="1"/>
  <c r="I5" i="38"/>
  <c r="I28" i="38" s="1"/>
  <c r="H5" i="38"/>
  <c r="H28" i="38"/>
  <c r="G5" i="38"/>
  <c r="G28" i="38" s="1"/>
  <c r="F5" i="38"/>
  <c r="E5" i="38"/>
  <c r="E28" i="38" s="1"/>
  <c r="D5" i="38"/>
  <c r="N29" i="37"/>
  <c r="O29" i="37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/>
  <c r="N26" i="37"/>
  <c r="O26" i="37" s="1"/>
  <c r="M25" i="37"/>
  <c r="L25" i="37"/>
  <c r="K25" i="37"/>
  <c r="J25" i="37"/>
  <c r="I25" i="37"/>
  <c r="H25" i="37"/>
  <c r="G25" i="37"/>
  <c r="F25" i="37"/>
  <c r="E25" i="37"/>
  <c r="N25" i="37" s="1"/>
  <c r="O25" i="37" s="1"/>
  <c r="D25" i="37"/>
  <c r="N24" i="37"/>
  <c r="O24" i="37" s="1"/>
  <c r="N23" i="37"/>
  <c r="O23" i="37" s="1"/>
  <c r="M22" i="37"/>
  <c r="L22" i="37"/>
  <c r="K22" i="37"/>
  <c r="J22" i="37"/>
  <c r="I22" i="37"/>
  <c r="H22" i="37"/>
  <c r="H30" i="37" s="1"/>
  <c r="G22" i="37"/>
  <c r="F22" i="37"/>
  <c r="E22" i="37"/>
  <c r="E30" i="37" s="1"/>
  <c r="D22" i="37"/>
  <c r="N22" i="37" s="1"/>
  <c r="O22" i="37" s="1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J30" i="37" s="1"/>
  <c r="I13" i="37"/>
  <c r="H13" i="37"/>
  <c r="G13" i="37"/>
  <c r="G30" i="37" s="1"/>
  <c r="F13" i="37"/>
  <c r="E13" i="37"/>
  <c r="D13" i="37"/>
  <c r="N13" i="37" s="1"/>
  <c r="O13" i="37" s="1"/>
  <c r="N12" i="37"/>
  <c r="O12" i="37"/>
  <c r="N11" i="37"/>
  <c r="O11" i="37"/>
  <c r="M10" i="37"/>
  <c r="L10" i="37"/>
  <c r="K10" i="37"/>
  <c r="J10" i="37"/>
  <c r="I10" i="37"/>
  <c r="H10" i="37"/>
  <c r="G10" i="37"/>
  <c r="F10" i="37"/>
  <c r="F30" i="37"/>
  <c r="E10" i="37"/>
  <c r="D10" i="37"/>
  <c r="D30" i="37" s="1"/>
  <c r="N9" i="37"/>
  <c r="O9" i="37" s="1"/>
  <c r="N8" i="37"/>
  <c r="O8" i="37" s="1"/>
  <c r="N7" i="37"/>
  <c r="O7" i="37"/>
  <c r="N6" i="37"/>
  <c r="O6" i="37" s="1"/>
  <c r="M5" i="37"/>
  <c r="L5" i="37"/>
  <c r="L30" i="37" s="1"/>
  <c r="K5" i="37"/>
  <c r="K30" i="37"/>
  <c r="J5" i="37"/>
  <c r="I5" i="37"/>
  <c r="N5" i="37" s="1"/>
  <c r="O5" i="37" s="1"/>
  <c r="H5" i="37"/>
  <c r="G5" i="37"/>
  <c r="F5" i="37"/>
  <c r="E5" i="37"/>
  <c r="D5" i="37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/>
  <c r="O29" i="36" s="1"/>
  <c r="N28" i="36"/>
  <c r="O28" i="36"/>
  <c r="N27" i="36"/>
  <c r="O27" i="36" s="1"/>
  <c r="N26" i="36"/>
  <c r="O26" i="36" s="1"/>
  <c r="M25" i="36"/>
  <c r="L25" i="36"/>
  <c r="K25" i="36"/>
  <c r="J25" i="36"/>
  <c r="I25" i="36"/>
  <c r="I31" i="36" s="1"/>
  <c r="H25" i="36"/>
  <c r="G25" i="36"/>
  <c r="F25" i="36"/>
  <c r="N25" i="36" s="1"/>
  <c r="O25" i="36" s="1"/>
  <c r="E25" i="36"/>
  <c r="D25" i="36"/>
  <c r="N24" i="36"/>
  <c r="O24" i="36" s="1"/>
  <c r="N23" i="36"/>
  <c r="O23" i="36" s="1"/>
  <c r="M22" i="36"/>
  <c r="L22" i="36"/>
  <c r="K22" i="36"/>
  <c r="J22" i="36"/>
  <c r="N22" i="36" s="1"/>
  <c r="O22" i="36" s="1"/>
  <c r="I22" i="36"/>
  <c r="H22" i="36"/>
  <c r="G22" i="36"/>
  <c r="F22" i="36"/>
  <c r="E22" i="36"/>
  <c r="D22" i="36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J31" i="36" s="1"/>
  <c r="I13" i="36"/>
  <c r="H13" i="36"/>
  <c r="G13" i="36"/>
  <c r="F13" i="36"/>
  <c r="E13" i="36"/>
  <c r="D13" i="36"/>
  <c r="N12" i="36"/>
  <c r="O12" i="36" s="1"/>
  <c r="N11" i="36"/>
  <c r="O11" i="36" s="1"/>
  <c r="M10" i="36"/>
  <c r="L10" i="36"/>
  <c r="K10" i="36"/>
  <c r="J10" i="36"/>
  <c r="I10" i="36"/>
  <c r="H10" i="36"/>
  <c r="G10" i="36"/>
  <c r="F10" i="36"/>
  <c r="E10" i="36"/>
  <c r="N10" i="36" s="1"/>
  <c r="O10" i="36" s="1"/>
  <c r="D10" i="36"/>
  <c r="N9" i="36"/>
  <c r="O9" i="36"/>
  <c r="N8" i="36"/>
  <c r="O8" i="36" s="1"/>
  <c r="N7" i="36"/>
  <c r="O7" i="36" s="1"/>
  <c r="N6" i="36"/>
  <c r="O6" i="36" s="1"/>
  <c r="M5" i="36"/>
  <c r="M31" i="36" s="1"/>
  <c r="L5" i="36"/>
  <c r="L31" i="36" s="1"/>
  <c r="K5" i="36"/>
  <c r="K31" i="36"/>
  <c r="J5" i="36"/>
  <c r="I5" i="36"/>
  <c r="H5" i="36"/>
  <c r="G5" i="36"/>
  <c r="G31" i="36"/>
  <c r="F5" i="36"/>
  <c r="F31" i="36" s="1"/>
  <c r="E5" i="36"/>
  <c r="E31" i="36"/>
  <c r="D5" i="36"/>
  <c r="N30" i="35"/>
  <c r="O30" i="35"/>
  <c r="M29" i="35"/>
  <c r="L29" i="35"/>
  <c r="K29" i="35"/>
  <c r="J29" i="35"/>
  <c r="I29" i="35"/>
  <c r="H29" i="35"/>
  <c r="G29" i="35"/>
  <c r="F29" i="35"/>
  <c r="E29" i="35"/>
  <c r="N29" i="35" s="1"/>
  <c r="O29" i="35" s="1"/>
  <c r="D29" i="35"/>
  <c r="N28" i="35"/>
  <c r="O28" i="35"/>
  <c r="N27" i="35"/>
  <c r="O27" i="35" s="1"/>
  <c r="N26" i="35"/>
  <c r="O26" i="35" s="1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M22" i="35"/>
  <c r="L22" i="35"/>
  <c r="K22" i="35"/>
  <c r="J22" i="35"/>
  <c r="J31" i="35" s="1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 s="1"/>
  <c r="N16" i="35"/>
  <c r="O16" i="35"/>
  <c r="N15" i="35"/>
  <c r="O15" i="35" s="1"/>
  <c r="N14" i="35"/>
  <c r="O14" i="35"/>
  <c r="M13" i="35"/>
  <c r="L13" i="35"/>
  <c r="L31" i="35" s="1"/>
  <c r="K13" i="35"/>
  <c r="J13" i="35"/>
  <c r="I13" i="35"/>
  <c r="N13" i="35" s="1"/>
  <c r="O13" i="35" s="1"/>
  <c r="H13" i="35"/>
  <c r="G13" i="35"/>
  <c r="F13" i="35"/>
  <c r="E13" i="35"/>
  <c r="D13" i="35"/>
  <c r="N12" i="35"/>
  <c r="O12" i="35"/>
  <c r="N11" i="35"/>
  <c r="O11" i="35" s="1"/>
  <c r="M10" i="35"/>
  <c r="L10" i="35"/>
  <c r="K10" i="35"/>
  <c r="J10" i="35"/>
  <c r="I10" i="35"/>
  <c r="H10" i="35"/>
  <c r="G10" i="35"/>
  <c r="F10" i="35"/>
  <c r="F31" i="35" s="1"/>
  <c r="E10" i="35"/>
  <c r="D10" i="35"/>
  <c r="D31" i="35" s="1"/>
  <c r="N9" i="35"/>
  <c r="O9" i="35" s="1"/>
  <c r="N8" i="35"/>
  <c r="O8" i="35" s="1"/>
  <c r="N7" i="35"/>
  <c r="O7" i="35"/>
  <c r="N6" i="35"/>
  <c r="O6" i="35"/>
  <c r="M5" i="35"/>
  <c r="M31" i="35"/>
  <c r="L5" i="35"/>
  <c r="K5" i="35"/>
  <c r="K31" i="35"/>
  <c r="J5" i="35"/>
  <c r="I5" i="35"/>
  <c r="I31" i="35" s="1"/>
  <c r="H5" i="35"/>
  <c r="H31" i="35" s="1"/>
  <c r="G5" i="35"/>
  <c r="G31" i="35"/>
  <c r="F5" i="35"/>
  <c r="E5" i="35"/>
  <c r="E31" i="35" s="1"/>
  <c r="D5" i="35"/>
  <c r="N30" i="34"/>
  <c r="O30" i="34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 s="1"/>
  <c r="N27" i="34"/>
  <c r="O27" i="34" s="1"/>
  <c r="N26" i="34"/>
  <c r="O26" i="34" s="1"/>
  <c r="M25" i="34"/>
  <c r="L25" i="34"/>
  <c r="K25" i="34"/>
  <c r="K31" i="34" s="1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N20" i="34"/>
  <c r="O20" i="34" s="1"/>
  <c r="M19" i="34"/>
  <c r="L19" i="34"/>
  <c r="K19" i="34"/>
  <c r="J19" i="34"/>
  <c r="I19" i="34"/>
  <c r="H19" i="34"/>
  <c r="H31" i="34" s="1"/>
  <c r="G19" i="34"/>
  <c r="F19" i="34"/>
  <c r="E19" i="34"/>
  <c r="N19" i="34" s="1"/>
  <c r="O19" i="34" s="1"/>
  <c r="D19" i="34"/>
  <c r="N18" i="34"/>
  <c r="O18" i="34" s="1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N13" i="34" s="1"/>
  <c r="O13" i="34" s="1"/>
  <c r="E13" i="34"/>
  <c r="D13" i="34"/>
  <c r="N12" i="34"/>
  <c r="O12" i="34" s="1"/>
  <c r="N11" i="34"/>
  <c r="O11" i="34"/>
  <c r="M10" i="34"/>
  <c r="L10" i="34"/>
  <c r="K10" i="34"/>
  <c r="J10" i="34"/>
  <c r="J31" i="34" s="1"/>
  <c r="I10" i="34"/>
  <c r="H10" i="34"/>
  <c r="G10" i="34"/>
  <c r="N10" i="34" s="1"/>
  <c r="O10" i="34" s="1"/>
  <c r="F10" i="34"/>
  <c r="E10" i="34"/>
  <c r="D10" i="34"/>
  <c r="N9" i="34"/>
  <c r="O9" i="34"/>
  <c r="N8" i="34"/>
  <c r="O8" i="34"/>
  <c r="N7" i="34"/>
  <c r="O7" i="34"/>
  <c r="N6" i="34"/>
  <c r="O6" i="34" s="1"/>
  <c r="M5" i="34"/>
  <c r="M31" i="34" s="1"/>
  <c r="L5" i="34"/>
  <c r="L31" i="34" s="1"/>
  <c r="K5" i="34"/>
  <c r="J5" i="34"/>
  <c r="I5" i="34"/>
  <c r="I31" i="34" s="1"/>
  <c r="H5" i="34"/>
  <c r="G5" i="34"/>
  <c r="G31" i="34" s="1"/>
  <c r="F5" i="34"/>
  <c r="E5" i="34"/>
  <c r="E31" i="34" s="1"/>
  <c r="D5" i="34"/>
  <c r="E27" i="33"/>
  <c r="F27" i="33"/>
  <c r="G27" i="33"/>
  <c r="H27" i="33"/>
  <c r="I27" i="33"/>
  <c r="J27" i="33"/>
  <c r="K27" i="33"/>
  <c r="L27" i="33"/>
  <c r="L29" i="33" s="1"/>
  <c r="M27" i="33"/>
  <c r="D27" i="33"/>
  <c r="E23" i="33"/>
  <c r="F23" i="33"/>
  <c r="G23" i="33"/>
  <c r="H23" i="33"/>
  <c r="I23" i="33"/>
  <c r="J23" i="33"/>
  <c r="K23" i="33"/>
  <c r="L23" i="33"/>
  <c r="M23" i="33"/>
  <c r="E21" i="33"/>
  <c r="F21" i="33"/>
  <c r="G21" i="33"/>
  <c r="H21" i="33"/>
  <c r="I21" i="33"/>
  <c r="J21" i="33"/>
  <c r="K21" i="33"/>
  <c r="K29" i="33" s="1"/>
  <c r="L21" i="33"/>
  <c r="M21" i="33"/>
  <c r="E18" i="33"/>
  <c r="F18" i="33"/>
  <c r="G18" i="33"/>
  <c r="H18" i="33"/>
  <c r="I18" i="33"/>
  <c r="J18" i="33"/>
  <c r="K18" i="33"/>
  <c r="L18" i="33"/>
  <c r="M18" i="33"/>
  <c r="E13" i="33"/>
  <c r="F13" i="33"/>
  <c r="G13" i="33"/>
  <c r="G29" i="33"/>
  <c r="H13" i="33"/>
  <c r="I13" i="33"/>
  <c r="J13" i="33"/>
  <c r="K13" i="33"/>
  <c r="L13" i="33"/>
  <c r="M13" i="33"/>
  <c r="M29" i="33" s="1"/>
  <c r="E10" i="33"/>
  <c r="F10" i="33"/>
  <c r="N10" i="33" s="1"/>
  <c r="O10" i="33" s="1"/>
  <c r="G10" i="33"/>
  <c r="H10" i="33"/>
  <c r="I10" i="33"/>
  <c r="I29" i="33" s="1"/>
  <c r="J10" i="33"/>
  <c r="K10" i="33"/>
  <c r="L10" i="33"/>
  <c r="M10" i="33"/>
  <c r="E5" i="33"/>
  <c r="E29" i="33" s="1"/>
  <c r="F5" i="33"/>
  <c r="F29" i="33" s="1"/>
  <c r="G5" i="33"/>
  <c r="H5" i="33"/>
  <c r="H29" i="33" s="1"/>
  <c r="I5" i="33"/>
  <c r="J5" i="33"/>
  <c r="J29" i="33" s="1"/>
  <c r="K5" i="33"/>
  <c r="L5" i="33"/>
  <c r="M5" i="33"/>
  <c r="D23" i="33"/>
  <c r="N23" i="33" s="1"/>
  <c r="O23" i="33" s="1"/>
  <c r="D21" i="33"/>
  <c r="N21" i="33" s="1"/>
  <c r="O21" i="33" s="1"/>
  <c r="D18" i="33"/>
  <c r="N18" i="33" s="1"/>
  <c r="O18" i="33" s="1"/>
  <c r="D13" i="33"/>
  <c r="N13" i="33"/>
  <c r="O13" i="33" s="1"/>
  <c r="D10" i="33"/>
  <c r="D5" i="33"/>
  <c r="N5" i="33" s="1"/>
  <c r="O5" i="33" s="1"/>
  <c r="N28" i="33"/>
  <c r="O28" i="33" s="1"/>
  <c r="N22" i="33"/>
  <c r="N24" i="33"/>
  <c r="O24" i="33" s="1"/>
  <c r="N25" i="33"/>
  <c r="O25" i="33"/>
  <c r="N26" i="33"/>
  <c r="O26" i="33"/>
  <c r="N20" i="33"/>
  <c r="O20" i="33" s="1"/>
  <c r="N19" i="33"/>
  <c r="O19" i="33" s="1"/>
  <c r="O22" i="33"/>
  <c r="N12" i="33"/>
  <c r="O12" i="33"/>
  <c r="N7" i="33"/>
  <c r="O7" i="33" s="1"/>
  <c r="N8" i="33"/>
  <c r="O8" i="33" s="1"/>
  <c r="N9" i="33"/>
  <c r="O9" i="33" s="1"/>
  <c r="N6" i="33"/>
  <c r="O6" i="33"/>
  <c r="N16" i="33"/>
  <c r="O16" i="33"/>
  <c r="N17" i="33"/>
  <c r="O17" i="33"/>
  <c r="N15" i="33"/>
  <c r="O15" i="33" s="1"/>
  <c r="N14" i="33"/>
  <c r="O14" i="33" s="1"/>
  <c r="N11" i="33"/>
  <c r="O11" i="33" s="1"/>
  <c r="H31" i="36"/>
  <c r="F31" i="34"/>
  <c r="D31" i="36"/>
  <c r="N31" i="36" s="1"/>
  <c r="O31" i="36" s="1"/>
  <c r="N25" i="39"/>
  <c r="O25" i="39" s="1"/>
  <c r="N13" i="40"/>
  <c r="O13" i="40" s="1"/>
  <c r="N5" i="39"/>
  <c r="O5" i="39" s="1"/>
  <c r="D31" i="34"/>
  <c r="N5" i="35"/>
  <c r="O5" i="35" s="1"/>
  <c r="M30" i="37"/>
  <c r="L28" i="38"/>
  <c r="N13" i="36"/>
  <c r="O13" i="36" s="1"/>
  <c r="N20" i="41"/>
  <c r="O20" i="41" s="1"/>
  <c r="N27" i="42"/>
  <c r="O27" i="42" s="1"/>
  <c r="N22" i="42"/>
  <c r="O22" i="42" s="1"/>
  <c r="N5" i="42"/>
  <c r="O5" i="42" s="1"/>
  <c r="N18" i="43"/>
  <c r="O18" i="43" s="1"/>
  <c r="N9" i="43"/>
  <c r="O9" i="43" s="1"/>
  <c r="N24" i="44"/>
  <c r="O24" i="44" s="1"/>
  <c r="N19" i="44"/>
  <c r="O19" i="44" s="1"/>
  <c r="N27" i="45"/>
  <c r="O27" i="45" s="1"/>
  <c r="N13" i="45"/>
  <c r="O13" i="45" s="1"/>
  <c r="N5" i="45"/>
  <c r="O5" i="45" s="1"/>
  <c r="N13" i="46"/>
  <c r="O13" i="46" s="1"/>
  <c r="N10" i="46"/>
  <c r="O10" i="46" s="1"/>
  <c r="O21" i="47"/>
  <c r="P21" i="47" s="1"/>
  <c r="O18" i="47"/>
  <c r="P18" i="47" s="1"/>
  <c r="O30" i="48" l="1"/>
  <c r="P30" i="48" s="1"/>
  <c r="N31" i="34"/>
  <c r="O31" i="34" s="1"/>
  <c r="N31" i="35"/>
  <c r="O31" i="35" s="1"/>
  <c r="N30" i="39"/>
  <c r="O30" i="39" s="1"/>
  <c r="N29" i="41"/>
  <c r="O29" i="41" s="1"/>
  <c r="N29" i="45"/>
  <c r="O29" i="45" s="1"/>
  <c r="N30" i="46"/>
  <c r="O30" i="46" s="1"/>
  <c r="O29" i="47"/>
  <c r="P29" i="47" s="1"/>
  <c r="N30" i="40"/>
  <c r="O30" i="40" s="1"/>
  <c r="N27" i="33"/>
  <c r="O27" i="33" s="1"/>
  <c r="F28" i="43"/>
  <c r="N28" i="43" s="1"/>
  <c r="O28" i="43" s="1"/>
  <c r="N5" i="46"/>
  <c r="O5" i="46" s="1"/>
  <c r="N13" i="39"/>
  <c r="O13" i="39" s="1"/>
  <c r="D29" i="42"/>
  <c r="N29" i="42" s="1"/>
  <c r="O29" i="42" s="1"/>
  <c r="N5" i="38"/>
  <c r="O5" i="38" s="1"/>
  <c r="D29" i="33"/>
  <c r="N29" i="33" s="1"/>
  <c r="O29" i="33" s="1"/>
  <c r="N10" i="35"/>
  <c r="O10" i="35" s="1"/>
  <c r="F29" i="41"/>
  <c r="E29" i="41"/>
  <c r="N5" i="36"/>
  <c r="O5" i="36" s="1"/>
  <c r="N28" i="39"/>
  <c r="O28" i="39" s="1"/>
  <c r="E29" i="44"/>
  <c r="N29" i="44" s="1"/>
  <c r="O29" i="44" s="1"/>
  <c r="N5" i="34"/>
  <c r="O5" i="34" s="1"/>
  <c r="F30" i="39"/>
  <c r="N10" i="37"/>
  <c r="O10" i="37" s="1"/>
  <c r="O5" i="47"/>
  <c r="P5" i="47" s="1"/>
  <c r="N5" i="40"/>
  <c r="O5" i="40" s="1"/>
  <c r="I30" i="37"/>
  <c r="N30" i="37" s="1"/>
  <c r="O30" i="37" s="1"/>
  <c r="N20" i="38"/>
  <c r="O20" i="38" s="1"/>
  <c r="D28" i="38"/>
  <c r="N28" i="38" s="1"/>
  <c r="O28" i="38" s="1"/>
</calcChain>
</file>

<file path=xl/sharedStrings.xml><?xml version="1.0" encoding="utf-8"?>
<sst xmlns="http://schemas.openxmlformats.org/spreadsheetml/2006/main" count="731" uniqueCount="90">
  <si>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</si>
  <si>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</si>
  <si>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</si>
  <si>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</si>
  <si>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</si>
  <si>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</si>
  <si>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</si>
  <si>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</si>
  <si>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</si>
  <si>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</si>
  <si>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</si>
  <si>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</si>
  <si>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</si>
  <si>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</si>
  <si>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</si>
  <si>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</si>
  <si>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</si>
  <si>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</si>
  <si>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</si>
  <si>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</si>
  <si>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</si>
  <si>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</si>
  <si>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Pension Benefits</t>
  </si>
  <si>
    <t>Public Safety</t>
  </si>
  <si>
    <t>Law Enforcement</t>
  </si>
  <si>
    <t>Fire Control</t>
  </si>
  <si>
    <t>Physical Environment</t>
  </si>
  <si>
    <t>Electric Utility Services</t>
  </si>
  <si>
    <t>Gas Utility Services</t>
  </si>
  <si>
    <t>Garbage / Solid Waste Control Services</t>
  </si>
  <si>
    <t>Water-Sewer Combination Services</t>
  </si>
  <si>
    <t>Transportation</t>
  </si>
  <si>
    <t>Road and Street Facilities</t>
  </si>
  <si>
    <t>Other Transportation Systems / Services</t>
  </si>
  <si>
    <t>Human Services</t>
  </si>
  <si>
    <t>Health Services</t>
  </si>
  <si>
    <t>Culture / Recreation</t>
  </si>
  <si>
    <t>Libraries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</si>
  <si>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</si>
  <si>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</si>
  <si>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</si>
  <si>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</si>
  <si>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</si>
  <si>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Chattahoochee Expenditures Reported by Account Code and Fund Type</t>
  </si>
  <si>
    <t>Local Fiscal Year Ended September 30, 2010</t>
  </si>
  <si>
    <t>Water Utility Services</t>
  </si>
  <si>
    <t>Sewer / Wastewater Services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</si>
  <si>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</si>
  <si>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</si>
  <si>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</si>
  <si>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</si>
  <si>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</si>
  <si>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</si>
  <si>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</si>
  <si>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</si>
  <si>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</si>
  <si>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</si>
  <si>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</si>
  <si>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</si>
  <si>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</si>
  <si>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Road / Street Facilities</t>
  </si>
  <si>
    <t>Other Transportation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</si>
  <si>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</si>
  <si>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</si>
  <si>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</si>
  <si>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</si>
  <si>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</si>
  <si>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</si>
  <si>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</si>
  <si>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</si>
  <si>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</si>
  <si>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</si>
  <si>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Other Public Safety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</si>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</sst>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530591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32341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562932</v>
      </c>
      <c r="P5" s="30">
        <f>(O5/P$32)</f>
        <v>205.15014577259475</v>
      </c>
      <c r="Q5" s="6"/>
    </row>
    <row r="6" spans="1:134">
      <c r="A6" s="12"/>
      <c r="B6" s="42">
        <v>511</v>
      </c>
      <c r="C6" s="19" t="s">
        <v>19</v>
      </c>
      <c r="D6" s="43">
        <v>58670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58670</v>
      </c>
      <c r="P6" s="44">
        <f>(O6/P$32)</f>
        <v>21.381195335276967</v>
      </c>
      <c r="Q6" s="9"/>
    </row>
    <row r="7" spans="1:134">
      <c r="A7" s="12"/>
      <c r="B7" s="42">
        <v>513</v>
      </c>
      <c r="C7" s="19" t="s">
        <v>20</v>
      </c>
      <c r="D7" s="43">
        <v>449256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449256</v>
      </c>
      <c r="P7" s="44">
        <f>(O7/P$32)</f>
        <v>163.72303206997086</v>
      </c>
      <c r="Q7" s="9"/>
    </row>
    <row r="8" spans="1:134">
      <c r="A8" s="12"/>
      <c r="B8" s="42">
        <v>514</v>
      </c>
      <c r="C8" s="19" t="s">
        <v>21</v>
      </c>
      <c r="D8" s="43">
        <v>22665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22665</v>
      </c>
      <c r="P8" s="44">
        <f>(O8/P$32)</f>
        <v>8.2598396501457731</v>
      </c>
      <c r="Q8" s="9"/>
    </row>
    <row r="9" spans="1:134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32341</v>
      </c>
      <c r="L9" s="43">
        <v>0</v>
      </c>
      <c r="M9" s="43">
        <v>0</v>
      </c>
      <c r="N9" s="43">
        <v>0</v>
      </c>
      <c r="O9" s="43">
        <f t="shared" si="0"/>
        <v>32341</v>
      </c>
      <c r="P9" s="44">
        <f>(O9/P$32)</f>
        <v>11.786078717201166</v>
      </c>
      <c r="Q9" s="9"/>
    </row>
    <row r="10" spans="1:134" ht="15.75">
      <c r="A10" s="26" t="s">
        <v>23</v>
      </c>
      <c r="B10" s="27"/>
      <c r="C10" s="28"/>
      <c r="D10" s="29">
        <f>SUM(D11:D12)</f>
        <v>976654</v>
      </c>
      <c r="E10" s="29">
        <f>SUM(E11:E12)</f>
        <v>0</v>
      </c>
      <c r="F10" s="29">
        <f>SUM(F11:F12)</f>
        <v>0</v>
      </c>
      <c r="G10" s="29">
        <f>SUM(G11:G12)</f>
        <v>0</v>
      </c>
      <c r="H10" s="29">
        <f>SUM(H11:H12)</f>
        <v>0</v>
      </c>
      <c r="I10" s="29">
        <f>SUM(I11:I12)</f>
        <v>0</v>
      </c>
      <c r="J10" s="29">
        <f>SUM(J11:J12)</f>
        <v>0</v>
      </c>
      <c r="K10" s="29">
        <f>SUM(K11:K12)</f>
        <v>0</v>
      </c>
      <c r="L10" s="29">
        <f>SUM(L11:L12)</f>
        <v>0</v>
      </c>
      <c r="M10" s="29">
        <f>SUM(M11:M12)</f>
        <v>0</v>
      </c>
      <c r="N10" s="29">
        <f>SUM(N11:N12)</f>
        <v>0</v>
      </c>
      <c r="O10" s="40">
        <f>SUM(D10:N10)</f>
        <v>976654</v>
      </c>
      <c r="P10" s="41">
        <f>(O10/P$32)</f>
        <v>355.92346938775512</v>
      </c>
      <c r="Q10" s="10"/>
    </row>
    <row r="11" spans="1:134">
      <c r="A11" s="12"/>
      <c r="B11" s="42">
        <v>521</v>
      </c>
      <c r="C11" s="19" t="s">
        <v>24</v>
      </c>
      <c r="D11" s="43">
        <v>842904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842904</v>
      </c>
      <c r="P11" s="44">
        <f>(O11/P$32)</f>
        <v>307.18075801749274</v>
      </c>
      <c r="Q11" s="9"/>
    </row>
    <row r="12" spans="1:134">
      <c r="A12" s="12"/>
      <c r="B12" s="42">
        <v>522</v>
      </c>
      <c r="C12" s="19" t="s">
        <v>25</v>
      </c>
      <c r="D12" s="43">
        <v>133750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" si="1">SUM(D12:N12)</f>
        <v>133750</v>
      </c>
      <c r="P12" s="44">
        <f>(O12/P$32)</f>
        <v>48.742711370262391</v>
      </c>
      <c r="Q12" s="9"/>
    </row>
    <row r="13" spans="1:134" ht="15.75">
      <c r="A13" s="26" t="s">
        <v>26</v>
      </c>
      <c r="B13" s="27"/>
      <c r="C13" s="28"/>
      <c r="D13" s="29">
        <f>SUM(D14:D18)</f>
        <v>0</v>
      </c>
      <c r="E13" s="29">
        <f>SUM(E14:E18)</f>
        <v>0</v>
      </c>
      <c r="F13" s="29">
        <f>SUM(F14:F18)</f>
        <v>0</v>
      </c>
      <c r="G13" s="29">
        <f>SUM(G14:G18)</f>
        <v>0</v>
      </c>
      <c r="H13" s="29">
        <f>SUM(H14:H18)</f>
        <v>0</v>
      </c>
      <c r="I13" s="29">
        <f>SUM(I14:I18)</f>
        <v>4734582</v>
      </c>
      <c r="J13" s="29">
        <f>SUM(J14:J18)</f>
        <v>0</v>
      </c>
      <c r="K13" s="29">
        <f>SUM(K14:K18)</f>
        <v>0</v>
      </c>
      <c r="L13" s="29">
        <f>SUM(L14:L18)</f>
        <v>0</v>
      </c>
      <c r="M13" s="29">
        <f>SUM(M14:M18)</f>
        <v>0</v>
      </c>
      <c r="N13" s="29">
        <f>SUM(N14:N18)</f>
        <v>0</v>
      </c>
      <c r="O13" s="40">
        <f>SUM(D13:N13)</f>
        <v>4734582</v>
      </c>
      <c r="P13" s="41">
        <f>(O13/P$32)</f>
        <v>1725.4307580174927</v>
      </c>
      <c r="Q13" s="10"/>
    </row>
    <row r="14" spans="1:134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3832226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3832226</v>
      </c>
      <c r="P14" s="44">
        <f>(O14/P$32)</f>
        <v>1396.5838192419826</v>
      </c>
      <c r="Q14" s="9"/>
    </row>
    <row r="15" spans="1:134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234187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234187</v>
      </c>
      <c r="P15" s="44">
        <f>(O15/P$32)</f>
        <v>85.345116618075807</v>
      </c>
      <c r="Q15" s="9"/>
    </row>
    <row r="16" spans="1:134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179942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7" si="2">SUM(D16:N16)</f>
        <v>179942</v>
      </c>
      <c r="P16" s="44">
        <f>(O16/P$32)</f>
        <v>65.576530612244895</v>
      </c>
      <c r="Q16" s="9"/>
    </row>
    <row r="17" spans="1:120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14432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14432</v>
      </c>
      <c r="P17" s="44">
        <f>(O17/P$32)</f>
        <v>5.259475218658892</v>
      </c>
      <c r="Q17" s="9"/>
    </row>
    <row r="18" spans="1:120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473795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473795</v>
      </c>
      <c r="P18" s="44">
        <f>(O18/P$32)</f>
        <v>172.6658163265306</v>
      </c>
      <c r="Q18" s="9"/>
    </row>
    <row r="19" spans="1:120" ht="15.75">
      <c r="A19" s="26" t="s">
        <v>31</v>
      </c>
      <c r="B19" s="27"/>
      <c r="C19" s="28"/>
      <c r="D19" s="29">
        <f>SUM(D20:D21)</f>
        <v>1152038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 t="shared" si="2"/>
        <v>1152038</v>
      </c>
      <c r="P19" s="41">
        <f>(O19/P$32)</f>
        <v>419.83892128279882</v>
      </c>
      <c r="Q19" s="10"/>
    </row>
    <row r="20" spans="1:120">
      <c r="A20" s="12"/>
      <c r="B20" s="42">
        <v>541</v>
      </c>
      <c r="C20" s="19" t="s">
        <v>32</v>
      </c>
      <c r="D20" s="43">
        <v>1082251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1082251</v>
      </c>
      <c r="P20" s="44">
        <f>(O20/P$32)</f>
        <v>394.4063411078717</v>
      </c>
      <c r="Q20" s="9"/>
    </row>
    <row r="21" spans="1:120">
      <c r="A21" s="12"/>
      <c r="B21" s="42">
        <v>549</v>
      </c>
      <c r="C21" s="19" t="s">
        <v>33</v>
      </c>
      <c r="D21" s="43">
        <v>69787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69787</v>
      </c>
      <c r="P21" s="44">
        <f>(O21/P$32)</f>
        <v>25.432580174927114</v>
      </c>
      <c r="Q21" s="9"/>
    </row>
    <row r="22" spans="1:120" ht="15.75">
      <c r="A22" s="26" t="s">
        <v>34</v>
      </c>
      <c r="B22" s="27"/>
      <c r="C22" s="28"/>
      <c r="D22" s="29">
        <f>SUM(D23:D24)</f>
        <v>70718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 t="shared" si="2"/>
        <v>70718</v>
      </c>
      <c r="P22" s="41">
        <f>(O22/P$32)</f>
        <v>25.77186588921283</v>
      </c>
      <c r="Q22" s="10"/>
    </row>
    <row r="23" spans="1:120">
      <c r="A23" s="12"/>
      <c r="B23" s="42">
        <v>562</v>
      </c>
      <c r="C23" s="19" t="s">
        <v>35</v>
      </c>
      <c r="D23" s="43">
        <v>59675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59675</v>
      </c>
      <c r="P23" s="44">
        <f>(O23/P$32)</f>
        <v>21.747448979591837</v>
      </c>
      <c r="Q23" s="9"/>
    </row>
    <row r="24" spans="1:120">
      <c r="A24" s="12"/>
      <c r="B24" s="42">
        <v>569</v>
      </c>
      <c r="C24" s="19" t="s">
        <v>47</v>
      </c>
      <c r="D24" s="43">
        <v>11043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11043</v>
      </c>
      <c r="P24" s="44">
        <f>(O24/P$32)</f>
        <v>4.0244169096209914</v>
      </c>
      <c r="Q24" s="9"/>
    </row>
    <row r="25" spans="1:120" ht="15.75">
      <c r="A25" s="26" t="s">
        <v>36</v>
      </c>
      <c r="B25" s="27"/>
      <c r="C25" s="28"/>
      <c r="D25" s="29">
        <f>SUM(D26:D27)</f>
        <v>446570</v>
      </c>
      <c r="E25" s="29">
        <f>SUM(E26:E27)</f>
        <v>0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446570</v>
      </c>
      <c r="P25" s="41">
        <f>(O25/P$32)</f>
        <v>162.7441690962099</v>
      </c>
      <c r="Q25" s="9"/>
    </row>
    <row r="26" spans="1:120">
      <c r="A26" s="12"/>
      <c r="B26" s="42">
        <v>572</v>
      </c>
      <c r="C26" s="19" t="s">
        <v>38</v>
      </c>
      <c r="D26" s="43">
        <v>428012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428012</v>
      </c>
      <c r="P26" s="44">
        <f>(O26/P$32)</f>
        <v>155.98104956268222</v>
      </c>
      <c r="Q26" s="9"/>
    </row>
    <row r="27" spans="1:120">
      <c r="A27" s="12"/>
      <c r="B27" s="42">
        <v>574</v>
      </c>
      <c r="C27" s="19" t="s">
        <v>39</v>
      </c>
      <c r="D27" s="43">
        <v>18558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18558</v>
      </c>
      <c r="P27" s="44">
        <f>(O27/P$32)</f>
        <v>6.7631195335276972</v>
      </c>
      <c r="Q27" s="9"/>
    </row>
    <row r="28" spans="1:120" ht="15.75">
      <c r="A28" s="26" t="s">
        <v>41</v>
      </c>
      <c r="B28" s="27"/>
      <c r="C28" s="28"/>
      <c r="D28" s="29">
        <f>SUM(D29:D29)</f>
        <v>0</v>
      </c>
      <c r="E28" s="29">
        <f>SUM(E29:E29)</f>
        <v>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1540604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1540604</v>
      </c>
      <c r="P28" s="41">
        <f>(O28/P$32)</f>
        <v>561.44460641399417</v>
      </c>
      <c r="Q28" s="9"/>
    </row>
    <row r="29" spans="1:120" ht="15.75" thickBot="1">
      <c r="A29" s="12"/>
      <c r="B29" s="42">
        <v>581</v>
      </c>
      <c r="C29" s="19" t="s">
        <v>86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1540604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1540604</v>
      </c>
      <c r="P29" s="44">
        <f>(O29/P$32)</f>
        <v>561.44460641399417</v>
      </c>
      <c r="Q29" s="9"/>
    </row>
    <row r="30" spans="1:120" ht="16.5" thickBot="1">
      <c r="A30" s="13" t="s">
        <v>10</v>
      </c>
      <c r="B30" s="21"/>
      <c r="C30" s="20"/>
      <c r="D30" s="14">
        <f>SUM(D5,D10,D13,D19,D22,D25,D28)</f>
        <v>3176571</v>
      </c>
      <c r="E30" s="14">
        <f t="shared" ref="E30:N30" si="3">SUM(E5,E10,E13,E19,E22,E25,E28)</f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  <c r="I30" s="14">
        <f t="shared" si="3"/>
        <v>6275186</v>
      </c>
      <c r="J30" s="14">
        <f t="shared" si="3"/>
        <v>0</v>
      </c>
      <c r="K30" s="14">
        <f t="shared" si="3"/>
        <v>32341</v>
      </c>
      <c r="L30" s="14">
        <f t="shared" si="3"/>
        <v>0</v>
      </c>
      <c r="M30" s="14">
        <f t="shared" si="3"/>
        <v>0</v>
      </c>
      <c r="N30" s="14">
        <f t="shared" si="3"/>
        <v>0</v>
      </c>
      <c r="O30" s="14">
        <f>SUM(D30:N30)</f>
        <v>9484098</v>
      </c>
      <c r="P30" s="35">
        <f>(O30/P$32)</f>
        <v>3456.3039358600581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89</v>
      </c>
      <c r="N32" s="90"/>
      <c r="O32" s="90"/>
      <c r="P32" s="39">
        <v>2744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375269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17843</v>
      </c>
      <c r="L5" s="24">
        <f t="shared" si="0"/>
        <v>0</v>
      </c>
      <c r="M5" s="24">
        <f t="shared" si="0"/>
        <v>0</v>
      </c>
      <c r="N5" s="25">
        <f t="shared" ref="N5:N30" si="1">SUM(D5:M5)</f>
        <v>393112</v>
      </c>
      <c r="O5" s="30">
        <f t="shared" ref="O5:O30" si="2">(N5/O$32)</f>
        <v>127.13842173350582</v>
      </c>
      <c r="P5" s="6"/>
    </row>
    <row r="6" spans="1:133">
      <c r="A6" s="12"/>
      <c r="B6" s="42">
        <v>511</v>
      </c>
      <c r="C6" s="19" t="s">
        <v>19</v>
      </c>
      <c r="D6" s="43">
        <v>27357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27357</v>
      </c>
      <c r="O6" s="44">
        <f t="shared" si="2"/>
        <v>8.8476714100905571</v>
      </c>
      <c r="P6" s="9"/>
    </row>
    <row r="7" spans="1:133">
      <c r="A7" s="12"/>
      <c r="B7" s="42">
        <v>513</v>
      </c>
      <c r="C7" s="19" t="s">
        <v>20</v>
      </c>
      <c r="D7" s="43">
        <v>338912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338912</v>
      </c>
      <c r="O7" s="44">
        <f t="shared" si="2"/>
        <v>109.60931435963778</v>
      </c>
      <c r="P7" s="9"/>
    </row>
    <row r="8" spans="1:133">
      <c r="A8" s="12"/>
      <c r="B8" s="42">
        <v>514</v>
      </c>
      <c r="C8" s="19" t="s">
        <v>21</v>
      </c>
      <c r="D8" s="43">
        <v>9000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9000</v>
      </c>
      <c r="O8" s="44">
        <f t="shared" si="2"/>
        <v>2.9107373868046573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17843</v>
      </c>
      <c r="L9" s="43">
        <v>0</v>
      </c>
      <c r="M9" s="43">
        <v>0</v>
      </c>
      <c r="N9" s="43">
        <f t="shared" si="1"/>
        <v>17843</v>
      </c>
      <c r="O9" s="44">
        <f t="shared" si="2"/>
        <v>5.7706985769728334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702559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702559</v>
      </c>
      <c r="O10" s="41">
        <f t="shared" si="2"/>
        <v>227.21830530401036</v>
      </c>
      <c r="P10" s="10"/>
    </row>
    <row r="11" spans="1:133">
      <c r="A11" s="12"/>
      <c r="B11" s="42">
        <v>521</v>
      </c>
      <c r="C11" s="19" t="s">
        <v>24</v>
      </c>
      <c r="D11" s="43">
        <v>632809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632809</v>
      </c>
      <c r="O11" s="44">
        <f t="shared" si="2"/>
        <v>204.66009055627427</v>
      </c>
      <c r="P11" s="9"/>
    </row>
    <row r="12" spans="1:133">
      <c r="A12" s="12"/>
      <c r="B12" s="42">
        <v>522</v>
      </c>
      <c r="C12" s="19" t="s">
        <v>25</v>
      </c>
      <c r="D12" s="43">
        <v>69750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69750</v>
      </c>
      <c r="O12" s="44">
        <f t="shared" si="2"/>
        <v>22.558214747736095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192851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4208360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4401211</v>
      </c>
      <c r="O13" s="41">
        <f t="shared" si="2"/>
        <v>1423.4188227684347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3369829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3369829</v>
      </c>
      <c r="O14" s="44">
        <f t="shared" si="2"/>
        <v>1089.8541397153945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257515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257515</v>
      </c>
      <c r="O15" s="44">
        <f t="shared" si="2"/>
        <v>83.284282018111256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144674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144674</v>
      </c>
      <c r="O16" s="44">
        <f t="shared" si="2"/>
        <v>46.78978007761966</v>
      </c>
      <c r="P16" s="9"/>
    </row>
    <row r="17" spans="1:119">
      <c r="A17" s="12"/>
      <c r="B17" s="42">
        <v>534</v>
      </c>
      <c r="C17" s="19" t="s">
        <v>29</v>
      </c>
      <c r="D17" s="43">
        <v>192851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192851</v>
      </c>
      <c r="O17" s="44">
        <f t="shared" si="2"/>
        <v>62.370957309184995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436342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436342</v>
      </c>
      <c r="O18" s="44">
        <f t="shared" si="2"/>
        <v>141.1196636481242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1160039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1160039</v>
      </c>
      <c r="O19" s="41">
        <f t="shared" si="2"/>
        <v>375.17432082794306</v>
      </c>
      <c r="P19" s="10"/>
    </row>
    <row r="20" spans="1:119">
      <c r="A20" s="12"/>
      <c r="B20" s="42">
        <v>541</v>
      </c>
      <c r="C20" s="19" t="s">
        <v>32</v>
      </c>
      <c r="D20" s="43">
        <v>1105307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1105307</v>
      </c>
      <c r="O20" s="44">
        <f t="shared" si="2"/>
        <v>357.47315653298836</v>
      </c>
      <c r="P20" s="9"/>
    </row>
    <row r="21" spans="1:119">
      <c r="A21" s="12"/>
      <c r="B21" s="42">
        <v>549</v>
      </c>
      <c r="C21" s="19" t="s">
        <v>33</v>
      </c>
      <c r="D21" s="43">
        <v>54732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54732</v>
      </c>
      <c r="O21" s="44">
        <f t="shared" si="2"/>
        <v>17.701164294954722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12270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12270</v>
      </c>
      <c r="O22" s="41">
        <f t="shared" si="2"/>
        <v>3.9683053040103493</v>
      </c>
      <c r="P22" s="10"/>
    </row>
    <row r="23" spans="1:119">
      <c r="A23" s="12"/>
      <c r="B23" s="42">
        <v>562</v>
      </c>
      <c r="C23" s="19" t="s">
        <v>35</v>
      </c>
      <c r="D23" s="43">
        <v>9111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9111</v>
      </c>
      <c r="O23" s="44">
        <f t="shared" si="2"/>
        <v>2.9466364812419146</v>
      </c>
      <c r="P23" s="9"/>
    </row>
    <row r="24" spans="1:119">
      <c r="A24" s="12"/>
      <c r="B24" s="42">
        <v>569</v>
      </c>
      <c r="C24" s="19" t="s">
        <v>47</v>
      </c>
      <c r="D24" s="43">
        <v>3159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3159</v>
      </c>
      <c r="O24" s="44">
        <f t="shared" si="2"/>
        <v>1.0216688227684347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SUM(D26:D27)</f>
        <v>218376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218376</v>
      </c>
      <c r="O25" s="41">
        <f t="shared" si="2"/>
        <v>70.626131953428199</v>
      </c>
      <c r="P25" s="9"/>
    </row>
    <row r="26" spans="1:119">
      <c r="A26" s="12"/>
      <c r="B26" s="42">
        <v>572</v>
      </c>
      <c r="C26" s="19" t="s">
        <v>38</v>
      </c>
      <c r="D26" s="43">
        <v>201872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201872</v>
      </c>
      <c r="O26" s="44">
        <f t="shared" si="2"/>
        <v>65.288486416558868</v>
      </c>
      <c r="P26" s="9"/>
    </row>
    <row r="27" spans="1:119">
      <c r="A27" s="12"/>
      <c r="B27" s="42">
        <v>574</v>
      </c>
      <c r="C27" s="19" t="s">
        <v>39</v>
      </c>
      <c r="D27" s="43">
        <v>16504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16504</v>
      </c>
      <c r="O27" s="44">
        <f t="shared" si="2"/>
        <v>5.3376455368693403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SUM(D29:D29)</f>
        <v>54500</v>
      </c>
      <c r="E28" s="29">
        <f t="shared" si="8"/>
        <v>0</v>
      </c>
      <c r="F28" s="29">
        <f t="shared" si="8"/>
        <v>0</v>
      </c>
      <c r="G28" s="29">
        <f t="shared" si="8"/>
        <v>83650</v>
      </c>
      <c r="H28" s="29">
        <f t="shared" si="8"/>
        <v>0</v>
      </c>
      <c r="I28" s="29">
        <f t="shared" si="8"/>
        <v>1039965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1178115</v>
      </c>
      <c r="O28" s="41">
        <f t="shared" si="2"/>
        <v>381.02037516170765</v>
      </c>
      <c r="P28" s="9"/>
    </row>
    <row r="29" spans="1:119" ht="15.75" thickBot="1">
      <c r="A29" s="12"/>
      <c r="B29" s="42">
        <v>581</v>
      </c>
      <c r="C29" s="19" t="s">
        <v>40</v>
      </c>
      <c r="D29" s="43">
        <v>54500</v>
      </c>
      <c r="E29" s="43">
        <v>0</v>
      </c>
      <c r="F29" s="43">
        <v>0</v>
      </c>
      <c r="G29" s="43">
        <v>83650</v>
      </c>
      <c r="H29" s="43">
        <v>0</v>
      </c>
      <c r="I29" s="43">
        <v>1039965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1178115</v>
      </c>
      <c r="O29" s="44">
        <f t="shared" si="2"/>
        <v>381.02037516170765</v>
      </c>
      <c r="P29" s="9"/>
    </row>
    <row r="30" spans="1:119" ht="16.5" thickBot="1">
      <c r="A30" s="13" t="s">
        <v>10</v>
      </c>
      <c r="B30" s="21"/>
      <c r="C30" s="20"/>
      <c r="D30" s="14">
        <f>SUM(D5,D10,D13,D19,D22,D25,D28)</f>
        <v>2715864</v>
      </c>
      <c r="E30" s="14">
        <f t="shared" ref="E30:M30" si="9">SUM(E5,E10,E13,E19,E22,E25,E28)</f>
        <v>0</v>
      </c>
      <c r="F30" s="14">
        <f t="shared" si="9"/>
        <v>0</v>
      </c>
      <c r="G30" s="14">
        <f t="shared" si="9"/>
        <v>83650</v>
      </c>
      <c r="H30" s="14">
        <f t="shared" si="9"/>
        <v>0</v>
      </c>
      <c r="I30" s="14">
        <f t="shared" si="9"/>
        <v>5248325</v>
      </c>
      <c r="J30" s="14">
        <f t="shared" si="9"/>
        <v>0</v>
      </c>
      <c r="K30" s="14">
        <f t="shared" si="9"/>
        <v>17843</v>
      </c>
      <c r="L30" s="14">
        <f t="shared" si="9"/>
        <v>0</v>
      </c>
      <c r="M30" s="14">
        <f t="shared" si="9"/>
        <v>0</v>
      </c>
      <c r="N30" s="14">
        <f t="shared" si="1"/>
        <v>8065682</v>
      </c>
      <c r="O30" s="35">
        <f t="shared" si="2"/>
        <v>2608.56468305304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3092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312052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15021</v>
      </c>
      <c r="L5" s="24">
        <f t="shared" si="0"/>
        <v>0</v>
      </c>
      <c r="M5" s="24">
        <f t="shared" si="0"/>
        <v>0</v>
      </c>
      <c r="N5" s="25">
        <f t="shared" ref="N5:N22" si="1">SUM(D5:M5)</f>
        <v>327073</v>
      </c>
      <c r="O5" s="30">
        <f t="shared" ref="O5:O31" si="2">(N5/O$33)</f>
        <v>104.06395163856189</v>
      </c>
      <c r="P5" s="6"/>
    </row>
    <row r="6" spans="1:133">
      <c r="A6" s="12"/>
      <c r="B6" s="42">
        <v>511</v>
      </c>
      <c r="C6" s="19" t="s">
        <v>19</v>
      </c>
      <c r="D6" s="43">
        <v>22983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22983</v>
      </c>
      <c r="O6" s="44">
        <f t="shared" si="2"/>
        <v>7.3124403436207448</v>
      </c>
      <c r="P6" s="9"/>
    </row>
    <row r="7" spans="1:133">
      <c r="A7" s="12"/>
      <c r="B7" s="42">
        <v>513</v>
      </c>
      <c r="C7" s="19" t="s">
        <v>20</v>
      </c>
      <c r="D7" s="43">
        <v>280069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280069</v>
      </c>
      <c r="O7" s="44">
        <f t="shared" si="2"/>
        <v>89.108813235762014</v>
      </c>
      <c r="P7" s="9"/>
    </row>
    <row r="8" spans="1:133">
      <c r="A8" s="12"/>
      <c r="B8" s="42">
        <v>514</v>
      </c>
      <c r="C8" s="19" t="s">
        <v>21</v>
      </c>
      <c r="D8" s="43">
        <v>9000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9000</v>
      </c>
      <c r="O8" s="44">
        <f t="shared" si="2"/>
        <v>2.8635062042634427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15021</v>
      </c>
      <c r="L9" s="43">
        <v>0</v>
      </c>
      <c r="M9" s="43">
        <v>0</v>
      </c>
      <c r="N9" s="43">
        <f t="shared" si="1"/>
        <v>15021</v>
      </c>
      <c r="O9" s="44">
        <f t="shared" si="2"/>
        <v>4.7791918549156858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738026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738026</v>
      </c>
      <c r="O10" s="41">
        <f t="shared" si="2"/>
        <v>234.81578110085906</v>
      </c>
      <c r="P10" s="10"/>
    </row>
    <row r="11" spans="1:133">
      <c r="A11" s="12"/>
      <c r="B11" s="42">
        <v>521</v>
      </c>
      <c r="C11" s="19" t="s">
        <v>24</v>
      </c>
      <c r="D11" s="43">
        <v>631332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631332</v>
      </c>
      <c r="O11" s="44">
        <f t="shared" si="2"/>
        <v>200.86923321667197</v>
      </c>
      <c r="P11" s="9"/>
    </row>
    <row r="12" spans="1:133">
      <c r="A12" s="12"/>
      <c r="B12" s="42">
        <v>522</v>
      </c>
      <c r="C12" s="19" t="s">
        <v>25</v>
      </c>
      <c r="D12" s="43">
        <v>106694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106694</v>
      </c>
      <c r="O12" s="44">
        <f t="shared" si="2"/>
        <v>33.946547884187083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322721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4309102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4631823</v>
      </c>
      <c r="O13" s="41">
        <f t="shared" si="2"/>
        <v>1473.694877505568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3468502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3468502</v>
      </c>
      <c r="O14" s="44">
        <f t="shared" si="2"/>
        <v>1103.56411072224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248717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248717</v>
      </c>
      <c r="O15" s="44">
        <f t="shared" si="2"/>
        <v>79.133630289532292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149908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149908</v>
      </c>
      <c r="O16" s="44">
        <f t="shared" si="2"/>
        <v>47.695832007636014</v>
      </c>
      <c r="P16" s="9"/>
    </row>
    <row r="17" spans="1:119">
      <c r="A17" s="12"/>
      <c r="B17" s="42">
        <v>534</v>
      </c>
      <c r="C17" s="19" t="s">
        <v>29</v>
      </c>
      <c r="D17" s="43">
        <v>322721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322721</v>
      </c>
      <c r="O17" s="44">
        <f t="shared" si="2"/>
        <v>102.6792873051225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441975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441975</v>
      </c>
      <c r="O18" s="44">
        <f t="shared" si="2"/>
        <v>140.62201718103722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687789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687789</v>
      </c>
      <c r="O19" s="41">
        <f t="shared" si="2"/>
        <v>218.83200763601656</v>
      </c>
      <c r="P19" s="10"/>
    </row>
    <row r="20" spans="1:119">
      <c r="A20" s="12"/>
      <c r="B20" s="42">
        <v>541</v>
      </c>
      <c r="C20" s="19" t="s">
        <v>32</v>
      </c>
      <c r="D20" s="43">
        <v>613208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613208</v>
      </c>
      <c r="O20" s="44">
        <f t="shared" si="2"/>
        <v>195.10276805599744</v>
      </c>
      <c r="P20" s="9"/>
    </row>
    <row r="21" spans="1:119">
      <c r="A21" s="12"/>
      <c r="B21" s="42">
        <v>549</v>
      </c>
      <c r="C21" s="19" t="s">
        <v>33</v>
      </c>
      <c r="D21" s="43">
        <v>74581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74581</v>
      </c>
      <c r="O21" s="44">
        <f t="shared" si="2"/>
        <v>23.72923958001909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6203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6203</v>
      </c>
      <c r="O22" s="41">
        <f t="shared" si="2"/>
        <v>1.9735921094495705</v>
      </c>
      <c r="P22" s="10"/>
    </row>
    <row r="23" spans="1:119">
      <c r="A23" s="12"/>
      <c r="B23" s="42">
        <v>562</v>
      </c>
      <c r="C23" s="19" t="s">
        <v>35</v>
      </c>
      <c r="D23" s="43">
        <v>5754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8" si="7">SUM(D23:M23)</f>
        <v>5754</v>
      </c>
      <c r="O23" s="44">
        <f t="shared" si="2"/>
        <v>1.8307349665924275</v>
      </c>
      <c r="P23" s="9"/>
    </row>
    <row r="24" spans="1:119">
      <c r="A24" s="12"/>
      <c r="B24" s="42">
        <v>569</v>
      </c>
      <c r="C24" s="19" t="s">
        <v>47</v>
      </c>
      <c r="D24" s="43">
        <v>449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449</v>
      </c>
      <c r="O24" s="44">
        <f t="shared" si="2"/>
        <v>0.14285714285714285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SUM(D26:D28)</f>
        <v>248341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>SUM(D25:M25)</f>
        <v>248341</v>
      </c>
      <c r="O25" s="41">
        <f t="shared" si="2"/>
        <v>79.013999363665292</v>
      </c>
      <c r="P25" s="9"/>
    </row>
    <row r="26" spans="1:119">
      <c r="A26" s="12"/>
      <c r="B26" s="42">
        <v>571</v>
      </c>
      <c r="C26" s="19" t="s">
        <v>37</v>
      </c>
      <c r="D26" s="43">
        <v>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35</v>
      </c>
      <c r="O26" s="44">
        <f t="shared" si="2"/>
        <v>1.1135857461024499E-2</v>
      </c>
      <c r="P26" s="9"/>
    </row>
    <row r="27" spans="1:119">
      <c r="A27" s="12"/>
      <c r="B27" s="42">
        <v>572</v>
      </c>
      <c r="C27" s="19" t="s">
        <v>38</v>
      </c>
      <c r="D27" s="43">
        <v>239599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239599</v>
      </c>
      <c r="O27" s="44">
        <f t="shared" si="2"/>
        <v>76.232580337257403</v>
      </c>
      <c r="P27" s="9"/>
    </row>
    <row r="28" spans="1:119">
      <c r="A28" s="12"/>
      <c r="B28" s="42">
        <v>574</v>
      </c>
      <c r="C28" s="19" t="s">
        <v>39</v>
      </c>
      <c r="D28" s="43">
        <v>8707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8707</v>
      </c>
      <c r="O28" s="44">
        <f t="shared" si="2"/>
        <v>2.7702831689468659</v>
      </c>
      <c r="P28" s="9"/>
    </row>
    <row r="29" spans="1:119" ht="15.75">
      <c r="A29" s="26" t="s">
        <v>41</v>
      </c>
      <c r="B29" s="27"/>
      <c r="C29" s="28"/>
      <c r="D29" s="29">
        <f t="shared" ref="D29:M29" si="9">SUM(D30:D30)</f>
        <v>53000</v>
      </c>
      <c r="E29" s="29">
        <f t="shared" si="9"/>
        <v>0</v>
      </c>
      <c r="F29" s="29">
        <f t="shared" si="9"/>
        <v>0</v>
      </c>
      <c r="G29" s="29">
        <f t="shared" si="9"/>
        <v>120000</v>
      </c>
      <c r="H29" s="29">
        <f t="shared" si="9"/>
        <v>0</v>
      </c>
      <c r="I29" s="29">
        <f t="shared" si="9"/>
        <v>757326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930326</v>
      </c>
      <c r="O29" s="41">
        <f t="shared" si="2"/>
        <v>295.99936366528794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53000</v>
      </c>
      <c r="E30" s="43">
        <v>0</v>
      </c>
      <c r="F30" s="43">
        <v>0</v>
      </c>
      <c r="G30" s="43">
        <v>120000</v>
      </c>
      <c r="H30" s="43">
        <v>0</v>
      </c>
      <c r="I30" s="43">
        <v>757326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930326</v>
      </c>
      <c r="O30" s="44">
        <f t="shared" si="2"/>
        <v>295.99936366528794</v>
      </c>
      <c r="P30" s="9"/>
    </row>
    <row r="31" spans="1:119" ht="16.5" thickBot="1">
      <c r="A31" s="13" t="s">
        <v>10</v>
      </c>
      <c r="B31" s="21"/>
      <c r="C31" s="20"/>
      <c r="D31" s="14">
        <f>SUM(D5,D10,D13,D19,D22,D25,D29)</f>
        <v>2368132</v>
      </c>
      <c r="E31" s="14">
        <f t="shared" ref="E31:M31" si="10">SUM(E5,E10,E13,E19,E22,E25,E29)</f>
        <v>0</v>
      </c>
      <c r="F31" s="14">
        <f t="shared" si="10"/>
        <v>0</v>
      </c>
      <c r="G31" s="14">
        <f t="shared" si="10"/>
        <v>120000</v>
      </c>
      <c r="H31" s="14">
        <f t="shared" si="10"/>
        <v>0</v>
      </c>
      <c r="I31" s="14">
        <f t="shared" si="10"/>
        <v>5066428</v>
      </c>
      <c r="J31" s="14">
        <f t="shared" si="10"/>
        <v>0</v>
      </c>
      <c r="K31" s="14">
        <f t="shared" si="10"/>
        <v>15021</v>
      </c>
      <c r="L31" s="14">
        <f t="shared" si="10"/>
        <v>0</v>
      </c>
      <c r="M31" s="14">
        <f t="shared" si="10"/>
        <v>0</v>
      </c>
      <c r="N31" s="14">
        <f>SUM(D31:M31)</f>
        <v>7569581</v>
      </c>
      <c r="O31" s="35">
        <f t="shared" si="2"/>
        <v>2408.393573019408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53</v>
      </c>
      <c r="M33" s="90"/>
      <c r="N33" s="90"/>
      <c r="O33" s="39">
        <v>3143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329237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12878</v>
      </c>
      <c r="L5" s="24">
        <f t="shared" si="0"/>
        <v>0</v>
      </c>
      <c r="M5" s="24">
        <f t="shared" si="0"/>
        <v>0</v>
      </c>
      <c r="N5" s="25">
        <f t="shared" ref="N5:N22" si="1">SUM(D5:M5)</f>
        <v>342115</v>
      </c>
      <c r="O5" s="30">
        <f t="shared" ref="O5:O31" si="2">(N5/O$33)</f>
        <v>90.410940803382658</v>
      </c>
      <c r="P5" s="6"/>
    </row>
    <row r="6" spans="1:133">
      <c r="A6" s="12"/>
      <c r="B6" s="42">
        <v>511</v>
      </c>
      <c r="C6" s="19" t="s">
        <v>19</v>
      </c>
      <c r="D6" s="43">
        <v>25699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25699</v>
      </c>
      <c r="O6" s="44">
        <f t="shared" si="2"/>
        <v>6.7914904862579277</v>
      </c>
      <c r="P6" s="9"/>
    </row>
    <row r="7" spans="1:133">
      <c r="A7" s="12"/>
      <c r="B7" s="42">
        <v>513</v>
      </c>
      <c r="C7" s="19" t="s">
        <v>20</v>
      </c>
      <c r="D7" s="43">
        <v>297158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297158</v>
      </c>
      <c r="O7" s="44">
        <f t="shared" si="2"/>
        <v>78.530126849894287</v>
      </c>
      <c r="P7" s="9"/>
    </row>
    <row r="8" spans="1:133">
      <c r="A8" s="12"/>
      <c r="B8" s="42">
        <v>514</v>
      </c>
      <c r="C8" s="19" t="s">
        <v>21</v>
      </c>
      <c r="D8" s="43">
        <v>6380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6380</v>
      </c>
      <c r="O8" s="44">
        <f t="shared" si="2"/>
        <v>1.6860465116279071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12878</v>
      </c>
      <c r="L9" s="43">
        <v>0</v>
      </c>
      <c r="M9" s="43">
        <v>0</v>
      </c>
      <c r="N9" s="43">
        <f t="shared" si="1"/>
        <v>12878</v>
      </c>
      <c r="O9" s="44">
        <f t="shared" si="2"/>
        <v>3.4032769556025371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744401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744401</v>
      </c>
      <c r="O10" s="41">
        <f t="shared" si="2"/>
        <v>196.7233086680761</v>
      </c>
      <c r="P10" s="10"/>
    </row>
    <row r="11" spans="1:133">
      <c r="A11" s="12"/>
      <c r="B11" s="42">
        <v>521</v>
      </c>
      <c r="C11" s="19" t="s">
        <v>24</v>
      </c>
      <c r="D11" s="43">
        <v>646869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646869</v>
      </c>
      <c r="O11" s="44">
        <f t="shared" si="2"/>
        <v>170.94846723044398</v>
      </c>
      <c r="P11" s="9"/>
    </row>
    <row r="12" spans="1:133">
      <c r="A12" s="12"/>
      <c r="B12" s="42">
        <v>522</v>
      </c>
      <c r="C12" s="19" t="s">
        <v>25</v>
      </c>
      <c r="D12" s="43">
        <v>97532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97532</v>
      </c>
      <c r="O12" s="44">
        <f t="shared" si="2"/>
        <v>25.774841437632134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230604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4722873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4953477</v>
      </c>
      <c r="O13" s="41">
        <f t="shared" si="2"/>
        <v>1309.0584038054969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3756802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3756802</v>
      </c>
      <c r="O14" s="44">
        <f t="shared" si="2"/>
        <v>992.81236786469344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376026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376026</v>
      </c>
      <c r="O15" s="44">
        <f t="shared" si="2"/>
        <v>99.372621564482031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147330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147330</v>
      </c>
      <c r="O16" s="44">
        <f t="shared" si="2"/>
        <v>38.934989429175474</v>
      </c>
      <c r="P16" s="9"/>
    </row>
    <row r="17" spans="1:119">
      <c r="A17" s="12"/>
      <c r="B17" s="42">
        <v>534</v>
      </c>
      <c r="C17" s="19" t="s">
        <v>29</v>
      </c>
      <c r="D17" s="43">
        <v>230604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230604</v>
      </c>
      <c r="O17" s="44">
        <f t="shared" si="2"/>
        <v>60.941860465116278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442715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442715</v>
      </c>
      <c r="O18" s="44">
        <f t="shared" si="2"/>
        <v>116.9965644820296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767064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767064</v>
      </c>
      <c r="O19" s="41">
        <f t="shared" si="2"/>
        <v>202.71247357293868</v>
      </c>
      <c r="P19" s="10"/>
    </row>
    <row r="20" spans="1:119">
      <c r="A20" s="12"/>
      <c r="B20" s="42">
        <v>541</v>
      </c>
      <c r="C20" s="19" t="s">
        <v>32</v>
      </c>
      <c r="D20" s="43">
        <v>664011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664011</v>
      </c>
      <c r="O20" s="44">
        <f t="shared" si="2"/>
        <v>175.47859408033827</v>
      </c>
      <c r="P20" s="9"/>
    </row>
    <row r="21" spans="1:119">
      <c r="A21" s="12"/>
      <c r="B21" s="42">
        <v>549</v>
      </c>
      <c r="C21" s="19" t="s">
        <v>33</v>
      </c>
      <c r="D21" s="43">
        <v>103053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103053</v>
      </c>
      <c r="O21" s="44">
        <f t="shared" si="2"/>
        <v>27.233879492600423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2972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2972</v>
      </c>
      <c r="O22" s="41">
        <f t="shared" si="2"/>
        <v>0.78541226215644822</v>
      </c>
      <c r="P22" s="10"/>
    </row>
    <row r="23" spans="1:119">
      <c r="A23" s="12"/>
      <c r="B23" s="42">
        <v>562</v>
      </c>
      <c r="C23" s="19" t="s">
        <v>35</v>
      </c>
      <c r="D23" s="43">
        <v>2375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8" si="7">SUM(D23:M23)</f>
        <v>2375</v>
      </c>
      <c r="O23" s="44">
        <f t="shared" si="2"/>
        <v>0.6276427061310782</v>
      </c>
      <c r="P23" s="9"/>
    </row>
    <row r="24" spans="1:119">
      <c r="A24" s="12"/>
      <c r="B24" s="42">
        <v>569</v>
      </c>
      <c r="C24" s="19" t="s">
        <v>47</v>
      </c>
      <c r="D24" s="43">
        <v>597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597</v>
      </c>
      <c r="O24" s="44">
        <f t="shared" si="2"/>
        <v>0.15776955602536999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SUM(D26:D28)</f>
        <v>506916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>SUM(D25:M25)</f>
        <v>506916</v>
      </c>
      <c r="O25" s="41">
        <f t="shared" si="2"/>
        <v>133.96300211416491</v>
      </c>
      <c r="P25" s="9"/>
    </row>
    <row r="26" spans="1:119">
      <c r="A26" s="12"/>
      <c r="B26" s="42">
        <v>571</v>
      </c>
      <c r="C26" s="19" t="s">
        <v>37</v>
      </c>
      <c r="D26" s="43">
        <v>4710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4710</v>
      </c>
      <c r="O26" s="44">
        <f t="shared" si="2"/>
        <v>1.2447145877378436</v>
      </c>
      <c r="P26" s="9"/>
    </row>
    <row r="27" spans="1:119">
      <c r="A27" s="12"/>
      <c r="B27" s="42">
        <v>572</v>
      </c>
      <c r="C27" s="19" t="s">
        <v>38</v>
      </c>
      <c r="D27" s="43">
        <v>493018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493018</v>
      </c>
      <c r="O27" s="44">
        <f t="shared" si="2"/>
        <v>130.29016913319239</v>
      </c>
      <c r="P27" s="9"/>
    </row>
    <row r="28" spans="1:119">
      <c r="A28" s="12"/>
      <c r="B28" s="42">
        <v>574</v>
      </c>
      <c r="C28" s="19" t="s">
        <v>39</v>
      </c>
      <c r="D28" s="43">
        <v>9188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9188</v>
      </c>
      <c r="O28" s="44">
        <f t="shared" si="2"/>
        <v>2.4281183932346724</v>
      </c>
      <c r="P28" s="9"/>
    </row>
    <row r="29" spans="1:119" ht="15.75">
      <c r="A29" s="26" t="s">
        <v>41</v>
      </c>
      <c r="B29" s="27"/>
      <c r="C29" s="28"/>
      <c r="D29" s="29">
        <f t="shared" ref="D29:M29" si="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1221020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1221020</v>
      </c>
      <c r="O29" s="41">
        <f t="shared" si="2"/>
        <v>322.67970401691332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1221020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1221020</v>
      </c>
      <c r="O30" s="44">
        <f t="shared" si="2"/>
        <v>322.67970401691332</v>
      </c>
      <c r="P30" s="9"/>
    </row>
    <row r="31" spans="1:119" ht="16.5" thickBot="1">
      <c r="A31" s="13" t="s">
        <v>10</v>
      </c>
      <c r="B31" s="21"/>
      <c r="C31" s="20"/>
      <c r="D31" s="14">
        <f>SUM(D5,D10,D13,D19,D22,D25,D29)</f>
        <v>2581194</v>
      </c>
      <c r="E31" s="14">
        <f t="shared" ref="E31:M31" si="10">SUM(E5,E10,E13,E19,E22,E25,E29)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5943893</v>
      </c>
      <c r="J31" s="14">
        <f t="shared" si="10"/>
        <v>0</v>
      </c>
      <c r="K31" s="14">
        <f t="shared" si="10"/>
        <v>12878</v>
      </c>
      <c r="L31" s="14">
        <f t="shared" si="10"/>
        <v>0</v>
      </c>
      <c r="M31" s="14">
        <f t="shared" si="10"/>
        <v>0</v>
      </c>
      <c r="N31" s="14">
        <f>SUM(D31:M31)</f>
        <v>8537965</v>
      </c>
      <c r="O31" s="35">
        <f t="shared" si="2"/>
        <v>2256.3332452431291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51</v>
      </c>
      <c r="M33" s="90"/>
      <c r="N33" s="90"/>
      <c r="O33" s="39">
        <v>3784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315951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18836</v>
      </c>
      <c r="L5" s="24">
        <f t="shared" si="0"/>
        <v>0</v>
      </c>
      <c r="M5" s="24">
        <f t="shared" si="0"/>
        <v>0</v>
      </c>
      <c r="N5" s="25">
        <f t="shared" ref="N5:N22" si="1">SUM(D5:M5)</f>
        <v>334787</v>
      </c>
      <c r="O5" s="30">
        <f t="shared" ref="O5:O31" si="2">(N5/O$33)</f>
        <v>91.672234392113907</v>
      </c>
      <c r="P5" s="6"/>
    </row>
    <row r="6" spans="1:133">
      <c r="A6" s="12"/>
      <c r="B6" s="42">
        <v>511</v>
      </c>
      <c r="C6" s="19" t="s">
        <v>19</v>
      </c>
      <c r="D6" s="43">
        <v>26273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26273</v>
      </c>
      <c r="O6" s="44">
        <f t="shared" si="2"/>
        <v>7.1941401971522456</v>
      </c>
      <c r="P6" s="9"/>
    </row>
    <row r="7" spans="1:133">
      <c r="A7" s="12"/>
      <c r="B7" s="42">
        <v>513</v>
      </c>
      <c r="C7" s="19" t="s">
        <v>20</v>
      </c>
      <c r="D7" s="43">
        <v>283298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283298</v>
      </c>
      <c r="O7" s="44">
        <f t="shared" si="2"/>
        <v>77.573384446878421</v>
      </c>
      <c r="P7" s="9"/>
    </row>
    <row r="8" spans="1:133">
      <c r="A8" s="12"/>
      <c r="B8" s="42">
        <v>514</v>
      </c>
      <c r="C8" s="19" t="s">
        <v>21</v>
      </c>
      <c r="D8" s="43">
        <v>6380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6380</v>
      </c>
      <c r="O8" s="44">
        <f t="shared" si="2"/>
        <v>1.7469879518072289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18836</v>
      </c>
      <c r="L9" s="43">
        <v>0</v>
      </c>
      <c r="M9" s="43">
        <v>0</v>
      </c>
      <c r="N9" s="43">
        <f t="shared" si="1"/>
        <v>18836</v>
      </c>
      <c r="O9" s="44">
        <f t="shared" si="2"/>
        <v>5.1577217962760136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723038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723038</v>
      </c>
      <c r="O10" s="41">
        <f t="shared" si="2"/>
        <v>197.98411829134722</v>
      </c>
      <c r="P10" s="10"/>
    </row>
    <row r="11" spans="1:133">
      <c r="A11" s="12"/>
      <c r="B11" s="42">
        <v>521</v>
      </c>
      <c r="C11" s="19" t="s">
        <v>24</v>
      </c>
      <c r="D11" s="43">
        <v>637675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637675</v>
      </c>
      <c r="O11" s="44">
        <f t="shared" si="2"/>
        <v>174.60980284775465</v>
      </c>
      <c r="P11" s="9"/>
    </row>
    <row r="12" spans="1:133">
      <c r="A12" s="12"/>
      <c r="B12" s="42">
        <v>522</v>
      </c>
      <c r="C12" s="19" t="s">
        <v>25</v>
      </c>
      <c r="D12" s="43">
        <v>85363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85363</v>
      </c>
      <c r="O12" s="44">
        <f t="shared" si="2"/>
        <v>23.37431544359255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194513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5208498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5403011</v>
      </c>
      <c r="O13" s="41">
        <f t="shared" si="2"/>
        <v>1479.4663198247536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4381567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4381567</v>
      </c>
      <c r="O14" s="44">
        <f t="shared" si="2"/>
        <v>1199.7719058050384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332037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332037</v>
      </c>
      <c r="O15" s="44">
        <f t="shared" si="2"/>
        <v>90.919222343921135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127245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127245</v>
      </c>
      <c r="O16" s="44">
        <f t="shared" si="2"/>
        <v>34.842552026286967</v>
      </c>
      <c r="P16" s="9"/>
    </row>
    <row r="17" spans="1:119">
      <c r="A17" s="12"/>
      <c r="B17" s="42">
        <v>534</v>
      </c>
      <c r="C17" s="19" t="s">
        <v>29</v>
      </c>
      <c r="D17" s="43">
        <v>194513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194513</v>
      </c>
      <c r="O17" s="44">
        <f t="shared" si="2"/>
        <v>53.262048192771083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367649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367649</v>
      </c>
      <c r="O18" s="44">
        <f t="shared" si="2"/>
        <v>100.67059145673603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792966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792966</v>
      </c>
      <c r="O19" s="41">
        <f t="shared" si="2"/>
        <v>217.13198247535598</v>
      </c>
      <c r="P19" s="10"/>
    </row>
    <row r="20" spans="1:119">
      <c r="A20" s="12"/>
      <c r="B20" s="42">
        <v>541</v>
      </c>
      <c r="C20" s="19" t="s">
        <v>32</v>
      </c>
      <c r="D20" s="43">
        <v>693307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693307</v>
      </c>
      <c r="O20" s="44">
        <f t="shared" si="2"/>
        <v>189.84309967141292</v>
      </c>
      <c r="P20" s="9"/>
    </row>
    <row r="21" spans="1:119">
      <c r="A21" s="12"/>
      <c r="B21" s="42">
        <v>549</v>
      </c>
      <c r="C21" s="19" t="s">
        <v>33</v>
      </c>
      <c r="D21" s="43">
        <v>99659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99659</v>
      </c>
      <c r="O21" s="44">
        <f t="shared" si="2"/>
        <v>27.288882803943046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1880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1880</v>
      </c>
      <c r="O22" s="41">
        <f t="shared" si="2"/>
        <v>0.51478641840087624</v>
      </c>
      <c r="P22" s="10"/>
    </row>
    <row r="23" spans="1:119">
      <c r="A23" s="12"/>
      <c r="B23" s="42">
        <v>562</v>
      </c>
      <c r="C23" s="19" t="s">
        <v>35</v>
      </c>
      <c r="D23" s="43">
        <v>1370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ref="N23:N28" si="7">SUM(D23:M23)</f>
        <v>1370</v>
      </c>
      <c r="O23" s="44">
        <f t="shared" si="2"/>
        <v>0.37513691128148957</v>
      </c>
      <c r="P23" s="9"/>
    </row>
    <row r="24" spans="1:119">
      <c r="A24" s="12"/>
      <c r="B24" s="42">
        <v>569</v>
      </c>
      <c r="C24" s="19" t="s">
        <v>47</v>
      </c>
      <c r="D24" s="43">
        <v>510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510</v>
      </c>
      <c r="O24" s="44">
        <f t="shared" si="2"/>
        <v>0.13964950711938665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SUM(D26:D28)</f>
        <v>545763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>SUM(D25:M25)</f>
        <v>545763</v>
      </c>
      <c r="O25" s="41">
        <f t="shared" si="2"/>
        <v>149.4422234392114</v>
      </c>
      <c r="P25" s="9"/>
    </row>
    <row r="26" spans="1:119">
      <c r="A26" s="12"/>
      <c r="B26" s="42">
        <v>571</v>
      </c>
      <c r="C26" s="19" t="s">
        <v>37</v>
      </c>
      <c r="D26" s="43">
        <v>276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276</v>
      </c>
      <c r="O26" s="44">
        <f t="shared" si="2"/>
        <v>7.5575027382256299E-2</v>
      </c>
      <c r="P26" s="9"/>
    </row>
    <row r="27" spans="1:119">
      <c r="A27" s="12"/>
      <c r="B27" s="42">
        <v>572</v>
      </c>
      <c r="C27" s="19" t="s">
        <v>38</v>
      </c>
      <c r="D27" s="43">
        <v>541879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541879</v>
      </c>
      <c r="O27" s="44">
        <f t="shared" si="2"/>
        <v>148.37869660460021</v>
      </c>
      <c r="P27" s="9"/>
    </row>
    <row r="28" spans="1:119">
      <c r="A28" s="12"/>
      <c r="B28" s="42">
        <v>574</v>
      </c>
      <c r="C28" s="19" t="s">
        <v>39</v>
      </c>
      <c r="D28" s="43">
        <v>3608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3608</v>
      </c>
      <c r="O28" s="44">
        <f t="shared" si="2"/>
        <v>0.98795180722891562</v>
      </c>
      <c r="P28" s="9"/>
    </row>
    <row r="29" spans="1:119" ht="15.75">
      <c r="A29" s="26" t="s">
        <v>41</v>
      </c>
      <c r="B29" s="27"/>
      <c r="C29" s="28"/>
      <c r="D29" s="29">
        <f t="shared" ref="D29:M29" si="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940620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>SUM(D29:M29)</f>
        <v>940620</v>
      </c>
      <c r="O29" s="41">
        <f t="shared" si="2"/>
        <v>257.56297918948519</v>
      </c>
      <c r="P29" s="9"/>
    </row>
    <row r="30" spans="1:119" ht="15.75" thickBot="1">
      <c r="A30" s="12"/>
      <c r="B30" s="42">
        <v>581</v>
      </c>
      <c r="C30" s="19" t="s">
        <v>40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940620</v>
      </c>
      <c r="J30" s="43">
        <v>0</v>
      </c>
      <c r="K30" s="43">
        <v>0</v>
      </c>
      <c r="L30" s="43">
        <v>0</v>
      </c>
      <c r="M30" s="43">
        <v>0</v>
      </c>
      <c r="N30" s="43">
        <f>SUM(D30:M30)</f>
        <v>940620</v>
      </c>
      <c r="O30" s="44">
        <f t="shared" si="2"/>
        <v>257.56297918948519</v>
      </c>
      <c r="P30" s="9"/>
    </row>
    <row r="31" spans="1:119" ht="16.5" thickBot="1">
      <c r="A31" s="13" t="s">
        <v>10</v>
      </c>
      <c r="B31" s="21"/>
      <c r="C31" s="20"/>
      <c r="D31" s="14">
        <f>SUM(D5,D10,D13,D19,D22,D25,D29)</f>
        <v>2574111</v>
      </c>
      <c r="E31" s="14">
        <f t="shared" ref="E31:M31" si="10">SUM(E5,E10,E13,E19,E22,E25,E29)</f>
        <v>0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6149118</v>
      </c>
      <c r="J31" s="14">
        <f t="shared" si="10"/>
        <v>0</v>
      </c>
      <c r="K31" s="14">
        <f t="shared" si="10"/>
        <v>18836</v>
      </c>
      <c r="L31" s="14">
        <f t="shared" si="10"/>
        <v>0</v>
      </c>
      <c r="M31" s="14">
        <f t="shared" si="10"/>
        <v>0</v>
      </c>
      <c r="N31" s="14">
        <f>SUM(D31:M31)</f>
        <v>8742065</v>
      </c>
      <c r="O31" s="35">
        <f t="shared" si="2"/>
        <v>2393.7746440306682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48</v>
      </c>
      <c r="M33" s="90"/>
      <c r="N33" s="90"/>
      <c r="O33" s="39">
        <v>3652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386646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21379</v>
      </c>
      <c r="L5" s="24">
        <f t="shared" si="0"/>
        <v>0</v>
      </c>
      <c r="M5" s="24">
        <f t="shared" si="0"/>
        <v>0</v>
      </c>
      <c r="N5" s="25">
        <f t="shared" ref="N5:N29" si="1">SUM(D5:M5)</f>
        <v>408025</v>
      </c>
      <c r="O5" s="30">
        <f t="shared" ref="O5:O29" si="2">(N5/O$31)</f>
        <v>124.32205971968312</v>
      </c>
      <c r="P5" s="6"/>
    </row>
    <row r="6" spans="1:133">
      <c r="A6" s="12"/>
      <c r="B6" s="42">
        <v>511</v>
      </c>
      <c r="C6" s="19" t="s">
        <v>19</v>
      </c>
      <c r="D6" s="43">
        <v>24366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24366</v>
      </c>
      <c r="O6" s="44">
        <f t="shared" si="2"/>
        <v>7.4241316270566724</v>
      </c>
      <c r="P6" s="9"/>
    </row>
    <row r="7" spans="1:133">
      <c r="A7" s="12"/>
      <c r="B7" s="42">
        <v>513</v>
      </c>
      <c r="C7" s="19" t="s">
        <v>20</v>
      </c>
      <c r="D7" s="43">
        <v>354372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354372</v>
      </c>
      <c r="O7" s="44">
        <f t="shared" si="2"/>
        <v>107.9744058500914</v>
      </c>
      <c r="P7" s="9"/>
    </row>
    <row r="8" spans="1:133">
      <c r="A8" s="12"/>
      <c r="B8" s="42">
        <v>514</v>
      </c>
      <c r="C8" s="19" t="s">
        <v>21</v>
      </c>
      <c r="D8" s="43">
        <v>7908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7908</v>
      </c>
      <c r="O8" s="44">
        <f t="shared" si="2"/>
        <v>2.4095063985374772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21379</v>
      </c>
      <c r="L9" s="43">
        <v>0</v>
      </c>
      <c r="M9" s="43">
        <v>0</v>
      </c>
      <c r="N9" s="43">
        <f t="shared" si="1"/>
        <v>21379</v>
      </c>
      <c r="O9" s="44">
        <f t="shared" si="2"/>
        <v>6.5140158439975622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662163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662163</v>
      </c>
      <c r="O10" s="41">
        <f t="shared" si="2"/>
        <v>201.75594149908594</v>
      </c>
      <c r="P10" s="10"/>
    </row>
    <row r="11" spans="1:133">
      <c r="A11" s="12"/>
      <c r="B11" s="42">
        <v>521</v>
      </c>
      <c r="C11" s="19" t="s">
        <v>24</v>
      </c>
      <c r="D11" s="43">
        <v>577699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577699</v>
      </c>
      <c r="O11" s="44">
        <f t="shared" si="2"/>
        <v>176.02041438147472</v>
      </c>
      <c r="P11" s="9"/>
    </row>
    <row r="12" spans="1:133">
      <c r="A12" s="12"/>
      <c r="B12" s="42">
        <v>522</v>
      </c>
      <c r="C12" s="19" t="s">
        <v>25</v>
      </c>
      <c r="D12" s="43">
        <v>84464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84464</v>
      </c>
      <c r="O12" s="44">
        <f t="shared" si="2"/>
        <v>25.735527117611213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181762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4785830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4967592</v>
      </c>
      <c r="O13" s="41">
        <f t="shared" si="2"/>
        <v>1513.5868372943328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3807515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3807515</v>
      </c>
      <c r="O14" s="44">
        <f t="shared" si="2"/>
        <v>1160.1203534430226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472934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472934</v>
      </c>
      <c r="O15" s="44">
        <f t="shared" si="2"/>
        <v>144.09932967702619</v>
      </c>
      <c r="P15" s="9"/>
    </row>
    <row r="16" spans="1:133">
      <c r="A16" s="12"/>
      <c r="B16" s="42">
        <v>534</v>
      </c>
      <c r="C16" s="19" t="s">
        <v>29</v>
      </c>
      <c r="D16" s="43">
        <v>181762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181762</v>
      </c>
      <c r="O16" s="44">
        <f t="shared" si="2"/>
        <v>55.381474710542349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505381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505381</v>
      </c>
      <c r="O17" s="44">
        <f t="shared" si="2"/>
        <v>153.98567946374163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686803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686803</v>
      </c>
      <c r="O18" s="41">
        <f t="shared" si="2"/>
        <v>209.26355880560635</v>
      </c>
      <c r="P18" s="10"/>
    </row>
    <row r="19" spans="1:119">
      <c r="A19" s="12"/>
      <c r="B19" s="42">
        <v>541</v>
      </c>
      <c r="C19" s="19" t="s">
        <v>32</v>
      </c>
      <c r="D19" s="43">
        <v>588143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588143</v>
      </c>
      <c r="O19" s="44">
        <f t="shared" si="2"/>
        <v>179.20262035344302</v>
      </c>
      <c r="P19" s="9"/>
    </row>
    <row r="20" spans="1:119">
      <c r="A20" s="12"/>
      <c r="B20" s="42">
        <v>549</v>
      </c>
      <c r="C20" s="19" t="s">
        <v>33</v>
      </c>
      <c r="D20" s="43">
        <v>98660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98660</v>
      </c>
      <c r="O20" s="44">
        <f t="shared" si="2"/>
        <v>30.060938452163317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4191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4191</v>
      </c>
      <c r="O21" s="41">
        <f t="shared" si="2"/>
        <v>1.2769652650822669</v>
      </c>
      <c r="P21" s="10"/>
    </row>
    <row r="22" spans="1:119">
      <c r="A22" s="12"/>
      <c r="B22" s="42">
        <v>562</v>
      </c>
      <c r="C22" s="19" t="s">
        <v>35</v>
      </c>
      <c r="D22" s="43">
        <v>4191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4191</v>
      </c>
      <c r="O22" s="44">
        <f t="shared" si="2"/>
        <v>1.2769652650822669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SUM(D24:D26)</f>
        <v>335717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335717</v>
      </c>
      <c r="O23" s="41">
        <f t="shared" si="2"/>
        <v>102.2903717245582</v>
      </c>
      <c r="P23" s="9"/>
    </row>
    <row r="24" spans="1:119">
      <c r="A24" s="12"/>
      <c r="B24" s="42">
        <v>571</v>
      </c>
      <c r="C24" s="19" t="s">
        <v>37</v>
      </c>
      <c r="D24" s="43">
        <v>1998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1998</v>
      </c>
      <c r="O24" s="44">
        <f t="shared" si="2"/>
        <v>0.60877513711151732</v>
      </c>
      <c r="P24" s="9"/>
    </row>
    <row r="25" spans="1:119">
      <c r="A25" s="12"/>
      <c r="B25" s="42">
        <v>572</v>
      </c>
      <c r="C25" s="19" t="s">
        <v>38</v>
      </c>
      <c r="D25" s="43">
        <v>310844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310844</v>
      </c>
      <c r="O25" s="44">
        <f t="shared" si="2"/>
        <v>94.711761121267514</v>
      </c>
      <c r="P25" s="9"/>
    </row>
    <row r="26" spans="1:119">
      <c r="A26" s="12"/>
      <c r="B26" s="42">
        <v>574</v>
      </c>
      <c r="C26" s="19" t="s">
        <v>39</v>
      </c>
      <c r="D26" s="43">
        <v>22875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22875</v>
      </c>
      <c r="O26" s="44">
        <f t="shared" si="2"/>
        <v>6.9698354661791591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87000</v>
      </c>
      <c r="E27" s="29">
        <f t="shared" si="8"/>
        <v>0</v>
      </c>
      <c r="F27" s="29">
        <f t="shared" si="8"/>
        <v>0</v>
      </c>
      <c r="G27" s="29">
        <f t="shared" si="8"/>
        <v>25000</v>
      </c>
      <c r="H27" s="29">
        <f t="shared" si="8"/>
        <v>0</v>
      </c>
      <c r="I27" s="29">
        <f t="shared" si="8"/>
        <v>881250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993250</v>
      </c>
      <c r="O27" s="41">
        <f t="shared" si="2"/>
        <v>302.6355880560634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87000</v>
      </c>
      <c r="E28" s="43">
        <v>0</v>
      </c>
      <c r="F28" s="43">
        <v>0</v>
      </c>
      <c r="G28" s="43">
        <v>25000</v>
      </c>
      <c r="H28" s="43">
        <v>0</v>
      </c>
      <c r="I28" s="43">
        <v>881250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993250</v>
      </c>
      <c r="O28" s="44">
        <f t="shared" si="2"/>
        <v>302.6355880560634</v>
      </c>
      <c r="P28" s="9"/>
    </row>
    <row r="29" spans="1:119" ht="16.5" thickBot="1">
      <c r="A29" s="13" t="s">
        <v>10</v>
      </c>
      <c r="B29" s="21"/>
      <c r="C29" s="20"/>
      <c r="D29" s="14">
        <f>SUM(D5,D10,D13,D18,D21,D23,D27)</f>
        <v>2344282</v>
      </c>
      <c r="E29" s="14">
        <f t="shared" ref="E29:M29" si="9">SUM(E5,E10,E13,E18,E21,E23,E27)</f>
        <v>0</v>
      </c>
      <c r="F29" s="14">
        <f t="shared" si="9"/>
        <v>0</v>
      </c>
      <c r="G29" s="14">
        <f t="shared" si="9"/>
        <v>25000</v>
      </c>
      <c r="H29" s="14">
        <f t="shared" si="9"/>
        <v>0</v>
      </c>
      <c r="I29" s="14">
        <f t="shared" si="9"/>
        <v>5667080</v>
      </c>
      <c r="J29" s="14">
        <f t="shared" si="9"/>
        <v>0</v>
      </c>
      <c r="K29" s="14">
        <f t="shared" si="9"/>
        <v>21379</v>
      </c>
      <c r="L29" s="14">
        <f t="shared" si="9"/>
        <v>0</v>
      </c>
      <c r="M29" s="14">
        <f t="shared" si="9"/>
        <v>0</v>
      </c>
      <c r="N29" s="14">
        <f t="shared" si="1"/>
        <v>8057741</v>
      </c>
      <c r="O29" s="35">
        <f t="shared" si="2"/>
        <v>2455.131322364412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3282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444173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21379</v>
      </c>
      <c r="L5" s="24">
        <f t="shared" si="0"/>
        <v>0</v>
      </c>
      <c r="M5" s="24">
        <f t="shared" si="0"/>
        <v>0</v>
      </c>
      <c r="N5" s="25">
        <f t="shared" ref="N5:N28" si="1">SUM(D5:M5)</f>
        <v>465552</v>
      </c>
      <c r="O5" s="30">
        <f t="shared" ref="O5:O28" si="2">(N5/O$30)</f>
        <v>126.26851098454027</v>
      </c>
      <c r="P5" s="6"/>
    </row>
    <row r="6" spans="1:133">
      <c r="A6" s="12"/>
      <c r="B6" s="42">
        <v>511</v>
      </c>
      <c r="C6" s="19" t="s">
        <v>19</v>
      </c>
      <c r="D6" s="43">
        <v>25560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25560</v>
      </c>
      <c r="O6" s="44">
        <f t="shared" si="2"/>
        <v>6.93246541903987</v>
      </c>
      <c r="P6" s="9"/>
    </row>
    <row r="7" spans="1:133">
      <c r="A7" s="12"/>
      <c r="B7" s="42">
        <v>513</v>
      </c>
      <c r="C7" s="19" t="s">
        <v>20</v>
      </c>
      <c r="D7" s="43">
        <v>418613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418613</v>
      </c>
      <c r="O7" s="44">
        <f t="shared" si="2"/>
        <v>113.53756441551397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21379</v>
      </c>
      <c r="L8" s="43">
        <v>0</v>
      </c>
      <c r="M8" s="43">
        <v>0</v>
      </c>
      <c r="N8" s="43">
        <f t="shared" si="1"/>
        <v>21379</v>
      </c>
      <c r="O8" s="44">
        <f t="shared" si="2"/>
        <v>5.798481149986439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718943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718943</v>
      </c>
      <c r="O9" s="41">
        <f t="shared" si="2"/>
        <v>194.99403308923243</v>
      </c>
      <c r="P9" s="10"/>
    </row>
    <row r="10" spans="1:133">
      <c r="A10" s="12"/>
      <c r="B10" s="42">
        <v>521</v>
      </c>
      <c r="C10" s="19" t="s">
        <v>24</v>
      </c>
      <c r="D10" s="43">
        <v>631226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631226</v>
      </c>
      <c r="O10" s="44">
        <f t="shared" si="2"/>
        <v>171.2031461893138</v>
      </c>
      <c r="P10" s="9"/>
    </row>
    <row r="11" spans="1:133">
      <c r="A11" s="12"/>
      <c r="B11" s="42">
        <v>522</v>
      </c>
      <c r="C11" s="19" t="s">
        <v>25</v>
      </c>
      <c r="D11" s="43">
        <v>87717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87717</v>
      </c>
      <c r="O11" s="44">
        <f t="shared" si="2"/>
        <v>23.790886899918632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219568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4560382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4779950</v>
      </c>
      <c r="O12" s="41">
        <f t="shared" si="2"/>
        <v>1296.4334147002983</v>
      </c>
      <c r="P12" s="10"/>
    </row>
    <row r="13" spans="1:133">
      <c r="A13" s="12"/>
      <c r="B13" s="42">
        <v>531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3582974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3582974</v>
      </c>
      <c r="O13" s="44">
        <f t="shared" si="2"/>
        <v>971.78573365880118</v>
      </c>
      <c r="P13" s="9"/>
    </row>
    <row r="14" spans="1:133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467731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467731</v>
      </c>
      <c r="O14" s="44">
        <f t="shared" si="2"/>
        <v>126.85950637374559</v>
      </c>
      <c r="P14" s="9"/>
    </row>
    <row r="15" spans="1:133">
      <c r="A15" s="12"/>
      <c r="B15" s="42">
        <v>534</v>
      </c>
      <c r="C15" s="19" t="s">
        <v>29</v>
      </c>
      <c r="D15" s="43">
        <v>219568</v>
      </c>
      <c r="E15" s="43">
        <v>0</v>
      </c>
      <c r="F15" s="43">
        <v>0</v>
      </c>
      <c r="G15" s="43">
        <v>0</v>
      </c>
      <c r="H15" s="43">
        <v>0</v>
      </c>
      <c r="I15" s="43">
        <v>382423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601991</v>
      </c>
      <c r="O15" s="44">
        <f t="shared" si="2"/>
        <v>163.27393544887443</v>
      </c>
      <c r="P15" s="9"/>
    </row>
    <row r="16" spans="1:133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127254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127254</v>
      </c>
      <c r="O16" s="44">
        <f t="shared" si="2"/>
        <v>34.514239218877137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SUM(D18:D19)</f>
        <v>717305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717305</v>
      </c>
      <c r="O17" s="41">
        <f t="shared" si="2"/>
        <v>194.54976946026579</v>
      </c>
      <c r="P17" s="10"/>
    </row>
    <row r="18" spans="1:119">
      <c r="A18" s="12"/>
      <c r="B18" s="42">
        <v>541</v>
      </c>
      <c r="C18" s="19" t="s">
        <v>32</v>
      </c>
      <c r="D18" s="43">
        <v>612664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612664</v>
      </c>
      <c r="O18" s="44">
        <f t="shared" si="2"/>
        <v>166.16870084079198</v>
      </c>
      <c r="P18" s="9"/>
    </row>
    <row r="19" spans="1:119">
      <c r="A19" s="12"/>
      <c r="B19" s="42">
        <v>549</v>
      </c>
      <c r="C19" s="19" t="s">
        <v>33</v>
      </c>
      <c r="D19" s="43">
        <v>104641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104641</v>
      </c>
      <c r="O19" s="44">
        <f t="shared" si="2"/>
        <v>28.381068619473826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3496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3496</v>
      </c>
      <c r="O20" s="41">
        <f t="shared" si="2"/>
        <v>0.94819636560889609</v>
      </c>
      <c r="P20" s="10"/>
    </row>
    <row r="21" spans="1:119">
      <c r="A21" s="12"/>
      <c r="B21" s="42">
        <v>562</v>
      </c>
      <c r="C21" s="19" t="s">
        <v>35</v>
      </c>
      <c r="D21" s="43">
        <v>3496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3496</v>
      </c>
      <c r="O21" s="44">
        <f t="shared" si="2"/>
        <v>0.94819636560889609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SUM(D23:D25)</f>
        <v>287066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287066</v>
      </c>
      <c r="O22" s="41">
        <f t="shared" si="2"/>
        <v>77.858963927312175</v>
      </c>
      <c r="P22" s="9"/>
    </row>
    <row r="23" spans="1:119">
      <c r="A23" s="12"/>
      <c r="B23" s="42">
        <v>571</v>
      </c>
      <c r="C23" s="19" t="s">
        <v>37</v>
      </c>
      <c r="D23" s="43">
        <v>685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685</v>
      </c>
      <c r="O23" s="44">
        <f t="shared" si="2"/>
        <v>0.18578790344453486</v>
      </c>
      <c r="P23" s="9"/>
    </row>
    <row r="24" spans="1:119">
      <c r="A24" s="12"/>
      <c r="B24" s="42">
        <v>572</v>
      </c>
      <c r="C24" s="19" t="s">
        <v>38</v>
      </c>
      <c r="D24" s="43">
        <v>243197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243197</v>
      </c>
      <c r="O24" s="44">
        <f t="shared" si="2"/>
        <v>65.960672633577431</v>
      </c>
      <c r="P24" s="9"/>
    </row>
    <row r="25" spans="1:119">
      <c r="A25" s="12"/>
      <c r="B25" s="42">
        <v>574</v>
      </c>
      <c r="C25" s="19" t="s">
        <v>39</v>
      </c>
      <c r="D25" s="43">
        <v>43184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43184</v>
      </c>
      <c r="O25" s="44">
        <f t="shared" si="2"/>
        <v>11.712503390290209</v>
      </c>
      <c r="P25" s="9"/>
    </row>
    <row r="26" spans="1:119" ht="15.75">
      <c r="A26" s="26" t="s">
        <v>41</v>
      </c>
      <c r="B26" s="27"/>
      <c r="C26" s="28"/>
      <c r="D26" s="29">
        <f t="shared" ref="D26:M26" si="8">SUM(D27:D27)</f>
        <v>62000</v>
      </c>
      <c r="E26" s="29">
        <f t="shared" si="8"/>
        <v>0</v>
      </c>
      <c r="F26" s="29">
        <f t="shared" si="8"/>
        <v>0</v>
      </c>
      <c r="G26" s="29">
        <f t="shared" si="8"/>
        <v>90000</v>
      </c>
      <c r="H26" s="29">
        <f t="shared" si="8"/>
        <v>0</v>
      </c>
      <c r="I26" s="29">
        <f t="shared" si="8"/>
        <v>856706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1008706</v>
      </c>
      <c r="O26" s="41">
        <f t="shared" si="2"/>
        <v>273.58448603200435</v>
      </c>
      <c r="P26" s="9"/>
    </row>
    <row r="27" spans="1:119" ht="15.75" thickBot="1">
      <c r="A27" s="12"/>
      <c r="B27" s="42">
        <v>581</v>
      </c>
      <c r="C27" s="19" t="s">
        <v>40</v>
      </c>
      <c r="D27" s="43">
        <v>62000</v>
      </c>
      <c r="E27" s="43">
        <v>0</v>
      </c>
      <c r="F27" s="43">
        <v>0</v>
      </c>
      <c r="G27" s="43">
        <v>90000</v>
      </c>
      <c r="H27" s="43">
        <v>0</v>
      </c>
      <c r="I27" s="43">
        <v>856706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1008706</v>
      </c>
      <c r="O27" s="44">
        <f t="shared" si="2"/>
        <v>273.58448603200435</v>
      </c>
      <c r="P27" s="9"/>
    </row>
    <row r="28" spans="1:119" ht="16.5" thickBot="1">
      <c r="A28" s="13" t="s">
        <v>10</v>
      </c>
      <c r="B28" s="21"/>
      <c r="C28" s="20"/>
      <c r="D28" s="14">
        <f>SUM(D5,D9,D12,D17,D20,D22,D26)</f>
        <v>2452551</v>
      </c>
      <c r="E28" s="14">
        <f t="shared" ref="E28:M28" si="9">SUM(E5,E9,E12,E17,E20,E22,E26)</f>
        <v>0</v>
      </c>
      <c r="F28" s="14">
        <f t="shared" si="9"/>
        <v>0</v>
      </c>
      <c r="G28" s="14">
        <f t="shared" si="9"/>
        <v>90000</v>
      </c>
      <c r="H28" s="14">
        <f t="shared" si="9"/>
        <v>0</v>
      </c>
      <c r="I28" s="14">
        <f t="shared" si="9"/>
        <v>5417088</v>
      </c>
      <c r="J28" s="14">
        <f t="shared" si="9"/>
        <v>0</v>
      </c>
      <c r="K28" s="14">
        <f t="shared" si="9"/>
        <v>21379</v>
      </c>
      <c r="L28" s="14">
        <f t="shared" si="9"/>
        <v>0</v>
      </c>
      <c r="M28" s="14">
        <f t="shared" si="9"/>
        <v>0</v>
      </c>
      <c r="N28" s="14">
        <f t="shared" si="1"/>
        <v>7981018</v>
      </c>
      <c r="O28" s="35">
        <f t="shared" si="2"/>
        <v>2164.6373745592623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57</v>
      </c>
      <c r="M30" s="90"/>
      <c r="N30" s="90"/>
      <c r="O30" s="39">
        <v>3687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313797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24852</v>
      </c>
      <c r="L5" s="24">
        <f t="shared" si="0"/>
        <v>0</v>
      </c>
      <c r="M5" s="24">
        <f t="shared" si="0"/>
        <v>0</v>
      </c>
      <c r="N5" s="25">
        <f t="shared" ref="N5:N20" si="1">SUM(D5:M5)</f>
        <v>338649</v>
      </c>
      <c r="O5" s="30">
        <f t="shared" ref="O5:O29" si="2">(N5/O$31)</f>
        <v>91.034677419354836</v>
      </c>
      <c r="P5" s="6"/>
    </row>
    <row r="6" spans="1:133">
      <c r="A6" s="12"/>
      <c r="B6" s="42">
        <v>511</v>
      </c>
      <c r="C6" s="19" t="s">
        <v>19</v>
      </c>
      <c r="D6" s="43">
        <v>24371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24371</v>
      </c>
      <c r="O6" s="44">
        <f t="shared" si="2"/>
        <v>6.5513440860215058</v>
      </c>
      <c r="P6" s="9"/>
    </row>
    <row r="7" spans="1:133">
      <c r="A7" s="12"/>
      <c r="B7" s="42">
        <v>513</v>
      </c>
      <c r="C7" s="19" t="s">
        <v>20</v>
      </c>
      <c r="D7" s="43">
        <v>289426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289426</v>
      </c>
      <c r="O7" s="44">
        <f t="shared" si="2"/>
        <v>77.802688172043005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24852</v>
      </c>
      <c r="L8" s="43">
        <v>0</v>
      </c>
      <c r="M8" s="43">
        <v>0</v>
      </c>
      <c r="N8" s="43">
        <f t="shared" si="1"/>
        <v>24852</v>
      </c>
      <c r="O8" s="44">
        <f t="shared" si="2"/>
        <v>6.6806451612903226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708047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708047</v>
      </c>
      <c r="O9" s="41">
        <f t="shared" si="2"/>
        <v>190.33521505376345</v>
      </c>
      <c r="P9" s="10"/>
    </row>
    <row r="10" spans="1:133">
      <c r="A10" s="12"/>
      <c r="B10" s="42">
        <v>521</v>
      </c>
      <c r="C10" s="19" t="s">
        <v>24</v>
      </c>
      <c r="D10" s="43">
        <v>628782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628782</v>
      </c>
      <c r="O10" s="44">
        <f t="shared" si="2"/>
        <v>169.02741935483871</v>
      </c>
      <c r="P10" s="9"/>
    </row>
    <row r="11" spans="1:133">
      <c r="A11" s="12"/>
      <c r="B11" s="42">
        <v>522</v>
      </c>
      <c r="C11" s="19" t="s">
        <v>25</v>
      </c>
      <c r="D11" s="43">
        <v>79265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79265</v>
      </c>
      <c r="O11" s="44">
        <f t="shared" si="2"/>
        <v>21.307795698924732</v>
      </c>
      <c r="P11" s="9"/>
    </row>
    <row r="12" spans="1:133" ht="15.75">
      <c r="A12" s="26" t="s">
        <v>26</v>
      </c>
      <c r="B12" s="27"/>
      <c r="C12" s="28"/>
      <c r="D12" s="29">
        <f t="shared" ref="D12:M12" si="4">SUM(D13:D16)</f>
        <v>194127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4224087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4418214</v>
      </c>
      <c r="O12" s="41">
        <f t="shared" si="2"/>
        <v>1187.691935483871</v>
      </c>
      <c r="P12" s="10"/>
    </row>
    <row r="13" spans="1:133">
      <c r="A13" s="12"/>
      <c r="B13" s="42">
        <v>531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3280309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3280309</v>
      </c>
      <c r="O13" s="44">
        <f t="shared" si="2"/>
        <v>881.80349462365587</v>
      </c>
      <c r="P13" s="9"/>
    </row>
    <row r="14" spans="1:133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427246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427246</v>
      </c>
      <c r="O14" s="44">
        <f t="shared" si="2"/>
        <v>114.8510752688172</v>
      </c>
      <c r="P14" s="9"/>
    </row>
    <row r="15" spans="1:133">
      <c r="A15" s="12"/>
      <c r="B15" s="42">
        <v>534</v>
      </c>
      <c r="C15" s="19" t="s">
        <v>29</v>
      </c>
      <c r="D15" s="43">
        <v>194127</v>
      </c>
      <c r="E15" s="43">
        <v>0</v>
      </c>
      <c r="F15" s="43">
        <v>0</v>
      </c>
      <c r="G15" s="43">
        <v>0</v>
      </c>
      <c r="H15" s="43">
        <v>0</v>
      </c>
      <c r="I15" s="43">
        <v>376710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570837</v>
      </c>
      <c r="O15" s="44">
        <f t="shared" si="2"/>
        <v>153.45080645161289</v>
      </c>
      <c r="P15" s="9"/>
    </row>
    <row r="16" spans="1:133">
      <c r="A16" s="12"/>
      <c r="B16" s="42">
        <v>536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139822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139822</v>
      </c>
      <c r="O16" s="44">
        <f t="shared" si="2"/>
        <v>37.586559139784946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SUM(D18:D19)</f>
        <v>673696</v>
      </c>
      <c r="E17" s="29">
        <f t="shared" si="5"/>
        <v>0</v>
      </c>
      <c r="F17" s="29">
        <f t="shared" si="5"/>
        <v>0</v>
      </c>
      <c r="G17" s="29">
        <f t="shared" si="5"/>
        <v>1140890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1814586</v>
      </c>
      <c r="O17" s="41">
        <f t="shared" si="2"/>
        <v>487.79193548387099</v>
      </c>
      <c r="P17" s="10"/>
    </row>
    <row r="18" spans="1:119">
      <c r="A18" s="12"/>
      <c r="B18" s="42">
        <v>541</v>
      </c>
      <c r="C18" s="19" t="s">
        <v>32</v>
      </c>
      <c r="D18" s="43">
        <v>581240</v>
      </c>
      <c r="E18" s="43">
        <v>0</v>
      </c>
      <c r="F18" s="43">
        <v>0</v>
      </c>
      <c r="G18" s="43">
        <v>1140890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1722130</v>
      </c>
      <c r="O18" s="44">
        <f t="shared" si="2"/>
        <v>462.93817204301075</v>
      </c>
      <c r="P18" s="9"/>
    </row>
    <row r="19" spans="1:119">
      <c r="A19" s="12"/>
      <c r="B19" s="42">
        <v>549</v>
      </c>
      <c r="C19" s="19" t="s">
        <v>33</v>
      </c>
      <c r="D19" s="43">
        <v>92456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92456</v>
      </c>
      <c r="O19" s="44">
        <f t="shared" si="2"/>
        <v>24.853763440860217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9054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9054</v>
      </c>
      <c r="O20" s="41">
        <f t="shared" si="2"/>
        <v>2.4338709677419357</v>
      </c>
      <c r="P20" s="10"/>
    </row>
    <row r="21" spans="1:119">
      <c r="A21" s="12"/>
      <c r="B21" s="42">
        <v>562</v>
      </c>
      <c r="C21" s="19" t="s">
        <v>35</v>
      </c>
      <c r="D21" s="43">
        <v>8588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6" si="7">SUM(D21:M21)</f>
        <v>8588</v>
      </c>
      <c r="O21" s="44">
        <f t="shared" si="2"/>
        <v>2.3086021505376344</v>
      </c>
      <c r="P21" s="9"/>
    </row>
    <row r="22" spans="1:119">
      <c r="A22" s="12"/>
      <c r="B22" s="42">
        <v>569</v>
      </c>
      <c r="C22" s="19" t="s">
        <v>47</v>
      </c>
      <c r="D22" s="43">
        <v>466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466</v>
      </c>
      <c r="O22" s="44">
        <f t="shared" si="2"/>
        <v>0.12526881720430108</v>
      </c>
      <c r="P22" s="9"/>
    </row>
    <row r="23" spans="1:119" ht="15.75">
      <c r="A23" s="26" t="s">
        <v>36</v>
      </c>
      <c r="B23" s="27"/>
      <c r="C23" s="28"/>
      <c r="D23" s="29">
        <f t="shared" ref="D23:M23" si="8">SUM(D24:D26)</f>
        <v>213830</v>
      </c>
      <c r="E23" s="29">
        <f t="shared" si="8"/>
        <v>0</v>
      </c>
      <c r="F23" s="29">
        <f t="shared" si="8"/>
        <v>0</v>
      </c>
      <c r="G23" s="29">
        <f t="shared" si="8"/>
        <v>108539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19333</v>
      </c>
      <c r="N23" s="29">
        <f>SUM(D23:M23)</f>
        <v>341702</v>
      </c>
      <c r="O23" s="41">
        <f t="shared" si="2"/>
        <v>91.855376344086025</v>
      </c>
      <c r="P23" s="9"/>
    </row>
    <row r="24" spans="1:119">
      <c r="A24" s="12"/>
      <c r="B24" s="42">
        <v>571</v>
      </c>
      <c r="C24" s="19" t="s">
        <v>37</v>
      </c>
      <c r="D24" s="43">
        <v>2341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2341</v>
      </c>
      <c r="O24" s="44">
        <f t="shared" si="2"/>
        <v>0.62930107526881718</v>
      </c>
      <c r="P24" s="9"/>
    </row>
    <row r="25" spans="1:119">
      <c r="A25" s="12"/>
      <c r="B25" s="42">
        <v>572</v>
      </c>
      <c r="C25" s="19" t="s">
        <v>38</v>
      </c>
      <c r="D25" s="43">
        <v>205060</v>
      </c>
      <c r="E25" s="43">
        <v>0</v>
      </c>
      <c r="F25" s="43">
        <v>0</v>
      </c>
      <c r="G25" s="43">
        <v>108539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19333</v>
      </c>
      <c r="N25" s="43">
        <f t="shared" si="7"/>
        <v>332932</v>
      </c>
      <c r="O25" s="44">
        <f t="shared" si="2"/>
        <v>89.497849462365593</v>
      </c>
      <c r="P25" s="9"/>
    </row>
    <row r="26" spans="1:119">
      <c r="A26" s="12"/>
      <c r="B26" s="42">
        <v>574</v>
      </c>
      <c r="C26" s="19" t="s">
        <v>39</v>
      </c>
      <c r="D26" s="43">
        <v>6429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6429</v>
      </c>
      <c r="O26" s="44">
        <f t="shared" si="2"/>
        <v>1.7282258064516129</v>
      </c>
      <c r="P26" s="9"/>
    </row>
    <row r="27" spans="1:119" ht="15.75">
      <c r="A27" s="26" t="s">
        <v>41</v>
      </c>
      <c r="B27" s="27"/>
      <c r="C27" s="28"/>
      <c r="D27" s="29">
        <f t="shared" ref="D27:M27" si="9">SUM(D28:D28)</f>
        <v>65000</v>
      </c>
      <c r="E27" s="29">
        <f t="shared" si="9"/>
        <v>0</v>
      </c>
      <c r="F27" s="29">
        <f t="shared" si="9"/>
        <v>0</v>
      </c>
      <c r="G27" s="29">
        <f t="shared" si="9"/>
        <v>8912</v>
      </c>
      <c r="H27" s="29">
        <f t="shared" si="9"/>
        <v>0</v>
      </c>
      <c r="I27" s="29">
        <f t="shared" si="9"/>
        <v>696629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>SUM(D27:M27)</f>
        <v>770541</v>
      </c>
      <c r="O27" s="41">
        <f t="shared" si="2"/>
        <v>207.13467741935483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65000</v>
      </c>
      <c r="E28" s="43">
        <v>0</v>
      </c>
      <c r="F28" s="43">
        <v>0</v>
      </c>
      <c r="G28" s="43">
        <v>8912</v>
      </c>
      <c r="H28" s="43">
        <v>0</v>
      </c>
      <c r="I28" s="43">
        <v>696629</v>
      </c>
      <c r="J28" s="43">
        <v>0</v>
      </c>
      <c r="K28" s="43">
        <v>0</v>
      </c>
      <c r="L28" s="43">
        <v>0</v>
      </c>
      <c r="M28" s="43">
        <v>0</v>
      </c>
      <c r="N28" s="43">
        <f>SUM(D28:M28)</f>
        <v>770541</v>
      </c>
      <c r="O28" s="44">
        <f t="shared" si="2"/>
        <v>207.13467741935483</v>
      </c>
      <c r="P28" s="9"/>
    </row>
    <row r="29" spans="1:119" ht="16.5" thickBot="1">
      <c r="A29" s="13" t="s">
        <v>10</v>
      </c>
      <c r="B29" s="21"/>
      <c r="C29" s="20"/>
      <c r="D29" s="14">
        <f>SUM(D5,D9,D12,D17,D20,D23,D27)</f>
        <v>2177551</v>
      </c>
      <c r="E29" s="14">
        <f t="shared" ref="E29:M29" si="10">SUM(E5,E9,E12,E17,E20,E23,E27)</f>
        <v>0</v>
      </c>
      <c r="F29" s="14">
        <f t="shared" si="10"/>
        <v>0</v>
      </c>
      <c r="G29" s="14">
        <f t="shared" si="10"/>
        <v>1258341</v>
      </c>
      <c r="H29" s="14">
        <f t="shared" si="10"/>
        <v>0</v>
      </c>
      <c r="I29" s="14">
        <f t="shared" si="10"/>
        <v>4920716</v>
      </c>
      <c r="J29" s="14">
        <f t="shared" si="10"/>
        <v>0</v>
      </c>
      <c r="K29" s="14">
        <f t="shared" si="10"/>
        <v>24852</v>
      </c>
      <c r="L29" s="14">
        <f t="shared" si="10"/>
        <v>0</v>
      </c>
      <c r="M29" s="14">
        <f t="shared" si="10"/>
        <v>19333</v>
      </c>
      <c r="N29" s="14">
        <f>SUM(D29:M29)</f>
        <v>8400793</v>
      </c>
      <c r="O29" s="35">
        <f t="shared" si="2"/>
        <v>2258.2776881720429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70</v>
      </c>
      <c r="M31" s="90"/>
      <c r="N31" s="90"/>
      <c r="O31" s="39">
        <v>3720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83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84</v>
      </c>
      <c r="N4" s="32" t="s">
        <v>5</v>
      </c>
      <c r="O4" s="32" t="s">
        <v>85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506089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9" si="1">SUM(D5:N5)</f>
        <v>526962</v>
      </c>
      <c r="P5" s="30">
        <f t="shared" ref="P5:P29" si="2">(O5/P$31)</f>
        <v>192.25173294418096</v>
      </c>
      <c r="Q5" s="6"/>
    </row>
    <row r="6" spans="1:134">
      <c r="A6" s="12"/>
      <c r="B6" s="42">
        <v>511</v>
      </c>
      <c r="C6" s="19" t="s">
        <v>19</v>
      </c>
      <c r="D6" s="43">
        <v>50663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50663</v>
      </c>
      <c r="P6" s="44">
        <f t="shared" si="2"/>
        <v>18.483400218898211</v>
      </c>
      <c r="Q6" s="9"/>
    </row>
    <row r="7" spans="1:134">
      <c r="A7" s="12"/>
      <c r="B7" s="42">
        <v>513</v>
      </c>
      <c r="C7" s="19" t="s">
        <v>20</v>
      </c>
      <c r="D7" s="43">
        <v>434198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20873</v>
      </c>
      <c r="L7" s="43">
        <v>0</v>
      </c>
      <c r="M7" s="43">
        <v>0</v>
      </c>
      <c r="N7" s="43">
        <v>0</v>
      </c>
      <c r="O7" s="43">
        <f t="shared" si="1"/>
        <v>455071</v>
      </c>
      <c r="P7" s="44">
        <f t="shared" si="2"/>
        <v>166.02371397300254</v>
      </c>
      <c r="Q7" s="9"/>
    </row>
    <row r="8" spans="1:134">
      <c r="A8" s="12"/>
      <c r="B8" s="42">
        <v>514</v>
      </c>
      <c r="C8" s="19" t="s">
        <v>21</v>
      </c>
      <c r="D8" s="43">
        <v>21228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21228</v>
      </c>
      <c r="P8" s="44">
        <f t="shared" si="2"/>
        <v>7.7446187522801901</v>
      </c>
      <c r="Q8" s="9"/>
    </row>
    <row r="9" spans="1:134" ht="15.75">
      <c r="A9" s="26" t="s">
        <v>23</v>
      </c>
      <c r="B9" s="27"/>
      <c r="C9" s="28"/>
      <c r="D9" s="29">
        <f t="shared" ref="D9:N9" si="3">SUM(D10:D11)</f>
        <v>884098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884098</v>
      </c>
      <c r="P9" s="41">
        <f t="shared" si="2"/>
        <v>322.5457862094126</v>
      </c>
      <c r="Q9" s="10"/>
    </row>
    <row r="10" spans="1:134">
      <c r="A10" s="12"/>
      <c r="B10" s="42">
        <v>521</v>
      </c>
      <c r="C10" s="19" t="s">
        <v>24</v>
      </c>
      <c r="D10" s="43">
        <v>771511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771511</v>
      </c>
      <c r="P10" s="44">
        <f t="shared" si="2"/>
        <v>281.47063115651224</v>
      </c>
      <c r="Q10" s="9"/>
    </row>
    <row r="11" spans="1:134">
      <c r="A11" s="12"/>
      <c r="B11" s="42">
        <v>522</v>
      </c>
      <c r="C11" s="19" t="s">
        <v>25</v>
      </c>
      <c r="D11" s="43">
        <v>112587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112587</v>
      </c>
      <c r="P11" s="44">
        <f t="shared" si="2"/>
        <v>41.075155052900399</v>
      </c>
      <c r="Q11" s="9"/>
    </row>
    <row r="12" spans="1:134" ht="15.75">
      <c r="A12" s="26" t="s">
        <v>26</v>
      </c>
      <c r="B12" s="27"/>
      <c r="C12" s="28"/>
      <c r="D12" s="29">
        <f t="shared" ref="D12:N12" si="4">SUM(D13:D17)</f>
        <v>114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3567850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40">
        <f t="shared" si="1"/>
        <v>3567964</v>
      </c>
      <c r="P12" s="41">
        <f t="shared" si="2"/>
        <v>1301.7015687705218</v>
      </c>
      <c r="Q12" s="10"/>
    </row>
    <row r="13" spans="1:134">
      <c r="A13" s="12"/>
      <c r="B13" s="42">
        <v>531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2746703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2746703</v>
      </c>
      <c r="P13" s="44">
        <f t="shared" si="2"/>
        <v>1002.0806275082086</v>
      </c>
      <c r="Q13" s="9"/>
    </row>
    <row r="14" spans="1:134">
      <c r="A14" s="12"/>
      <c r="B14" s="42">
        <v>532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213734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213734</v>
      </c>
      <c r="P14" s="44">
        <f t="shared" si="2"/>
        <v>77.976650857351331</v>
      </c>
      <c r="Q14" s="9"/>
    </row>
    <row r="15" spans="1:134">
      <c r="A15" s="12"/>
      <c r="B15" s="42">
        <v>533</v>
      </c>
      <c r="C15" s="19" t="s">
        <v>45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199720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199720</v>
      </c>
      <c r="P15" s="44">
        <f t="shared" si="2"/>
        <v>72.863918278000725</v>
      </c>
      <c r="Q15" s="9"/>
    </row>
    <row r="16" spans="1:134">
      <c r="A16" s="12"/>
      <c r="B16" s="42">
        <v>534</v>
      </c>
      <c r="C16" s="19" t="s">
        <v>29</v>
      </c>
      <c r="D16" s="43">
        <v>114</v>
      </c>
      <c r="E16" s="43">
        <v>0</v>
      </c>
      <c r="F16" s="43">
        <v>0</v>
      </c>
      <c r="G16" s="43">
        <v>0</v>
      </c>
      <c r="H16" s="43">
        <v>0</v>
      </c>
      <c r="I16" s="43">
        <v>24607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24721</v>
      </c>
      <c r="P16" s="44">
        <f t="shared" si="2"/>
        <v>9.0189711784020439</v>
      </c>
      <c r="Q16" s="9"/>
    </row>
    <row r="17" spans="1:120">
      <c r="A17" s="12"/>
      <c r="B17" s="42">
        <v>535</v>
      </c>
      <c r="C17" s="19" t="s">
        <v>46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383086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383086</v>
      </c>
      <c r="P17" s="44">
        <f t="shared" si="2"/>
        <v>139.76140094855893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SUM(D19:D20)</f>
        <v>1140468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1140468</v>
      </c>
      <c r="P18" s="41">
        <f t="shared" si="2"/>
        <v>416.07734403502371</v>
      </c>
      <c r="Q18" s="10"/>
    </row>
    <row r="19" spans="1:120">
      <c r="A19" s="12"/>
      <c r="B19" s="42">
        <v>541</v>
      </c>
      <c r="C19" s="19" t="s">
        <v>32</v>
      </c>
      <c r="D19" s="43">
        <v>1077383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1077383</v>
      </c>
      <c r="P19" s="44">
        <f t="shared" si="2"/>
        <v>393.0620211601605</v>
      </c>
      <c r="Q19" s="9"/>
    </row>
    <row r="20" spans="1:120">
      <c r="A20" s="12"/>
      <c r="B20" s="42">
        <v>549</v>
      </c>
      <c r="C20" s="19" t="s">
        <v>33</v>
      </c>
      <c r="D20" s="43">
        <v>63085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63085</v>
      </c>
      <c r="P20" s="44">
        <f t="shared" si="2"/>
        <v>23.015322874863188</v>
      </c>
      <c r="Q20" s="9"/>
    </row>
    <row r="21" spans="1:120" ht="15.75">
      <c r="A21" s="26" t="s">
        <v>34</v>
      </c>
      <c r="B21" s="27"/>
      <c r="C21" s="28"/>
      <c r="D21" s="29">
        <f t="shared" ref="D21:N21" si="6">SUM(D22:D23)</f>
        <v>18904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1"/>
        <v>18904</v>
      </c>
      <c r="P21" s="41">
        <f t="shared" si="2"/>
        <v>6.8967530098504195</v>
      </c>
      <c r="Q21" s="10"/>
    </row>
    <row r="22" spans="1:120">
      <c r="A22" s="12"/>
      <c r="B22" s="42">
        <v>562</v>
      </c>
      <c r="C22" s="19" t="s">
        <v>35</v>
      </c>
      <c r="D22" s="43">
        <v>5032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5032</v>
      </c>
      <c r="P22" s="44">
        <f t="shared" si="2"/>
        <v>1.8358263407515505</v>
      </c>
      <c r="Q22" s="9"/>
    </row>
    <row r="23" spans="1:120">
      <c r="A23" s="12"/>
      <c r="B23" s="42">
        <v>569</v>
      </c>
      <c r="C23" s="19" t="s">
        <v>47</v>
      </c>
      <c r="D23" s="43">
        <v>13872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13872</v>
      </c>
      <c r="P23" s="44">
        <f t="shared" si="2"/>
        <v>5.060926669098869</v>
      </c>
      <c r="Q23" s="9"/>
    </row>
    <row r="24" spans="1:120" ht="15.75">
      <c r="A24" s="26" t="s">
        <v>36</v>
      </c>
      <c r="B24" s="27"/>
      <c r="C24" s="28"/>
      <c r="D24" s="29">
        <f t="shared" ref="D24:N24" si="7">SUM(D25:D26)</f>
        <v>248972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29">
        <f t="shared" si="1"/>
        <v>248972</v>
      </c>
      <c r="P24" s="41">
        <f t="shared" si="2"/>
        <v>90.832542867566588</v>
      </c>
      <c r="Q24" s="9"/>
    </row>
    <row r="25" spans="1:120">
      <c r="A25" s="12"/>
      <c r="B25" s="42">
        <v>572</v>
      </c>
      <c r="C25" s="19" t="s">
        <v>38</v>
      </c>
      <c r="D25" s="43">
        <v>232163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232163</v>
      </c>
      <c r="P25" s="44">
        <f t="shared" si="2"/>
        <v>84.700109449106165</v>
      </c>
      <c r="Q25" s="9"/>
    </row>
    <row r="26" spans="1:120">
      <c r="A26" s="12"/>
      <c r="B26" s="42">
        <v>574</v>
      </c>
      <c r="C26" s="19" t="s">
        <v>39</v>
      </c>
      <c r="D26" s="43">
        <v>16809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16809</v>
      </c>
      <c r="P26" s="44">
        <f t="shared" si="2"/>
        <v>6.1324334184604163</v>
      </c>
      <c r="Q26" s="9"/>
    </row>
    <row r="27" spans="1:120" ht="15.75">
      <c r="A27" s="26" t="s">
        <v>41</v>
      </c>
      <c r="B27" s="27"/>
      <c r="C27" s="28"/>
      <c r="D27" s="29">
        <f t="shared" ref="D27:N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1811162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1"/>
        <v>1811162</v>
      </c>
      <c r="P27" s="41">
        <f t="shared" si="2"/>
        <v>660.76687340386718</v>
      </c>
      <c r="Q27" s="9"/>
    </row>
    <row r="28" spans="1:120" ht="15.75" thickBot="1">
      <c r="A28" s="12"/>
      <c r="B28" s="42">
        <v>581</v>
      </c>
      <c r="C28" s="19" t="s">
        <v>86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1811162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"/>
        <v>1811162</v>
      </c>
      <c r="P28" s="44">
        <f t="shared" si="2"/>
        <v>660.76687340386718</v>
      </c>
      <c r="Q28" s="9"/>
    </row>
    <row r="29" spans="1:120" ht="16.5" thickBot="1">
      <c r="A29" s="13" t="s">
        <v>10</v>
      </c>
      <c r="B29" s="21"/>
      <c r="C29" s="20"/>
      <c r="D29" s="14">
        <f>SUM(D5,D9,D12,D18,D21,D24,D27)</f>
        <v>2798645</v>
      </c>
      <c r="E29" s="14">
        <f t="shared" ref="E29:N29" si="9">SUM(E5,E9,E12,E18,E21,E24,E27)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5379012</v>
      </c>
      <c r="J29" s="14">
        <f t="shared" si="9"/>
        <v>0</v>
      </c>
      <c r="K29" s="14">
        <f t="shared" si="9"/>
        <v>20873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1"/>
        <v>8198530</v>
      </c>
      <c r="P29" s="35">
        <f t="shared" si="2"/>
        <v>2991.0726012404234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87</v>
      </c>
      <c r="N31" s="90"/>
      <c r="O31" s="90"/>
      <c r="P31" s="39">
        <v>2741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469230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20874</v>
      </c>
      <c r="L5" s="24">
        <f t="shared" si="0"/>
        <v>0</v>
      </c>
      <c r="M5" s="24">
        <f t="shared" si="0"/>
        <v>0</v>
      </c>
      <c r="N5" s="25">
        <f t="shared" ref="N5:N30" si="1">SUM(D5:M5)</f>
        <v>490104</v>
      </c>
      <c r="O5" s="30">
        <f t="shared" ref="O5:O30" si="2">(N5/O$32)</f>
        <v>148.42640823743187</v>
      </c>
      <c r="P5" s="6"/>
    </row>
    <row r="6" spans="1:133">
      <c r="A6" s="12"/>
      <c r="B6" s="42">
        <v>511</v>
      </c>
      <c r="C6" s="19" t="s">
        <v>19</v>
      </c>
      <c r="D6" s="43">
        <v>33903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33903</v>
      </c>
      <c r="O6" s="44">
        <f t="shared" si="2"/>
        <v>10.267413688673532</v>
      </c>
      <c r="P6" s="9"/>
    </row>
    <row r="7" spans="1:133">
      <c r="A7" s="12"/>
      <c r="B7" s="42">
        <v>513</v>
      </c>
      <c r="C7" s="19" t="s">
        <v>20</v>
      </c>
      <c r="D7" s="43">
        <v>409561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409561</v>
      </c>
      <c r="O7" s="44">
        <f t="shared" si="2"/>
        <v>124.03422168382798</v>
      </c>
      <c r="P7" s="9"/>
    </row>
    <row r="8" spans="1:133">
      <c r="A8" s="12"/>
      <c r="B8" s="42">
        <v>514</v>
      </c>
      <c r="C8" s="19" t="s">
        <v>21</v>
      </c>
      <c r="D8" s="43">
        <v>25766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25766</v>
      </c>
      <c r="O8" s="44">
        <f t="shared" si="2"/>
        <v>7.8031496062992129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20874</v>
      </c>
      <c r="L9" s="43">
        <v>0</v>
      </c>
      <c r="M9" s="43">
        <v>0</v>
      </c>
      <c r="N9" s="43">
        <f t="shared" si="1"/>
        <v>20874</v>
      </c>
      <c r="O9" s="44">
        <f t="shared" si="2"/>
        <v>6.3216232586311323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1314359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1314359</v>
      </c>
      <c r="O10" s="41">
        <f t="shared" si="2"/>
        <v>398.04936402180499</v>
      </c>
      <c r="P10" s="10"/>
    </row>
    <row r="11" spans="1:133">
      <c r="A11" s="12"/>
      <c r="B11" s="42">
        <v>521</v>
      </c>
      <c r="C11" s="19" t="s">
        <v>24</v>
      </c>
      <c r="D11" s="43">
        <v>849194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849194</v>
      </c>
      <c r="O11" s="44">
        <f t="shared" si="2"/>
        <v>257.17565112053302</v>
      </c>
      <c r="P11" s="9"/>
    </row>
    <row r="12" spans="1:133">
      <c r="A12" s="12"/>
      <c r="B12" s="42">
        <v>522</v>
      </c>
      <c r="C12" s="19" t="s">
        <v>25</v>
      </c>
      <c r="D12" s="43">
        <v>465165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465165</v>
      </c>
      <c r="O12" s="44">
        <f t="shared" si="2"/>
        <v>140.87371290127194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4044332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4044332</v>
      </c>
      <c r="O13" s="41">
        <f t="shared" si="2"/>
        <v>1224.8128407026045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3212556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3212556</v>
      </c>
      <c r="O14" s="44">
        <f t="shared" si="2"/>
        <v>972.91217443973346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234103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234103</v>
      </c>
      <c r="O15" s="44">
        <f t="shared" si="2"/>
        <v>70.897334948516047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205188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205188</v>
      </c>
      <c r="O16" s="44">
        <f t="shared" si="2"/>
        <v>62.140520896426409</v>
      </c>
      <c r="P16" s="9"/>
    </row>
    <row r="17" spans="1:119">
      <c r="A17" s="12"/>
      <c r="B17" s="42">
        <v>534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13395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13395</v>
      </c>
      <c r="O17" s="44">
        <f t="shared" si="2"/>
        <v>4.0566323440339191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379090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379090</v>
      </c>
      <c r="O18" s="44">
        <f t="shared" si="2"/>
        <v>114.80617807389461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1702327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1702327</v>
      </c>
      <c r="O19" s="41">
        <f t="shared" si="2"/>
        <v>515.54421562689276</v>
      </c>
      <c r="P19" s="10"/>
    </row>
    <row r="20" spans="1:119">
      <c r="A20" s="12"/>
      <c r="B20" s="42">
        <v>541</v>
      </c>
      <c r="C20" s="19" t="s">
        <v>60</v>
      </c>
      <c r="D20" s="43">
        <v>1566054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1566054</v>
      </c>
      <c r="O20" s="44">
        <f t="shared" si="2"/>
        <v>474.27437916414294</v>
      </c>
      <c r="P20" s="9"/>
    </row>
    <row r="21" spans="1:119">
      <c r="A21" s="12"/>
      <c r="B21" s="42">
        <v>549</v>
      </c>
      <c r="C21" s="19" t="s">
        <v>61</v>
      </c>
      <c r="D21" s="43">
        <v>136273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136273</v>
      </c>
      <c r="O21" s="44">
        <f t="shared" si="2"/>
        <v>41.269836462749851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15432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15432</v>
      </c>
      <c r="O22" s="41">
        <f t="shared" si="2"/>
        <v>4.6735311932162329</v>
      </c>
      <c r="P22" s="10"/>
    </row>
    <row r="23" spans="1:119">
      <c r="A23" s="12"/>
      <c r="B23" s="42">
        <v>562</v>
      </c>
      <c r="C23" s="19" t="s">
        <v>62</v>
      </c>
      <c r="D23" s="43">
        <v>6065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6065</v>
      </c>
      <c r="O23" s="44">
        <f t="shared" si="2"/>
        <v>1.8367655966081162</v>
      </c>
      <c r="P23" s="9"/>
    </row>
    <row r="24" spans="1:119">
      <c r="A24" s="12"/>
      <c r="B24" s="42">
        <v>569</v>
      </c>
      <c r="C24" s="19" t="s">
        <v>47</v>
      </c>
      <c r="D24" s="43">
        <v>9367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9367</v>
      </c>
      <c r="O24" s="44">
        <f t="shared" si="2"/>
        <v>2.8367655966081164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SUM(D26:D27)</f>
        <v>623864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623864</v>
      </c>
      <c r="O25" s="41">
        <f t="shared" si="2"/>
        <v>188.9351907934585</v>
      </c>
      <c r="P25" s="9"/>
    </row>
    <row r="26" spans="1:119">
      <c r="A26" s="12"/>
      <c r="B26" s="42">
        <v>572</v>
      </c>
      <c r="C26" s="19" t="s">
        <v>63</v>
      </c>
      <c r="D26" s="43">
        <v>611646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611646</v>
      </c>
      <c r="O26" s="44">
        <f t="shared" si="2"/>
        <v>185.23500908540279</v>
      </c>
      <c r="P26" s="9"/>
    </row>
    <row r="27" spans="1:119">
      <c r="A27" s="12"/>
      <c r="B27" s="42">
        <v>574</v>
      </c>
      <c r="C27" s="19" t="s">
        <v>39</v>
      </c>
      <c r="D27" s="43">
        <v>12218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12218</v>
      </c>
      <c r="O27" s="44">
        <f t="shared" si="2"/>
        <v>3.700181708055724</v>
      </c>
      <c r="P27" s="9"/>
    </row>
    <row r="28" spans="1:119" ht="15.75">
      <c r="A28" s="26" t="s">
        <v>64</v>
      </c>
      <c r="B28" s="27"/>
      <c r="C28" s="28"/>
      <c r="D28" s="29">
        <f t="shared" ref="D28:M28" si="8">SUM(D29:D29)</f>
        <v>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1716101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1716101</v>
      </c>
      <c r="O28" s="41">
        <f t="shared" si="2"/>
        <v>519.71562689279222</v>
      </c>
      <c r="P28" s="9"/>
    </row>
    <row r="29" spans="1:119" ht="15.75" thickBot="1">
      <c r="A29" s="12"/>
      <c r="B29" s="42">
        <v>581</v>
      </c>
      <c r="C29" s="19" t="s">
        <v>65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1716101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1716101</v>
      </c>
      <c r="O29" s="44">
        <f t="shared" si="2"/>
        <v>519.71562689279222</v>
      </c>
      <c r="P29" s="9"/>
    </row>
    <row r="30" spans="1:119" ht="16.5" thickBot="1">
      <c r="A30" s="13" t="s">
        <v>10</v>
      </c>
      <c r="B30" s="21"/>
      <c r="C30" s="20"/>
      <c r="D30" s="14">
        <f>SUM(D5,D10,D13,D19,D22,D25,D28)</f>
        <v>4125212</v>
      </c>
      <c r="E30" s="14">
        <f t="shared" ref="E30:M30" si="9">SUM(E5,E10,E13,E19,E22,E25,E28)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5760433</v>
      </c>
      <c r="J30" s="14">
        <f t="shared" si="9"/>
        <v>0</v>
      </c>
      <c r="K30" s="14">
        <f t="shared" si="9"/>
        <v>20874</v>
      </c>
      <c r="L30" s="14">
        <f t="shared" si="9"/>
        <v>0</v>
      </c>
      <c r="M30" s="14">
        <f t="shared" si="9"/>
        <v>0</v>
      </c>
      <c r="N30" s="14">
        <f t="shared" si="1"/>
        <v>9906519</v>
      </c>
      <c r="O30" s="35">
        <f t="shared" si="2"/>
        <v>3000.1571774682011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81</v>
      </c>
      <c r="M32" s="90"/>
      <c r="N32" s="90"/>
      <c r="O32" s="39">
        <v>3302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518779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20875</v>
      </c>
      <c r="L5" s="24">
        <f t="shared" si="0"/>
        <v>0</v>
      </c>
      <c r="M5" s="24">
        <f t="shared" si="0"/>
        <v>0</v>
      </c>
      <c r="N5" s="25">
        <f t="shared" ref="N5:N29" si="1">SUM(D5:M5)</f>
        <v>539654</v>
      </c>
      <c r="O5" s="30">
        <f t="shared" ref="O5:O29" si="2">(N5/O$31)</f>
        <v>174.64530744336571</v>
      </c>
      <c r="P5" s="6"/>
    </row>
    <row r="6" spans="1:133">
      <c r="A6" s="12"/>
      <c r="B6" s="42">
        <v>511</v>
      </c>
      <c r="C6" s="19" t="s">
        <v>19</v>
      </c>
      <c r="D6" s="43">
        <v>44864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44864</v>
      </c>
      <c r="O6" s="44">
        <f t="shared" si="2"/>
        <v>14.519093851132686</v>
      </c>
      <c r="P6" s="9"/>
    </row>
    <row r="7" spans="1:133">
      <c r="A7" s="12"/>
      <c r="B7" s="42">
        <v>513</v>
      </c>
      <c r="C7" s="19" t="s">
        <v>20</v>
      </c>
      <c r="D7" s="43">
        <v>473915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473915</v>
      </c>
      <c r="O7" s="44">
        <f t="shared" si="2"/>
        <v>153.3705501618123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20875</v>
      </c>
      <c r="L8" s="43">
        <v>0</v>
      </c>
      <c r="M8" s="43">
        <v>0</v>
      </c>
      <c r="N8" s="43">
        <f t="shared" si="1"/>
        <v>20875</v>
      </c>
      <c r="O8" s="44">
        <f t="shared" si="2"/>
        <v>6.7556634304207117</v>
      </c>
      <c r="P8" s="9"/>
    </row>
    <row r="9" spans="1:133" ht="15.75">
      <c r="A9" s="26" t="s">
        <v>23</v>
      </c>
      <c r="B9" s="27"/>
      <c r="C9" s="28"/>
      <c r="D9" s="29">
        <f t="shared" ref="D9:M9" si="3">SUM(D10:D12)</f>
        <v>1179624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1179624</v>
      </c>
      <c r="O9" s="41">
        <f t="shared" si="2"/>
        <v>381.75533980582526</v>
      </c>
      <c r="P9" s="10"/>
    </row>
    <row r="10" spans="1:133">
      <c r="A10" s="12"/>
      <c r="B10" s="42">
        <v>521</v>
      </c>
      <c r="C10" s="19" t="s">
        <v>24</v>
      </c>
      <c r="D10" s="43">
        <v>1058234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1058234</v>
      </c>
      <c r="O10" s="44">
        <f t="shared" si="2"/>
        <v>342.4705501618123</v>
      </c>
      <c r="P10" s="9"/>
    </row>
    <row r="11" spans="1:133">
      <c r="A11" s="12"/>
      <c r="B11" s="42">
        <v>522</v>
      </c>
      <c r="C11" s="19" t="s">
        <v>25</v>
      </c>
      <c r="D11" s="43">
        <v>115699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115699</v>
      </c>
      <c r="O11" s="44">
        <f t="shared" si="2"/>
        <v>37.443042071197411</v>
      </c>
      <c r="P11" s="9"/>
    </row>
    <row r="12" spans="1:133">
      <c r="A12" s="12"/>
      <c r="B12" s="42">
        <v>529</v>
      </c>
      <c r="C12" s="19" t="s">
        <v>72</v>
      </c>
      <c r="D12" s="43">
        <v>5691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5691</v>
      </c>
      <c r="O12" s="44">
        <f t="shared" si="2"/>
        <v>1.8417475728155339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13234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4958874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4972108</v>
      </c>
      <c r="O13" s="41">
        <f t="shared" si="2"/>
        <v>1609.0964401294498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3909972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3909972</v>
      </c>
      <c r="O14" s="44">
        <f t="shared" si="2"/>
        <v>1265.3631067961164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284130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284130</v>
      </c>
      <c r="O15" s="44">
        <f t="shared" si="2"/>
        <v>91.951456310679617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299414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299414</v>
      </c>
      <c r="O16" s="44">
        <f t="shared" si="2"/>
        <v>96.89773462783171</v>
      </c>
      <c r="P16" s="9"/>
    </row>
    <row r="17" spans="1:119">
      <c r="A17" s="12"/>
      <c r="B17" s="42">
        <v>534</v>
      </c>
      <c r="C17" s="19" t="s">
        <v>59</v>
      </c>
      <c r="D17" s="43">
        <v>13234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13234</v>
      </c>
      <c r="O17" s="44">
        <f t="shared" si="2"/>
        <v>4.2828478964401295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465358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465358</v>
      </c>
      <c r="O18" s="44">
        <f t="shared" si="2"/>
        <v>150.60129449838189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1271246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1271246</v>
      </c>
      <c r="O19" s="41">
        <f t="shared" si="2"/>
        <v>411.40647249190937</v>
      </c>
      <c r="P19" s="10"/>
    </row>
    <row r="20" spans="1:119">
      <c r="A20" s="12"/>
      <c r="B20" s="42">
        <v>541</v>
      </c>
      <c r="C20" s="19" t="s">
        <v>60</v>
      </c>
      <c r="D20" s="43">
        <v>1211232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1211232</v>
      </c>
      <c r="O20" s="44">
        <f t="shared" si="2"/>
        <v>391.98446601941748</v>
      </c>
      <c r="P20" s="9"/>
    </row>
    <row r="21" spans="1:119">
      <c r="A21" s="12"/>
      <c r="B21" s="42">
        <v>549</v>
      </c>
      <c r="C21" s="19" t="s">
        <v>61</v>
      </c>
      <c r="D21" s="43">
        <v>60014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60014</v>
      </c>
      <c r="O21" s="44">
        <f t="shared" si="2"/>
        <v>19.422006472491908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10443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10443</v>
      </c>
      <c r="O22" s="41">
        <f t="shared" si="2"/>
        <v>3.3796116504854368</v>
      </c>
      <c r="P22" s="10"/>
    </row>
    <row r="23" spans="1:119">
      <c r="A23" s="12"/>
      <c r="B23" s="42">
        <v>569</v>
      </c>
      <c r="C23" s="19" t="s">
        <v>47</v>
      </c>
      <c r="D23" s="43">
        <v>10443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10443</v>
      </c>
      <c r="O23" s="44">
        <f t="shared" si="2"/>
        <v>3.3796116504854368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241040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241040</v>
      </c>
      <c r="O24" s="41">
        <f t="shared" si="2"/>
        <v>78.006472491909392</v>
      </c>
      <c r="P24" s="9"/>
    </row>
    <row r="25" spans="1:119">
      <c r="A25" s="12"/>
      <c r="B25" s="42">
        <v>572</v>
      </c>
      <c r="C25" s="19" t="s">
        <v>63</v>
      </c>
      <c r="D25" s="43">
        <v>229238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229238</v>
      </c>
      <c r="O25" s="44">
        <f t="shared" si="2"/>
        <v>74.187055016181233</v>
      </c>
      <c r="P25" s="9"/>
    </row>
    <row r="26" spans="1:119">
      <c r="A26" s="12"/>
      <c r="B26" s="42">
        <v>574</v>
      </c>
      <c r="C26" s="19" t="s">
        <v>39</v>
      </c>
      <c r="D26" s="43">
        <v>11802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11802</v>
      </c>
      <c r="O26" s="44">
        <f t="shared" si="2"/>
        <v>3.8194174757281552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1854594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1854594</v>
      </c>
      <c r="O27" s="41">
        <f t="shared" si="2"/>
        <v>600.19223300970873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1854594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1854594</v>
      </c>
      <c r="O28" s="44">
        <f t="shared" si="2"/>
        <v>600.19223300970873</v>
      </c>
      <c r="P28" s="9"/>
    </row>
    <row r="29" spans="1:119" ht="16.5" thickBot="1">
      <c r="A29" s="13" t="s">
        <v>10</v>
      </c>
      <c r="B29" s="21"/>
      <c r="C29" s="20"/>
      <c r="D29" s="14">
        <f>SUM(D5,D9,D13,D19,D22,D24,D27)</f>
        <v>3234366</v>
      </c>
      <c r="E29" s="14">
        <f t="shared" ref="E29:M29" si="9">SUM(E5,E9,E13,E19,E22,E24,E27)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6813468</v>
      </c>
      <c r="J29" s="14">
        <f t="shared" si="9"/>
        <v>0</v>
      </c>
      <c r="K29" s="14">
        <f t="shared" si="9"/>
        <v>20875</v>
      </c>
      <c r="L29" s="14">
        <f t="shared" si="9"/>
        <v>0</v>
      </c>
      <c r="M29" s="14">
        <f t="shared" si="9"/>
        <v>0</v>
      </c>
      <c r="N29" s="14">
        <f t="shared" si="1"/>
        <v>10068709</v>
      </c>
      <c r="O29" s="35">
        <f t="shared" si="2"/>
        <v>3258.4818770226539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79</v>
      </c>
      <c r="M31" s="90"/>
      <c r="N31" s="90"/>
      <c r="O31" s="39">
        <v>3090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603729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20872</v>
      </c>
      <c r="L5" s="24">
        <f t="shared" si="0"/>
        <v>0</v>
      </c>
      <c r="M5" s="24">
        <f t="shared" si="0"/>
        <v>0</v>
      </c>
      <c r="N5" s="25">
        <f t="shared" ref="N5:N29" si="1">SUM(D5:M5)</f>
        <v>624601</v>
      </c>
      <c r="O5" s="30">
        <f t="shared" ref="O5:O29" si="2">(N5/O$31)</f>
        <v>210.30336700336701</v>
      </c>
      <c r="P5" s="6"/>
    </row>
    <row r="6" spans="1:133">
      <c r="A6" s="12"/>
      <c r="B6" s="42">
        <v>511</v>
      </c>
      <c r="C6" s="19" t="s">
        <v>19</v>
      </c>
      <c r="D6" s="43">
        <v>34733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34733</v>
      </c>
      <c r="O6" s="44">
        <f t="shared" si="2"/>
        <v>11.694612794612794</v>
      </c>
      <c r="P6" s="9"/>
    </row>
    <row r="7" spans="1:133">
      <c r="A7" s="12"/>
      <c r="B7" s="42">
        <v>513</v>
      </c>
      <c r="C7" s="19" t="s">
        <v>20</v>
      </c>
      <c r="D7" s="43">
        <v>568996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568996</v>
      </c>
      <c r="O7" s="44">
        <f t="shared" si="2"/>
        <v>191.58114478114479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20872</v>
      </c>
      <c r="L8" s="43">
        <v>0</v>
      </c>
      <c r="M8" s="43">
        <v>0</v>
      </c>
      <c r="N8" s="43">
        <f t="shared" si="1"/>
        <v>20872</v>
      </c>
      <c r="O8" s="44">
        <f t="shared" si="2"/>
        <v>7.0276094276094279</v>
      </c>
      <c r="P8" s="9"/>
    </row>
    <row r="9" spans="1:133" ht="15.75">
      <c r="A9" s="26" t="s">
        <v>23</v>
      </c>
      <c r="B9" s="27"/>
      <c r="C9" s="28"/>
      <c r="D9" s="29">
        <f t="shared" ref="D9:M9" si="3">SUM(D10:D12)</f>
        <v>859281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859281</v>
      </c>
      <c r="O9" s="41">
        <f t="shared" si="2"/>
        <v>289.32020202020203</v>
      </c>
      <c r="P9" s="10"/>
    </row>
    <row r="10" spans="1:133">
      <c r="A10" s="12"/>
      <c r="B10" s="42">
        <v>521</v>
      </c>
      <c r="C10" s="19" t="s">
        <v>24</v>
      </c>
      <c r="D10" s="43">
        <v>744526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744526</v>
      </c>
      <c r="O10" s="44">
        <f t="shared" si="2"/>
        <v>250.68215488215489</v>
      </c>
      <c r="P10" s="9"/>
    </row>
    <row r="11" spans="1:133">
      <c r="A11" s="12"/>
      <c r="B11" s="42">
        <v>522</v>
      </c>
      <c r="C11" s="19" t="s">
        <v>25</v>
      </c>
      <c r="D11" s="43">
        <v>103031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103031</v>
      </c>
      <c r="O11" s="44">
        <f t="shared" si="2"/>
        <v>34.690572390572392</v>
      </c>
      <c r="P11" s="9"/>
    </row>
    <row r="12" spans="1:133">
      <c r="A12" s="12"/>
      <c r="B12" s="42">
        <v>529</v>
      </c>
      <c r="C12" s="19" t="s">
        <v>72</v>
      </c>
      <c r="D12" s="43">
        <v>11724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11724</v>
      </c>
      <c r="O12" s="44">
        <f t="shared" si="2"/>
        <v>3.9474747474747476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9635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3717994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3727629</v>
      </c>
      <c r="O13" s="41">
        <f t="shared" si="2"/>
        <v>1255.0939393939393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2845617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2845617</v>
      </c>
      <c r="O14" s="44">
        <f t="shared" si="2"/>
        <v>958.12020202020199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280839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280839</v>
      </c>
      <c r="O15" s="44">
        <f t="shared" si="2"/>
        <v>94.558585858585857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172334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172334</v>
      </c>
      <c r="O16" s="44">
        <f t="shared" si="2"/>
        <v>58.024915824915823</v>
      </c>
      <c r="P16" s="9"/>
    </row>
    <row r="17" spans="1:119">
      <c r="A17" s="12"/>
      <c r="B17" s="42">
        <v>534</v>
      </c>
      <c r="C17" s="19" t="s">
        <v>59</v>
      </c>
      <c r="D17" s="43">
        <v>9635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9635</v>
      </c>
      <c r="O17" s="44">
        <f t="shared" si="2"/>
        <v>3.2441077441077439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419204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419204</v>
      </c>
      <c r="O18" s="44">
        <f t="shared" si="2"/>
        <v>141.14612794612793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1277698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1277698</v>
      </c>
      <c r="O19" s="41">
        <f t="shared" si="2"/>
        <v>430.2013468013468</v>
      </c>
      <c r="P19" s="10"/>
    </row>
    <row r="20" spans="1:119">
      <c r="A20" s="12"/>
      <c r="B20" s="42">
        <v>541</v>
      </c>
      <c r="C20" s="19" t="s">
        <v>60</v>
      </c>
      <c r="D20" s="43">
        <v>1221148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1221148</v>
      </c>
      <c r="O20" s="44">
        <f t="shared" si="2"/>
        <v>411.16094276094276</v>
      </c>
      <c r="P20" s="9"/>
    </row>
    <row r="21" spans="1:119">
      <c r="A21" s="12"/>
      <c r="B21" s="42">
        <v>549</v>
      </c>
      <c r="C21" s="19" t="s">
        <v>61</v>
      </c>
      <c r="D21" s="43">
        <v>56550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56550</v>
      </c>
      <c r="O21" s="44">
        <f t="shared" si="2"/>
        <v>19.040404040404042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11359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11359</v>
      </c>
      <c r="O22" s="41">
        <f t="shared" si="2"/>
        <v>3.8245791245791247</v>
      </c>
      <c r="P22" s="10"/>
    </row>
    <row r="23" spans="1:119">
      <c r="A23" s="12"/>
      <c r="B23" s="42">
        <v>569</v>
      </c>
      <c r="C23" s="19" t="s">
        <v>47</v>
      </c>
      <c r="D23" s="43">
        <v>11359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11359</v>
      </c>
      <c r="O23" s="44">
        <f t="shared" si="2"/>
        <v>3.8245791245791247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209593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209593</v>
      </c>
      <c r="O24" s="41">
        <f t="shared" si="2"/>
        <v>70.570033670033666</v>
      </c>
      <c r="P24" s="9"/>
    </row>
    <row r="25" spans="1:119">
      <c r="A25" s="12"/>
      <c r="B25" s="42">
        <v>572</v>
      </c>
      <c r="C25" s="19" t="s">
        <v>63</v>
      </c>
      <c r="D25" s="43">
        <v>198211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198211</v>
      </c>
      <c r="O25" s="44">
        <f t="shared" si="2"/>
        <v>66.737710437710433</v>
      </c>
      <c r="P25" s="9"/>
    </row>
    <row r="26" spans="1:119">
      <c r="A26" s="12"/>
      <c r="B26" s="42">
        <v>574</v>
      </c>
      <c r="C26" s="19" t="s">
        <v>39</v>
      </c>
      <c r="D26" s="43">
        <v>11382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11382</v>
      </c>
      <c r="O26" s="44">
        <f t="shared" si="2"/>
        <v>3.8323232323232324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1575076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1575076</v>
      </c>
      <c r="O27" s="41">
        <f t="shared" si="2"/>
        <v>530.32861952861958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1575076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1575076</v>
      </c>
      <c r="O28" s="44">
        <f t="shared" si="2"/>
        <v>530.32861952861958</v>
      </c>
      <c r="P28" s="9"/>
    </row>
    <row r="29" spans="1:119" ht="16.5" thickBot="1">
      <c r="A29" s="13" t="s">
        <v>10</v>
      </c>
      <c r="B29" s="21"/>
      <c r="C29" s="20"/>
      <c r="D29" s="14">
        <f>SUM(D5,D9,D13,D19,D22,D24,D27)</f>
        <v>2971295</v>
      </c>
      <c r="E29" s="14">
        <f t="shared" ref="E29:M29" si="9">SUM(E5,E9,E13,E19,E22,E24,E27)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5293070</v>
      </c>
      <c r="J29" s="14">
        <f t="shared" si="9"/>
        <v>0</v>
      </c>
      <c r="K29" s="14">
        <f t="shared" si="9"/>
        <v>20872</v>
      </c>
      <c r="L29" s="14">
        <f t="shared" si="9"/>
        <v>0</v>
      </c>
      <c r="M29" s="14">
        <f t="shared" si="9"/>
        <v>0</v>
      </c>
      <c r="N29" s="14">
        <f t="shared" si="1"/>
        <v>8285237</v>
      </c>
      <c r="O29" s="35">
        <f t="shared" si="2"/>
        <v>2789.6420875420877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77</v>
      </c>
      <c r="M31" s="90"/>
      <c r="N31" s="90"/>
      <c r="O31" s="39">
        <v>2970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522052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22257</v>
      </c>
      <c r="L5" s="24">
        <f t="shared" si="0"/>
        <v>0</v>
      </c>
      <c r="M5" s="24">
        <f t="shared" si="0"/>
        <v>0</v>
      </c>
      <c r="N5" s="25">
        <f t="shared" ref="N5:N28" si="1">SUM(D5:M5)</f>
        <v>544309</v>
      </c>
      <c r="O5" s="30">
        <f t="shared" ref="O5:O28" si="2">(N5/O$30)</f>
        <v>169.61950763477719</v>
      </c>
      <c r="P5" s="6"/>
    </row>
    <row r="6" spans="1:133">
      <c r="A6" s="12"/>
      <c r="B6" s="42">
        <v>511</v>
      </c>
      <c r="C6" s="19" t="s">
        <v>19</v>
      </c>
      <c r="D6" s="43">
        <v>35255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35255</v>
      </c>
      <c r="O6" s="44">
        <f t="shared" si="2"/>
        <v>10.986288563415394</v>
      </c>
      <c r="P6" s="9"/>
    </row>
    <row r="7" spans="1:133">
      <c r="A7" s="12"/>
      <c r="B7" s="42">
        <v>513</v>
      </c>
      <c r="C7" s="19" t="s">
        <v>20</v>
      </c>
      <c r="D7" s="43">
        <v>486797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486797</v>
      </c>
      <c r="O7" s="44">
        <f t="shared" si="2"/>
        <v>151.69741352446246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22257</v>
      </c>
      <c r="L8" s="43">
        <v>0</v>
      </c>
      <c r="M8" s="43">
        <v>0</v>
      </c>
      <c r="N8" s="43">
        <f t="shared" si="1"/>
        <v>22257</v>
      </c>
      <c r="O8" s="44">
        <f t="shared" si="2"/>
        <v>6.9358055468993456</v>
      </c>
      <c r="P8" s="9"/>
    </row>
    <row r="9" spans="1:133" ht="15.75">
      <c r="A9" s="26" t="s">
        <v>23</v>
      </c>
      <c r="B9" s="27"/>
      <c r="C9" s="28"/>
      <c r="D9" s="29">
        <f t="shared" ref="D9:M9" si="3">SUM(D10:D12)</f>
        <v>779419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779419</v>
      </c>
      <c r="O9" s="41">
        <f t="shared" si="2"/>
        <v>242.88532253038329</v>
      </c>
      <c r="P9" s="10"/>
    </row>
    <row r="10" spans="1:133">
      <c r="A10" s="12"/>
      <c r="B10" s="42">
        <v>521</v>
      </c>
      <c r="C10" s="19" t="s">
        <v>24</v>
      </c>
      <c r="D10" s="43">
        <v>655356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655356</v>
      </c>
      <c r="O10" s="44">
        <f t="shared" si="2"/>
        <v>204.22436896229354</v>
      </c>
      <c r="P10" s="9"/>
    </row>
    <row r="11" spans="1:133">
      <c r="A11" s="12"/>
      <c r="B11" s="42">
        <v>522</v>
      </c>
      <c r="C11" s="19" t="s">
        <v>25</v>
      </c>
      <c r="D11" s="43">
        <v>115208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115208</v>
      </c>
      <c r="O11" s="44">
        <f t="shared" si="2"/>
        <v>35.901526955437831</v>
      </c>
      <c r="P11" s="9"/>
    </row>
    <row r="12" spans="1:133">
      <c r="A12" s="12"/>
      <c r="B12" s="42">
        <v>529</v>
      </c>
      <c r="C12" s="19" t="s">
        <v>72</v>
      </c>
      <c r="D12" s="43">
        <v>8855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8855</v>
      </c>
      <c r="O12" s="44">
        <f t="shared" si="2"/>
        <v>2.7594266126519167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SUM(D14:D17)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3832487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3832487</v>
      </c>
      <c r="O13" s="41">
        <f t="shared" si="2"/>
        <v>1194.2932377687753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2885685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2885685</v>
      </c>
      <c r="O14" s="44">
        <f t="shared" si="2"/>
        <v>899.24742910564044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265692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265692</v>
      </c>
      <c r="O15" s="44">
        <f t="shared" si="2"/>
        <v>82.795886569024617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180948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180948</v>
      </c>
      <c r="O16" s="44">
        <f t="shared" si="2"/>
        <v>56.387659707073858</v>
      </c>
      <c r="P16" s="9"/>
    </row>
    <row r="17" spans="1:119">
      <c r="A17" s="12"/>
      <c r="B17" s="42">
        <v>535</v>
      </c>
      <c r="C17" s="19" t="s">
        <v>46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500162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500162</v>
      </c>
      <c r="O17" s="44">
        <f t="shared" si="2"/>
        <v>155.86226238703645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1104725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1104725</v>
      </c>
      <c r="O18" s="41">
        <f t="shared" si="2"/>
        <v>344.25833593019632</v>
      </c>
      <c r="P18" s="10"/>
    </row>
    <row r="19" spans="1:119">
      <c r="A19" s="12"/>
      <c r="B19" s="42">
        <v>541</v>
      </c>
      <c r="C19" s="19" t="s">
        <v>60</v>
      </c>
      <c r="D19" s="43">
        <v>1050685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1050685</v>
      </c>
      <c r="O19" s="44">
        <f t="shared" si="2"/>
        <v>327.41819881583046</v>
      </c>
      <c r="P19" s="9"/>
    </row>
    <row r="20" spans="1:119">
      <c r="A20" s="12"/>
      <c r="B20" s="42">
        <v>549</v>
      </c>
      <c r="C20" s="19" t="s">
        <v>61</v>
      </c>
      <c r="D20" s="43">
        <v>54040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54040</v>
      </c>
      <c r="O20" s="44">
        <f t="shared" si="2"/>
        <v>16.840137114365845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16853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16853</v>
      </c>
      <c r="O21" s="41">
        <f t="shared" si="2"/>
        <v>5.2517918354627611</v>
      </c>
      <c r="P21" s="10"/>
    </row>
    <row r="22" spans="1:119">
      <c r="A22" s="12"/>
      <c r="B22" s="42">
        <v>569</v>
      </c>
      <c r="C22" s="19" t="s">
        <v>47</v>
      </c>
      <c r="D22" s="43">
        <v>16853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16853</v>
      </c>
      <c r="O22" s="44">
        <f t="shared" si="2"/>
        <v>5.2517918354627611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SUM(D24:D25)</f>
        <v>176753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176753</v>
      </c>
      <c r="O23" s="41">
        <f t="shared" si="2"/>
        <v>55.080398878155187</v>
      </c>
      <c r="P23" s="9"/>
    </row>
    <row r="24" spans="1:119">
      <c r="A24" s="12"/>
      <c r="B24" s="42">
        <v>572</v>
      </c>
      <c r="C24" s="19" t="s">
        <v>63</v>
      </c>
      <c r="D24" s="43">
        <v>167807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167807</v>
      </c>
      <c r="O24" s="44">
        <f t="shared" si="2"/>
        <v>52.292614521657839</v>
      </c>
      <c r="P24" s="9"/>
    </row>
    <row r="25" spans="1:119">
      <c r="A25" s="12"/>
      <c r="B25" s="42">
        <v>574</v>
      </c>
      <c r="C25" s="19" t="s">
        <v>39</v>
      </c>
      <c r="D25" s="43">
        <v>8946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8946</v>
      </c>
      <c r="O25" s="44">
        <f t="shared" si="2"/>
        <v>2.787784356497351</v>
      </c>
      <c r="P25" s="9"/>
    </row>
    <row r="26" spans="1:119" ht="15.75">
      <c r="A26" s="26" t="s">
        <v>64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1221773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1221773</v>
      </c>
      <c r="O26" s="41">
        <f t="shared" si="2"/>
        <v>380.73325023371768</v>
      </c>
      <c r="P26" s="9"/>
    </row>
    <row r="27" spans="1:119" ht="15.75" thickBot="1">
      <c r="A27" s="12"/>
      <c r="B27" s="42">
        <v>581</v>
      </c>
      <c r="C27" s="19" t="s">
        <v>65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1221773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1221773</v>
      </c>
      <c r="O27" s="44">
        <f t="shared" si="2"/>
        <v>380.73325023371768</v>
      </c>
      <c r="P27" s="9"/>
    </row>
    <row r="28" spans="1:119" ht="16.5" thickBot="1">
      <c r="A28" s="13" t="s">
        <v>10</v>
      </c>
      <c r="B28" s="21"/>
      <c r="C28" s="20"/>
      <c r="D28" s="14">
        <f>SUM(D5,D9,D13,D18,D21,D23,D26)</f>
        <v>2599802</v>
      </c>
      <c r="E28" s="14">
        <f t="shared" ref="E28:M28" si="9">SUM(E5,E9,E13,E18,E21,E23,E26)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5054260</v>
      </c>
      <c r="J28" s="14">
        <f t="shared" si="9"/>
        <v>0</v>
      </c>
      <c r="K28" s="14">
        <f t="shared" si="9"/>
        <v>22257</v>
      </c>
      <c r="L28" s="14">
        <f t="shared" si="9"/>
        <v>0</v>
      </c>
      <c r="M28" s="14">
        <f t="shared" si="9"/>
        <v>0</v>
      </c>
      <c r="N28" s="14">
        <f t="shared" si="1"/>
        <v>7676319</v>
      </c>
      <c r="O28" s="35">
        <f t="shared" si="2"/>
        <v>2392.1218448114678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75</v>
      </c>
      <c r="M30" s="90"/>
      <c r="N30" s="90"/>
      <c r="O30" s="39">
        <v>3209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445090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24573</v>
      </c>
      <c r="L5" s="24">
        <f t="shared" si="0"/>
        <v>0</v>
      </c>
      <c r="M5" s="24">
        <f t="shared" si="0"/>
        <v>0</v>
      </c>
      <c r="N5" s="25">
        <f t="shared" ref="N5:N29" si="1">SUM(D5:M5)</f>
        <v>469663</v>
      </c>
      <c r="O5" s="30">
        <f t="shared" ref="O5:O29" si="2">(N5/O$31)</f>
        <v>150.62957023733162</v>
      </c>
      <c r="P5" s="6"/>
    </row>
    <row r="6" spans="1:133">
      <c r="A6" s="12"/>
      <c r="B6" s="42">
        <v>511</v>
      </c>
      <c r="C6" s="19" t="s">
        <v>19</v>
      </c>
      <c r="D6" s="43">
        <v>34797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34797</v>
      </c>
      <c r="O6" s="44">
        <f t="shared" si="2"/>
        <v>11.160038486209109</v>
      </c>
      <c r="P6" s="9"/>
    </row>
    <row r="7" spans="1:133">
      <c r="A7" s="12"/>
      <c r="B7" s="42">
        <v>513</v>
      </c>
      <c r="C7" s="19" t="s">
        <v>20</v>
      </c>
      <c r="D7" s="43">
        <v>410293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410293</v>
      </c>
      <c r="O7" s="44">
        <f t="shared" si="2"/>
        <v>131.58851828094933</v>
      </c>
      <c r="P7" s="9"/>
    </row>
    <row r="8" spans="1:133">
      <c r="A8" s="12"/>
      <c r="B8" s="42">
        <v>518</v>
      </c>
      <c r="C8" s="19" t="s">
        <v>22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24573</v>
      </c>
      <c r="L8" s="43">
        <v>0</v>
      </c>
      <c r="M8" s="43">
        <v>0</v>
      </c>
      <c r="N8" s="43">
        <f t="shared" si="1"/>
        <v>24573</v>
      </c>
      <c r="O8" s="44">
        <f t="shared" si="2"/>
        <v>7.8810134701731878</v>
      </c>
      <c r="P8" s="9"/>
    </row>
    <row r="9" spans="1:133" ht="15.75">
      <c r="A9" s="26" t="s">
        <v>23</v>
      </c>
      <c r="B9" s="27"/>
      <c r="C9" s="28"/>
      <c r="D9" s="29">
        <f t="shared" ref="D9:M9" si="3">SUM(D10:D12)</f>
        <v>777911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777911</v>
      </c>
      <c r="O9" s="41">
        <f t="shared" si="2"/>
        <v>249.49037844772289</v>
      </c>
      <c r="P9" s="10"/>
    </row>
    <row r="10" spans="1:133">
      <c r="A10" s="12"/>
      <c r="B10" s="42">
        <v>521</v>
      </c>
      <c r="C10" s="19" t="s">
        <v>24</v>
      </c>
      <c r="D10" s="43">
        <v>646329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646329</v>
      </c>
      <c r="O10" s="44">
        <f t="shared" si="2"/>
        <v>207.28960872354074</v>
      </c>
      <c r="P10" s="9"/>
    </row>
    <row r="11" spans="1:133">
      <c r="A11" s="12"/>
      <c r="B11" s="42">
        <v>522</v>
      </c>
      <c r="C11" s="19" t="s">
        <v>25</v>
      </c>
      <c r="D11" s="43">
        <v>126162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126162</v>
      </c>
      <c r="O11" s="44">
        <f t="shared" si="2"/>
        <v>40.462475946119305</v>
      </c>
      <c r="P11" s="9"/>
    </row>
    <row r="12" spans="1:133">
      <c r="A12" s="12"/>
      <c r="B12" s="42">
        <v>529</v>
      </c>
      <c r="C12" s="19" t="s">
        <v>72</v>
      </c>
      <c r="D12" s="43">
        <v>5420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5420</v>
      </c>
      <c r="O12" s="44">
        <f t="shared" si="2"/>
        <v>1.7382937780628609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173378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3772819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3946197</v>
      </c>
      <c r="O13" s="41">
        <f t="shared" si="2"/>
        <v>1265.6180243745991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2884246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2884246</v>
      </c>
      <c r="O14" s="44">
        <f t="shared" si="2"/>
        <v>925.03078896728675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238307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238307</v>
      </c>
      <c r="O15" s="44">
        <f t="shared" si="2"/>
        <v>76.429441949967924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201351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201351</v>
      </c>
      <c r="O16" s="44">
        <f t="shared" si="2"/>
        <v>64.576972418216812</v>
      </c>
      <c r="P16" s="9"/>
    </row>
    <row r="17" spans="1:119">
      <c r="A17" s="12"/>
      <c r="B17" s="42">
        <v>534</v>
      </c>
      <c r="C17" s="19" t="s">
        <v>59</v>
      </c>
      <c r="D17" s="43">
        <v>173378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173378</v>
      </c>
      <c r="O17" s="44">
        <f t="shared" si="2"/>
        <v>55.605516356638873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448915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448915</v>
      </c>
      <c r="O18" s="44">
        <f t="shared" si="2"/>
        <v>143.97530468248877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524109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524109</v>
      </c>
      <c r="O19" s="41">
        <f t="shared" si="2"/>
        <v>168.09140474663246</v>
      </c>
      <c r="P19" s="10"/>
    </row>
    <row r="20" spans="1:119">
      <c r="A20" s="12"/>
      <c r="B20" s="42">
        <v>541</v>
      </c>
      <c r="C20" s="19" t="s">
        <v>60</v>
      </c>
      <c r="D20" s="43">
        <v>471856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471856</v>
      </c>
      <c r="O20" s="44">
        <f t="shared" si="2"/>
        <v>151.33290570878768</v>
      </c>
      <c r="P20" s="9"/>
    </row>
    <row r="21" spans="1:119">
      <c r="A21" s="12"/>
      <c r="B21" s="42">
        <v>549</v>
      </c>
      <c r="C21" s="19" t="s">
        <v>61</v>
      </c>
      <c r="D21" s="43">
        <v>52253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52253</v>
      </c>
      <c r="O21" s="44">
        <f t="shared" si="2"/>
        <v>16.758499037844771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SUM(D23:D23)</f>
        <v>9242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9242</v>
      </c>
      <c r="O22" s="41">
        <f t="shared" si="2"/>
        <v>2.9640795381654907</v>
      </c>
      <c r="P22" s="10"/>
    </row>
    <row r="23" spans="1:119">
      <c r="A23" s="12"/>
      <c r="B23" s="42">
        <v>569</v>
      </c>
      <c r="C23" s="19" t="s">
        <v>47</v>
      </c>
      <c r="D23" s="43">
        <v>9242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9242</v>
      </c>
      <c r="O23" s="44">
        <f t="shared" si="2"/>
        <v>2.9640795381654907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273792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273792</v>
      </c>
      <c r="O24" s="41">
        <f t="shared" si="2"/>
        <v>87.810134701731883</v>
      </c>
      <c r="P24" s="9"/>
    </row>
    <row r="25" spans="1:119">
      <c r="A25" s="12"/>
      <c r="B25" s="42">
        <v>572</v>
      </c>
      <c r="C25" s="19" t="s">
        <v>63</v>
      </c>
      <c r="D25" s="43">
        <v>262171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262171</v>
      </c>
      <c r="O25" s="44">
        <f t="shared" si="2"/>
        <v>84.083066067992306</v>
      </c>
      <c r="P25" s="9"/>
    </row>
    <row r="26" spans="1:119">
      <c r="A26" s="12"/>
      <c r="B26" s="42">
        <v>574</v>
      </c>
      <c r="C26" s="19" t="s">
        <v>39</v>
      </c>
      <c r="D26" s="43">
        <v>11621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11621</v>
      </c>
      <c r="O26" s="44">
        <f t="shared" si="2"/>
        <v>3.7270686337395769</v>
      </c>
      <c r="P26" s="9"/>
    </row>
    <row r="27" spans="1:119" ht="15.75">
      <c r="A27" s="26" t="s">
        <v>64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1374024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1374024</v>
      </c>
      <c r="O27" s="41">
        <f t="shared" si="2"/>
        <v>440.67479153303401</v>
      </c>
      <c r="P27" s="9"/>
    </row>
    <row r="28" spans="1:119" ht="15.75" thickBot="1">
      <c r="A28" s="12"/>
      <c r="B28" s="42">
        <v>581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1374024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1374024</v>
      </c>
      <c r="O28" s="44">
        <f t="shared" si="2"/>
        <v>440.67479153303401</v>
      </c>
      <c r="P28" s="9"/>
    </row>
    <row r="29" spans="1:119" ht="16.5" thickBot="1">
      <c r="A29" s="13" t="s">
        <v>10</v>
      </c>
      <c r="B29" s="21"/>
      <c r="C29" s="20"/>
      <c r="D29" s="14">
        <f>SUM(D5,D9,D13,D19,D22,D24,D27)</f>
        <v>2203522</v>
      </c>
      <c r="E29" s="14">
        <f t="shared" ref="E29:M29" si="9">SUM(E5,E9,E13,E19,E22,E24,E27)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5146843</v>
      </c>
      <c r="J29" s="14">
        <f t="shared" si="9"/>
        <v>0</v>
      </c>
      <c r="K29" s="14">
        <f t="shared" si="9"/>
        <v>24573</v>
      </c>
      <c r="L29" s="14">
        <f t="shared" si="9"/>
        <v>0</v>
      </c>
      <c r="M29" s="14">
        <f t="shared" si="9"/>
        <v>0</v>
      </c>
      <c r="N29" s="14">
        <f t="shared" si="1"/>
        <v>7374938</v>
      </c>
      <c r="O29" s="35">
        <f t="shared" si="2"/>
        <v>2365.2783835792175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73</v>
      </c>
      <c r="M31" s="90"/>
      <c r="N31" s="90"/>
      <c r="O31" s="39">
        <v>3118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484741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22594</v>
      </c>
      <c r="L5" s="24">
        <f t="shared" si="0"/>
        <v>0</v>
      </c>
      <c r="M5" s="24">
        <f t="shared" si="0"/>
        <v>0</v>
      </c>
      <c r="N5" s="25">
        <f t="shared" ref="N5:N30" si="1">SUM(D5:M5)</f>
        <v>507335</v>
      </c>
      <c r="O5" s="30">
        <f t="shared" ref="O5:O30" si="2">(N5/O$32)</f>
        <v>161.82934609250398</v>
      </c>
      <c r="P5" s="6"/>
    </row>
    <row r="6" spans="1:133">
      <c r="A6" s="12"/>
      <c r="B6" s="42">
        <v>511</v>
      </c>
      <c r="C6" s="19" t="s">
        <v>19</v>
      </c>
      <c r="D6" s="43">
        <v>35466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35466</v>
      </c>
      <c r="O6" s="44">
        <f t="shared" si="2"/>
        <v>11.312918660287082</v>
      </c>
      <c r="P6" s="9"/>
    </row>
    <row r="7" spans="1:133">
      <c r="A7" s="12"/>
      <c r="B7" s="42">
        <v>513</v>
      </c>
      <c r="C7" s="19" t="s">
        <v>20</v>
      </c>
      <c r="D7" s="43">
        <v>438475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438475</v>
      </c>
      <c r="O7" s="44">
        <f t="shared" si="2"/>
        <v>139.86443381180223</v>
      </c>
      <c r="P7" s="9"/>
    </row>
    <row r="8" spans="1:133">
      <c r="A8" s="12"/>
      <c r="B8" s="42">
        <v>514</v>
      </c>
      <c r="C8" s="19" t="s">
        <v>21</v>
      </c>
      <c r="D8" s="43">
        <v>10800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10800</v>
      </c>
      <c r="O8" s="44">
        <f t="shared" si="2"/>
        <v>3.4449760765550241</v>
      </c>
      <c r="P8" s="9"/>
    </row>
    <row r="9" spans="1:133">
      <c r="A9" s="12"/>
      <c r="B9" s="42">
        <v>518</v>
      </c>
      <c r="C9" s="19" t="s">
        <v>22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22594</v>
      </c>
      <c r="L9" s="43">
        <v>0</v>
      </c>
      <c r="M9" s="43">
        <v>0</v>
      </c>
      <c r="N9" s="43">
        <f t="shared" si="1"/>
        <v>22594</v>
      </c>
      <c r="O9" s="44">
        <f t="shared" si="2"/>
        <v>7.2070175438596493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729183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729183</v>
      </c>
      <c r="O10" s="41">
        <f t="shared" si="2"/>
        <v>232.59425837320575</v>
      </c>
      <c r="P10" s="10"/>
    </row>
    <row r="11" spans="1:133">
      <c r="A11" s="12"/>
      <c r="B11" s="42">
        <v>521</v>
      </c>
      <c r="C11" s="19" t="s">
        <v>24</v>
      </c>
      <c r="D11" s="43">
        <v>627349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627349</v>
      </c>
      <c r="O11" s="44">
        <f t="shared" si="2"/>
        <v>200.11132376395534</v>
      </c>
      <c r="P11" s="9"/>
    </row>
    <row r="12" spans="1:133">
      <c r="A12" s="12"/>
      <c r="B12" s="42">
        <v>522</v>
      </c>
      <c r="C12" s="19" t="s">
        <v>25</v>
      </c>
      <c r="D12" s="43">
        <v>101834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101834</v>
      </c>
      <c r="O12" s="44">
        <f t="shared" si="2"/>
        <v>32.4829346092504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SUM(D14:D18)</f>
        <v>212213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4367511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4579724</v>
      </c>
      <c r="O13" s="41">
        <f t="shared" si="2"/>
        <v>1460.8370015948963</v>
      </c>
      <c r="P13" s="10"/>
    </row>
    <row r="14" spans="1:133">
      <c r="A14" s="12"/>
      <c r="B14" s="42">
        <v>531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3393759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3393759</v>
      </c>
      <c r="O14" s="44">
        <f t="shared" si="2"/>
        <v>1082.5387559808612</v>
      </c>
      <c r="P14" s="9"/>
    </row>
    <row r="15" spans="1:133">
      <c r="A15" s="12"/>
      <c r="B15" s="42">
        <v>532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309357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309357</v>
      </c>
      <c r="O15" s="44">
        <f t="shared" si="2"/>
        <v>98.678468899521533</v>
      </c>
      <c r="P15" s="9"/>
    </row>
    <row r="16" spans="1:133">
      <c r="A16" s="12"/>
      <c r="B16" s="42">
        <v>533</v>
      </c>
      <c r="C16" s="19" t="s">
        <v>45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167816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167816</v>
      </c>
      <c r="O16" s="44">
        <f t="shared" si="2"/>
        <v>53.529824561403508</v>
      </c>
      <c r="P16" s="9"/>
    </row>
    <row r="17" spans="1:119">
      <c r="A17" s="12"/>
      <c r="B17" s="42">
        <v>534</v>
      </c>
      <c r="C17" s="19" t="s">
        <v>59</v>
      </c>
      <c r="D17" s="43">
        <v>212213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212213</v>
      </c>
      <c r="O17" s="44">
        <f t="shared" si="2"/>
        <v>67.69154704944178</v>
      </c>
      <c r="P17" s="9"/>
    </row>
    <row r="18" spans="1:119">
      <c r="A18" s="12"/>
      <c r="B18" s="42">
        <v>535</v>
      </c>
      <c r="C18" s="19" t="s">
        <v>46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496579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496579</v>
      </c>
      <c r="O18" s="44">
        <f t="shared" si="2"/>
        <v>158.39840510366827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SUM(D20:D21)</f>
        <v>617515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617515</v>
      </c>
      <c r="O19" s="41">
        <f t="shared" si="2"/>
        <v>196.97448165869218</v>
      </c>
      <c r="P19" s="10"/>
    </row>
    <row r="20" spans="1:119">
      <c r="A20" s="12"/>
      <c r="B20" s="42">
        <v>541</v>
      </c>
      <c r="C20" s="19" t="s">
        <v>60</v>
      </c>
      <c r="D20" s="43">
        <v>561445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561445</v>
      </c>
      <c r="O20" s="44">
        <f t="shared" si="2"/>
        <v>179.08931419457736</v>
      </c>
      <c r="P20" s="9"/>
    </row>
    <row r="21" spans="1:119">
      <c r="A21" s="12"/>
      <c r="B21" s="42">
        <v>549</v>
      </c>
      <c r="C21" s="19" t="s">
        <v>61</v>
      </c>
      <c r="D21" s="43">
        <v>56070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56070</v>
      </c>
      <c r="O21" s="44">
        <f t="shared" si="2"/>
        <v>17.885167464114833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6868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6868</v>
      </c>
      <c r="O22" s="41">
        <f t="shared" si="2"/>
        <v>2.1907496012759169</v>
      </c>
      <c r="P22" s="10"/>
    </row>
    <row r="23" spans="1:119">
      <c r="A23" s="12"/>
      <c r="B23" s="42">
        <v>562</v>
      </c>
      <c r="C23" s="19" t="s">
        <v>62</v>
      </c>
      <c r="D23" s="43">
        <v>4299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4299</v>
      </c>
      <c r="O23" s="44">
        <f t="shared" si="2"/>
        <v>1.3712918660287081</v>
      </c>
      <c r="P23" s="9"/>
    </row>
    <row r="24" spans="1:119">
      <c r="A24" s="12"/>
      <c r="B24" s="42">
        <v>569</v>
      </c>
      <c r="C24" s="19" t="s">
        <v>47</v>
      </c>
      <c r="D24" s="43">
        <v>2569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2569</v>
      </c>
      <c r="O24" s="44">
        <f t="shared" si="2"/>
        <v>0.81945773524720888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SUM(D26:D27)</f>
        <v>205858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205858</v>
      </c>
      <c r="O25" s="41">
        <f t="shared" si="2"/>
        <v>65.664433811802226</v>
      </c>
      <c r="P25" s="9"/>
    </row>
    <row r="26" spans="1:119">
      <c r="A26" s="12"/>
      <c r="B26" s="42">
        <v>572</v>
      </c>
      <c r="C26" s="19" t="s">
        <v>63</v>
      </c>
      <c r="D26" s="43">
        <v>197458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197458</v>
      </c>
      <c r="O26" s="44">
        <f t="shared" si="2"/>
        <v>62.985007974481661</v>
      </c>
      <c r="P26" s="9"/>
    </row>
    <row r="27" spans="1:119">
      <c r="A27" s="12"/>
      <c r="B27" s="42">
        <v>574</v>
      </c>
      <c r="C27" s="19" t="s">
        <v>39</v>
      </c>
      <c r="D27" s="43">
        <v>8400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8400</v>
      </c>
      <c r="O27" s="44">
        <f t="shared" si="2"/>
        <v>2.6794258373205744</v>
      </c>
      <c r="P27" s="9"/>
    </row>
    <row r="28" spans="1:119" ht="15.75">
      <c r="A28" s="26" t="s">
        <v>64</v>
      </c>
      <c r="B28" s="27"/>
      <c r="C28" s="28"/>
      <c r="D28" s="29">
        <f t="shared" ref="D28:M28" si="8">SUM(D29:D29)</f>
        <v>39500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1081036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1120536</v>
      </c>
      <c r="O28" s="41">
        <f t="shared" si="2"/>
        <v>357.42775119617227</v>
      </c>
      <c r="P28" s="9"/>
    </row>
    <row r="29" spans="1:119" ht="15.75" thickBot="1">
      <c r="A29" s="12"/>
      <c r="B29" s="42">
        <v>581</v>
      </c>
      <c r="C29" s="19" t="s">
        <v>65</v>
      </c>
      <c r="D29" s="43">
        <v>39500</v>
      </c>
      <c r="E29" s="43">
        <v>0</v>
      </c>
      <c r="F29" s="43">
        <v>0</v>
      </c>
      <c r="G29" s="43">
        <v>0</v>
      </c>
      <c r="H29" s="43">
        <v>0</v>
      </c>
      <c r="I29" s="43">
        <v>1081036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1120536</v>
      </c>
      <c r="O29" s="44">
        <f t="shared" si="2"/>
        <v>357.42775119617227</v>
      </c>
      <c r="P29" s="9"/>
    </row>
    <row r="30" spans="1:119" ht="16.5" thickBot="1">
      <c r="A30" s="13" t="s">
        <v>10</v>
      </c>
      <c r="B30" s="21"/>
      <c r="C30" s="20"/>
      <c r="D30" s="14">
        <f>SUM(D5,D10,D13,D19,D22,D25,D28)</f>
        <v>2295878</v>
      </c>
      <c r="E30" s="14">
        <f t="shared" ref="E30:M30" si="9">SUM(E5,E10,E13,E19,E22,E25,E28)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5448547</v>
      </c>
      <c r="J30" s="14">
        <f t="shared" si="9"/>
        <v>0</v>
      </c>
      <c r="K30" s="14">
        <f t="shared" si="9"/>
        <v>22594</v>
      </c>
      <c r="L30" s="14">
        <f t="shared" si="9"/>
        <v>0</v>
      </c>
      <c r="M30" s="14">
        <f t="shared" si="9"/>
        <v>0</v>
      </c>
      <c r="N30" s="14">
        <f t="shared" si="1"/>
        <v>7767019</v>
      </c>
      <c r="O30" s="35">
        <f t="shared" si="2"/>
        <v>2477.5180223285488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68</v>
      </c>
      <c r="M32" s="90"/>
      <c r="N32" s="90"/>
      <c r="O32" s="39">
        <v>3135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387567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17843</v>
      </c>
      <c r="L5" s="56">
        <f t="shared" si="0"/>
        <v>0</v>
      </c>
      <c r="M5" s="56">
        <f t="shared" si="0"/>
        <v>0</v>
      </c>
      <c r="N5" s="57">
        <f t="shared" ref="N5:N30" si="1">SUM(D5:M5)</f>
        <v>405410</v>
      </c>
      <c r="O5" s="58">
        <f t="shared" ref="O5:O30" si="2">(N5/O$32)</f>
        <v>129.19375398342893</v>
      </c>
      <c r="P5" s="59"/>
    </row>
    <row r="6" spans="1:133">
      <c r="A6" s="61"/>
      <c r="B6" s="62">
        <v>511</v>
      </c>
      <c r="C6" s="63" t="s">
        <v>19</v>
      </c>
      <c r="D6" s="64">
        <v>33562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33562</v>
      </c>
      <c r="O6" s="65">
        <f t="shared" si="2"/>
        <v>10.695347355003186</v>
      </c>
      <c r="P6" s="66"/>
    </row>
    <row r="7" spans="1:133">
      <c r="A7" s="61"/>
      <c r="B7" s="62">
        <v>513</v>
      </c>
      <c r="C7" s="63" t="s">
        <v>20</v>
      </c>
      <c r="D7" s="64">
        <v>343205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343205</v>
      </c>
      <c r="O7" s="65">
        <f t="shared" si="2"/>
        <v>109.37061822817081</v>
      </c>
      <c r="P7" s="66"/>
    </row>
    <row r="8" spans="1:133">
      <c r="A8" s="61"/>
      <c r="B8" s="62">
        <v>514</v>
      </c>
      <c r="C8" s="63" t="s">
        <v>21</v>
      </c>
      <c r="D8" s="64">
        <v>10800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10800</v>
      </c>
      <c r="O8" s="65">
        <f t="shared" si="2"/>
        <v>3.4416826003824093</v>
      </c>
      <c r="P8" s="66"/>
    </row>
    <row r="9" spans="1:133">
      <c r="A9" s="61"/>
      <c r="B9" s="62">
        <v>518</v>
      </c>
      <c r="C9" s="63" t="s">
        <v>22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17843</v>
      </c>
      <c r="L9" s="64">
        <v>0</v>
      </c>
      <c r="M9" s="64">
        <v>0</v>
      </c>
      <c r="N9" s="64">
        <f t="shared" si="1"/>
        <v>17843</v>
      </c>
      <c r="O9" s="65">
        <f t="shared" si="2"/>
        <v>5.6861057998725304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SUM(D11:D12)</f>
        <v>738502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738502</v>
      </c>
      <c r="O10" s="72">
        <f t="shared" si="2"/>
        <v>235.34161886551945</v>
      </c>
      <c r="P10" s="73"/>
    </row>
    <row r="11" spans="1:133">
      <c r="A11" s="61"/>
      <c r="B11" s="62">
        <v>521</v>
      </c>
      <c r="C11" s="63" t="s">
        <v>24</v>
      </c>
      <c r="D11" s="64">
        <v>663380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663380</v>
      </c>
      <c r="O11" s="65">
        <f t="shared" si="2"/>
        <v>211.40216698534098</v>
      </c>
      <c r="P11" s="66"/>
    </row>
    <row r="12" spans="1:133">
      <c r="A12" s="61"/>
      <c r="B12" s="62">
        <v>522</v>
      </c>
      <c r="C12" s="63" t="s">
        <v>25</v>
      </c>
      <c r="D12" s="64">
        <v>75122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75122</v>
      </c>
      <c r="O12" s="65">
        <f t="shared" si="2"/>
        <v>23.939451880178456</v>
      </c>
      <c r="P12" s="66"/>
    </row>
    <row r="13" spans="1:133" ht="15.75">
      <c r="A13" s="67" t="s">
        <v>26</v>
      </c>
      <c r="B13" s="68"/>
      <c r="C13" s="69"/>
      <c r="D13" s="70">
        <f t="shared" ref="D13:M13" si="4">SUM(D14:D18)</f>
        <v>199351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4208725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4408076</v>
      </c>
      <c r="O13" s="72">
        <f t="shared" si="2"/>
        <v>1404.7405991077119</v>
      </c>
      <c r="P13" s="73"/>
    </row>
    <row r="14" spans="1:133">
      <c r="A14" s="61"/>
      <c r="B14" s="62">
        <v>531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3300246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3300246</v>
      </c>
      <c r="O14" s="65">
        <f t="shared" si="2"/>
        <v>1051.7036328871893</v>
      </c>
      <c r="P14" s="66"/>
    </row>
    <row r="15" spans="1:133">
      <c r="A15" s="61"/>
      <c r="B15" s="62">
        <v>532</v>
      </c>
      <c r="C15" s="63" t="s">
        <v>28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332179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332179</v>
      </c>
      <c r="O15" s="65">
        <f t="shared" si="2"/>
        <v>105.85691523263225</v>
      </c>
      <c r="P15" s="66"/>
    </row>
    <row r="16" spans="1:133">
      <c r="A16" s="61"/>
      <c r="B16" s="62">
        <v>533</v>
      </c>
      <c r="C16" s="63" t="s">
        <v>45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154710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154710</v>
      </c>
      <c r="O16" s="65">
        <f t="shared" si="2"/>
        <v>49.302103250478012</v>
      </c>
      <c r="P16" s="66"/>
    </row>
    <row r="17" spans="1:119">
      <c r="A17" s="61"/>
      <c r="B17" s="62">
        <v>534</v>
      </c>
      <c r="C17" s="63" t="s">
        <v>59</v>
      </c>
      <c r="D17" s="64">
        <v>199351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199351</v>
      </c>
      <c r="O17" s="65">
        <f t="shared" si="2"/>
        <v>63.528043339706819</v>
      </c>
      <c r="P17" s="66"/>
    </row>
    <row r="18" spans="1:119">
      <c r="A18" s="61"/>
      <c r="B18" s="62">
        <v>535</v>
      </c>
      <c r="C18" s="63" t="s">
        <v>46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421590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421590</v>
      </c>
      <c r="O18" s="65">
        <f t="shared" si="2"/>
        <v>134.34990439770556</v>
      </c>
      <c r="P18" s="66"/>
    </row>
    <row r="19" spans="1:119" ht="15.75">
      <c r="A19" s="67" t="s">
        <v>31</v>
      </c>
      <c r="B19" s="68"/>
      <c r="C19" s="69"/>
      <c r="D19" s="70">
        <f t="shared" ref="D19:M19" si="5">SUM(D20:D21)</f>
        <v>708251</v>
      </c>
      <c r="E19" s="70">
        <f t="shared" si="5"/>
        <v>0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708251</v>
      </c>
      <c r="O19" s="72">
        <f t="shared" si="2"/>
        <v>225.70140216698533</v>
      </c>
      <c r="P19" s="73"/>
    </row>
    <row r="20" spans="1:119">
      <c r="A20" s="61"/>
      <c r="B20" s="62">
        <v>541</v>
      </c>
      <c r="C20" s="63" t="s">
        <v>60</v>
      </c>
      <c r="D20" s="64">
        <v>654479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654479</v>
      </c>
      <c r="O20" s="65">
        <f t="shared" si="2"/>
        <v>208.56564690885915</v>
      </c>
      <c r="P20" s="66"/>
    </row>
    <row r="21" spans="1:119">
      <c r="A21" s="61"/>
      <c r="B21" s="62">
        <v>549</v>
      </c>
      <c r="C21" s="63" t="s">
        <v>61</v>
      </c>
      <c r="D21" s="64">
        <v>53772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53772</v>
      </c>
      <c r="O21" s="65">
        <f t="shared" si="2"/>
        <v>17.135755258126196</v>
      </c>
      <c r="P21" s="66"/>
    </row>
    <row r="22" spans="1:119" ht="15.75">
      <c r="A22" s="67" t="s">
        <v>34</v>
      </c>
      <c r="B22" s="68"/>
      <c r="C22" s="69"/>
      <c r="D22" s="70">
        <f t="shared" ref="D22:M22" si="6">SUM(D23:D24)</f>
        <v>6872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6872</v>
      </c>
      <c r="O22" s="72">
        <f t="shared" si="2"/>
        <v>2.189929891650733</v>
      </c>
      <c r="P22" s="73"/>
    </row>
    <row r="23" spans="1:119">
      <c r="A23" s="61"/>
      <c r="B23" s="62">
        <v>562</v>
      </c>
      <c r="C23" s="63" t="s">
        <v>62</v>
      </c>
      <c r="D23" s="64">
        <v>4020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4020</v>
      </c>
      <c r="O23" s="65">
        <f t="shared" si="2"/>
        <v>1.2810707456978967</v>
      </c>
      <c r="P23" s="66"/>
    </row>
    <row r="24" spans="1:119">
      <c r="A24" s="61"/>
      <c r="B24" s="62">
        <v>569</v>
      </c>
      <c r="C24" s="63" t="s">
        <v>47</v>
      </c>
      <c r="D24" s="64">
        <v>2852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2852</v>
      </c>
      <c r="O24" s="65">
        <f t="shared" si="2"/>
        <v>0.90885914595283623</v>
      </c>
      <c r="P24" s="66"/>
    </row>
    <row r="25" spans="1:119" ht="15.75">
      <c r="A25" s="67" t="s">
        <v>36</v>
      </c>
      <c r="B25" s="68"/>
      <c r="C25" s="69"/>
      <c r="D25" s="70">
        <f t="shared" ref="D25:M25" si="7">SUM(D26:D27)</f>
        <v>165744</v>
      </c>
      <c r="E25" s="70">
        <f t="shared" si="7"/>
        <v>0</v>
      </c>
      <c r="F25" s="70">
        <f t="shared" si="7"/>
        <v>0</v>
      </c>
      <c r="G25" s="70">
        <f t="shared" si="7"/>
        <v>0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1"/>
        <v>165744</v>
      </c>
      <c r="O25" s="72">
        <f t="shared" si="2"/>
        <v>52.818355640535373</v>
      </c>
      <c r="P25" s="66"/>
    </row>
    <row r="26" spans="1:119">
      <c r="A26" s="61"/>
      <c r="B26" s="62">
        <v>572</v>
      </c>
      <c r="C26" s="63" t="s">
        <v>63</v>
      </c>
      <c r="D26" s="64">
        <v>156659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1"/>
        <v>156659</v>
      </c>
      <c r="O26" s="65">
        <f t="shared" si="2"/>
        <v>49.9231994901211</v>
      </c>
      <c r="P26" s="66"/>
    </row>
    <row r="27" spans="1:119">
      <c r="A27" s="61"/>
      <c r="B27" s="62">
        <v>574</v>
      </c>
      <c r="C27" s="63" t="s">
        <v>39</v>
      </c>
      <c r="D27" s="64">
        <v>9085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9085</v>
      </c>
      <c r="O27" s="65">
        <f t="shared" si="2"/>
        <v>2.8951561504142767</v>
      </c>
      <c r="P27" s="66"/>
    </row>
    <row r="28" spans="1:119" ht="15.75">
      <c r="A28" s="67" t="s">
        <v>64</v>
      </c>
      <c r="B28" s="68"/>
      <c r="C28" s="69"/>
      <c r="D28" s="70">
        <f t="shared" ref="D28:M28" si="8">SUM(D29:D29)</f>
        <v>54500</v>
      </c>
      <c r="E28" s="70">
        <f t="shared" si="8"/>
        <v>0</v>
      </c>
      <c r="F28" s="70">
        <f t="shared" si="8"/>
        <v>0</v>
      </c>
      <c r="G28" s="70">
        <f t="shared" si="8"/>
        <v>0</v>
      </c>
      <c r="H28" s="70">
        <f t="shared" si="8"/>
        <v>0</v>
      </c>
      <c r="I28" s="70">
        <f t="shared" si="8"/>
        <v>973524</v>
      </c>
      <c r="J28" s="70">
        <f t="shared" si="8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1"/>
        <v>1028024</v>
      </c>
      <c r="O28" s="72">
        <f t="shared" si="2"/>
        <v>327.60484384958573</v>
      </c>
      <c r="P28" s="66"/>
    </row>
    <row r="29" spans="1:119" ht="15.75" thickBot="1">
      <c r="A29" s="61"/>
      <c r="B29" s="62">
        <v>581</v>
      </c>
      <c r="C29" s="63" t="s">
        <v>65</v>
      </c>
      <c r="D29" s="64">
        <v>54500</v>
      </c>
      <c r="E29" s="64">
        <v>0</v>
      </c>
      <c r="F29" s="64">
        <v>0</v>
      </c>
      <c r="G29" s="64">
        <v>0</v>
      </c>
      <c r="H29" s="64">
        <v>0</v>
      </c>
      <c r="I29" s="64">
        <v>973524</v>
      </c>
      <c r="J29" s="64">
        <v>0</v>
      </c>
      <c r="K29" s="64">
        <v>0</v>
      </c>
      <c r="L29" s="64">
        <v>0</v>
      </c>
      <c r="M29" s="64">
        <v>0</v>
      </c>
      <c r="N29" s="64">
        <f t="shared" si="1"/>
        <v>1028024</v>
      </c>
      <c r="O29" s="65">
        <f t="shared" si="2"/>
        <v>327.60484384958573</v>
      </c>
      <c r="P29" s="66"/>
    </row>
    <row r="30" spans="1:119" ht="16.5" thickBot="1">
      <c r="A30" s="74" t="s">
        <v>10</v>
      </c>
      <c r="B30" s="75"/>
      <c r="C30" s="76"/>
      <c r="D30" s="77">
        <f>SUM(D5,D10,D13,D19,D22,D25,D28)</f>
        <v>2260787</v>
      </c>
      <c r="E30" s="77">
        <f t="shared" ref="E30:M30" si="9">SUM(E5,E10,E13,E19,E22,E25,E28)</f>
        <v>0</v>
      </c>
      <c r="F30" s="77">
        <f t="shared" si="9"/>
        <v>0</v>
      </c>
      <c r="G30" s="77">
        <f t="shared" si="9"/>
        <v>0</v>
      </c>
      <c r="H30" s="77">
        <f t="shared" si="9"/>
        <v>0</v>
      </c>
      <c r="I30" s="77">
        <f t="shared" si="9"/>
        <v>5182249</v>
      </c>
      <c r="J30" s="77">
        <f t="shared" si="9"/>
        <v>0</v>
      </c>
      <c r="K30" s="77">
        <f t="shared" si="9"/>
        <v>17843</v>
      </c>
      <c r="L30" s="77">
        <f t="shared" si="9"/>
        <v>0</v>
      </c>
      <c r="M30" s="77">
        <f t="shared" si="9"/>
        <v>0</v>
      </c>
      <c r="N30" s="77">
        <f t="shared" si="1"/>
        <v>7460879</v>
      </c>
      <c r="O30" s="78">
        <f t="shared" si="2"/>
        <v>2377.5905035054175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66</v>
      </c>
      <c r="M32" s="114"/>
      <c r="N32" s="114"/>
      <c r="O32" s="88">
        <v>3138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2023-12-04T21:46:20Z</cp:lastPrinted>
  <dcterms:created xsi:type="dcterms:W3CDTF">2000-08-31T21:26:31Z</dcterms:created>
  <dcterms:modified xsi:type="dcterms:W3CDTF">2023-12-04T21:46:24Z</dcterms:modified>
</cp:coreProperties>
</file>