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'2007'!$A$1:$O$27</definedName>
    <definedName name="_xlnm.Print_Area" localSheetId="13">'2008'!$A$1:$O$25</definedName>
    <definedName name="_xlnm.Print_Area" localSheetId="12">'2009'!$A$1:$O$23</definedName>
    <definedName name="_xlnm.Print_Area" localSheetId="11">'2010'!$A$1:$O$23</definedName>
    <definedName name="_xlnm.Print_Area" localSheetId="10">'2011'!$A$1:$O$24</definedName>
    <definedName name="_xlnm.Print_Area" localSheetId="9">'2012'!$A$1:$O$18</definedName>
    <definedName name="_xlnm.Print_Area" localSheetId="8">'2013'!$A$1:$O$18</definedName>
    <definedName name="_xlnm.Print_Area" localSheetId="7">'2014'!$A$1:$O$79</definedName>
    <definedName name="_xlnm.Print_Area" localSheetId="6">'2015'!$A$1:$O$22</definedName>
    <definedName name="_xlnm.Print_Area" localSheetId="5">'2016'!$A$1:$O$19</definedName>
    <definedName name="_xlnm.Print_Area" localSheetId="4">'2017'!$A$1:$O$21</definedName>
    <definedName name="_xlnm.Print_Area" localSheetId="3">'2018'!$A$1:$O$22</definedName>
    <definedName name="_xlnm.Print_Area" localSheetId="2">'2019'!$A$1:$O$21</definedName>
    <definedName name="_xlnm.Print_Area" localSheetId="1">'2020'!$A$1:$O$21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<sst xmlns="http://schemas.openxmlformats.org/spreadsheetml/2006/main" count="565" uniqueCount="130">
  <si>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</si>
  <si>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</si>
  <si>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</si>
  <si>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</si>
  <si>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</si>
  <si>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</si>
  <si>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</si>
  <si>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</si>
  <si>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</si>
  <si>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</si>
  <si>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</si>
  <si>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</si>
  <si>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</si>
  <si>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</si>
  <si>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</si>
  <si>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</si>
  <si>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</si>
  <si>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</si>
  <si>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</si>
  <si>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</si>
  <si>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</si>
  <si>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Debt Service Payments</t>
  </si>
  <si>
    <t>Physical Environment</t>
  </si>
  <si>
    <t>Gas Utility Services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</si>
  <si>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</si>
  <si>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</si>
  <si>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</si>
  <si>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</si>
  <si>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</si>
  <si>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</si>
  <si>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</si>
  <si>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</si>
  <si>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</si>
  <si>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Century Expenditures Reported by Account Code and Fund Type</t>
  </si>
  <si>
    <t>Local Fiscal Year Ended September 30, 2010</t>
  </si>
  <si>
    <t>2010 Municipal Census Population:</t>
  </si>
  <si>
    <t>Local Fiscal Year Ended September 30, 2011</t>
  </si>
  <si>
    <t>Other General Government Services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</si>
  <si>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</si>
  <si>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</si>
  <si>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</si>
  <si>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</si>
  <si>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</si>
  <si>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</si>
  <si>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</si>
  <si>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</si>
  <si>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Economic Environment</t>
  </si>
  <si>
    <t>Other Economic Environment</t>
  </si>
  <si>
    <t>2008 Municipal Population:</t>
  </si>
  <si>
    <t>Local Fiscal Year Ended September 30, 2014</t>
  </si>
  <si>
    <t>Legislative</t>
  </si>
  <si>
    <t>Legal Counsel</t>
  </si>
  <si>
    <t>Comprehensive Planning</t>
  </si>
  <si>
    <t>Non-Court Information Systems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</si>
  <si>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</si>
  <si>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</si>
  <si>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</si>
  <si>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</si>
  <si>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</si>
  <si>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</si>
  <si>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</si>
  <si>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</si>
  <si>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</si>
  <si>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</si>
  <si>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</si>
  <si>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</si>
  <si>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Electric Utility Services</t>
  </si>
  <si>
    <t>Garbage / Solid Waste</t>
  </si>
  <si>
    <t>Water / Sewer Services</t>
  </si>
  <si>
    <t>Conservation / Resource Management</t>
  </si>
  <si>
    <t>Flood Control / Stormwater Control</t>
  </si>
  <si>
    <t>Other Physical Environment</t>
  </si>
  <si>
    <t>Road / Street Facilities</t>
  </si>
  <si>
    <t>Airports</t>
  </si>
  <si>
    <t>Water</t>
  </si>
  <si>
    <t>Mass Transit</t>
  </si>
  <si>
    <t>Parking Facilities</t>
  </si>
  <si>
    <t>Other Transportation</t>
  </si>
  <si>
    <t>Employment Development</t>
  </si>
  <si>
    <t>Industry Development</t>
  </si>
  <si>
    <t>Veterans Services</t>
  </si>
  <si>
    <t>Housing and Urban Development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</si>
  <si>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</si>
  <si>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</si>
  <si>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</si>
  <si>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</si>
  <si>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</si>
  <si>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</si>
  <si>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</si>
  <si>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</si>
  <si>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</si>
  <si>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</si>
  <si>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</si>
  <si>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</si>
  <si>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</si>
  <si>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</si>
  <si>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</si>
  <si>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</si>
  <si>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</si>
  <si>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</si>
  <si>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</si>
  <si>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</si>
  <si>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</si>
  <si>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</si>
  <si>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</si>
  <si>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</si>
  <si>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</si>
  <si>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</si>
  <si>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2014 Municipal Population:</t>
  </si>
  <si>
    <t>Local Fiscal Year Ended September 30, 2015</t>
  </si>
  <si>
    <t>2015 Municipal Population:</t>
  </si>
  <si>
    <t>Local Fiscal Year Ended September 30, 2007</t>
  </si>
  <si>
    <t>Water-Sewer Combination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</si>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</sst>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126</v>
      </c>
      <c r="N4" s="32" t="s">
        <v>5</v>
      </c>
      <c r="O4" s="32" t="s">
        <v>127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445932</v>
      </c>
      <c r="E5" s="24">
        <f>SUM(E6:E6)</f>
        <v>175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446107</v>
      </c>
      <c r="P5" s="30">
        <f>(O5/P$19)</f>
        <v>257.5675519630485</v>
      </c>
      <c r="Q5" s="6"/>
    </row>
    <row r="6" spans="1:17" ht="15">
      <c r="A6" s="12"/>
      <c r="B6" s="42">
        <v>513</v>
      </c>
      <c r="C6" s="19" t="s">
        <v>20</v>
      </c>
      <c r="D6" s="43">
        <v>445932</v>
      </c>
      <c r="E6" s="43">
        <v>175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446107</v>
      </c>
      <c r="P6" s="44">
        <f>(O6/P$19)</f>
        <v>257.5675519630485</v>
      </c>
      <c r="Q6" s="9"/>
    </row>
    <row r="7" spans="1:17" ht="15.75">
      <c r="A7" s="26" t="s">
        <v>22</v>
      </c>
      <c r="B7" s="27"/>
      <c r="C7" s="28"/>
      <c r="D7" s="29">
        <f>SUM(D8:D10)</f>
        <v>0</v>
      </c>
      <c r="E7" s="29">
        <f>SUM(E8:E10)</f>
        <v>0</v>
      </c>
      <c r="F7" s="29">
        <f>SUM(F8:F10)</f>
        <v>0</v>
      </c>
      <c r="G7" s="29">
        <f>SUM(G8:G10)</f>
        <v>0</v>
      </c>
      <c r="H7" s="29">
        <f>SUM(H8:H10)</f>
        <v>0</v>
      </c>
      <c r="I7" s="29">
        <f>SUM(I8:I10)</f>
        <v>1835304</v>
      </c>
      <c r="J7" s="29">
        <f>SUM(J8:J10)</f>
        <v>0</v>
      </c>
      <c r="K7" s="29">
        <f>SUM(K8:K10)</f>
        <v>0</v>
      </c>
      <c r="L7" s="29">
        <f>SUM(L8:L10)</f>
        <v>0</v>
      </c>
      <c r="M7" s="29">
        <f>SUM(M8:M10)</f>
        <v>0</v>
      </c>
      <c r="N7" s="29">
        <f>SUM(N8:N10)</f>
        <v>0</v>
      </c>
      <c r="O7" s="40">
        <f>SUM(D7:N7)</f>
        <v>1835304</v>
      </c>
      <c r="P7" s="41">
        <f>(O7/P$19)</f>
        <v>1059.6443418013857</v>
      </c>
      <c r="Q7" s="10"/>
    </row>
    <row r="8" spans="1:17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528028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528028</v>
      </c>
      <c r="P8" s="44">
        <f>(O8/P$19)</f>
        <v>304.86605080831407</v>
      </c>
      <c r="Q8" s="9"/>
    </row>
    <row r="9" spans="1:17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1198745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1198745</v>
      </c>
      <c r="P9" s="44">
        <f>(O9/P$19)</f>
        <v>692.1160508083141</v>
      </c>
      <c r="Q9" s="9"/>
    </row>
    <row r="10" spans="1:17" ht="15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108531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108531</v>
      </c>
      <c r="P10" s="44">
        <f>(O10/P$19)</f>
        <v>62.66224018475751</v>
      </c>
      <c r="Q10" s="9"/>
    </row>
    <row r="11" spans="1:17" ht="15.75">
      <c r="A11" s="26" t="s">
        <v>26</v>
      </c>
      <c r="B11" s="27"/>
      <c r="C11" s="28"/>
      <c r="D11" s="29">
        <f>SUM(D12:D12)</f>
        <v>262419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262419</v>
      </c>
      <c r="P11" s="41">
        <f>(O11/P$19)</f>
        <v>151.5121247113164</v>
      </c>
      <c r="Q11" s="10"/>
    </row>
    <row r="12" spans="1:17" ht="15">
      <c r="A12" s="12"/>
      <c r="B12" s="42">
        <v>541</v>
      </c>
      <c r="C12" s="19" t="s">
        <v>27</v>
      </c>
      <c r="D12" s="43">
        <v>262419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262419</v>
      </c>
      <c r="P12" s="44">
        <f>(O12/P$19)</f>
        <v>151.5121247113164</v>
      </c>
      <c r="Q12" s="9"/>
    </row>
    <row r="13" spans="1:17" ht="15.75">
      <c r="A13" s="26" t="s">
        <v>28</v>
      </c>
      <c r="B13" s="27"/>
      <c r="C13" s="28"/>
      <c r="D13" s="29">
        <f>SUM(D14:D14)</f>
        <v>78497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78497</v>
      </c>
      <c r="P13" s="41">
        <f>(O13/P$19)</f>
        <v>45.321593533487295</v>
      </c>
      <c r="Q13" s="9"/>
    </row>
    <row r="14" spans="1:17" ht="15">
      <c r="A14" s="12"/>
      <c r="B14" s="42">
        <v>572</v>
      </c>
      <c r="C14" s="19" t="s">
        <v>29</v>
      </c>
      <c r="D14" s="43">
        <v>78497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78497</v>
      </c>
      <c r="P14" s="44">
        <f>(O14/P$19)</f>
        <v>45.321593533487295</v>
      </c>
      <c r="Q14" s="9"/>
    </row>
    <row r="15" spans="1:17" ht="15.75">
      <c r="A15" s="26" t="s">
        <v>31</v>
      </c>
      <c r="B15" s="27"/>
      <c r="C15" s="28"/>
      <c r="D15" s="29">
        <f>SUM(D16:D16)</f>
        <v>0</v>
      </c>
      <c r="E15" s="29">
        <f>SUM(E16:E16)</f>
        <v>327126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127997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455123</v>
      </c>
      <c r="P15" s="41">
        <f>(O15/P$19)</f>
        <v>262.7730946882217</v>
      </c>
      <c r="Q15" s="9"/>
    </row>
    <row r="16" spans="1:17" ht="15.75" thickBot="1">
      <c r="A16" s="12"/>
      <c r="B16" s="42">
        <v>581</v>
      </c>
      <c r="C16" s="19" t="s">
        <v>128</v>
      </c>
      <c r="D16" s="43">
        <v>0</v>
      </c>
      <c r="E16" s="43">
        <v>327126</v>
      </c>
      <c r="F16" s="43">
        <v>0</v>
      </c>
      <c r="G16" s="43">
        <v>0</v>
      </c>
      <c r="H16" s="43">
        <v>0</v>
      </c>
      <c r="I16" s="43">
        <v>127997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455123</v>
      </c>
      <c r="P16" s="44">
        <f>(O16/P$19)</f>
        <v>262.7730946882217</v>
      </c>
      <c r="Q16" s="9"/>
    </row>
    <row r="17" spans="1:120" ht="16.5" thickBot="1">
      <c r="A17" s="13" t="s">
        <v>10</v>
      </c>
      <c r="B17" s="21"/>
      <c r="C17" s="20"/>
      <c r="D17" s="14">
        <f>SUM(D5,D7,D11,D13,D15)</f>
        <v>786848</v>
      </c>
      <c r="E17" s="14">
        <f aca="true" t="shared" si="0" ref="E17:N17">SUM(E5,E7,E11,E13,E15)</f>
        <v>327301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1963301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SUM(D17:N17)</f>
        <v>3077450</v>
      </c>
      <c r="P17" s="35">
        <f>(O17/P$19)</f>
        <v>1776.8187066974597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129</v>
      </c>
      <c r="N19" s="93"/>
      <c r="O19" s="93"/>
      <c r="P19" s="39">
        <v>1732</v>
      </c>
    </row>
    <row r="20" spans="1:16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1850771</v>
      </c>
      <c r="E5" s="24">
        <f t="shared" si="0"/>
        <v>26727</v>
      </c>
      <c r="F5" s="24">
        <f t="shared" si="0"/>
        <v>36286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1913784</v>
      </c>
      <c r="O5" s="30">
        <f aca="true" t="shared" si="2" ref="O5:O14">(N5/O$16)</f>
        <v>1130.409923213231</v>
      </c>
      <c r="P5" s="6"/>
    </row>
    <row r="6" spans="1:16" ht="15">
      <c r="A6" s="12"/>
      <c r="B6" s="42">
        <v>519</v>
      </c>
      <c r="C6" s="19" t="s">
        <v>37</v>
      </c>
      <c r="D6" s="43">
        <v>1850771</v>
      </c>
      <c r="E6" s="43">
        <v>26727</v>
      </c>
      <c r="F6" s="43">
        <v>36286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1913784</v>
      </c>
      <c r="O6" s="44">
        <f t="shared" si="2"/>
        <v>1130.409923213231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SUM(D8:D11)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1846774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1846774</v>
      </c>
      <c r="O7" s="41">
        <f t="shared" si="2"/>
        <v>1090.8292971057294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411155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411155</v>
      </c>
      <c r="O8" s="44">
        <f t="shared" si="2"/>
        <v>242.85587714116951</v>
      </c>
      <c r="P8" s="9"/>
    </row>
    <row r="9" spans="1:16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997858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997858</v>
      </c>
      <c r="O9" s="44">
        <f t="shared" si="2"/>
        <v>589.4022445363261</v>
      </c>
      <c r="P9" s="9"/>
    </row>
    <row r="10" spans="1:16" ht="15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120069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120069</v>
      </c>
      <c r="O10" s="44">
        <f t="shared" si="2"/>
        <v>70.92085056113409</v>
      </c>
      <c r="P10" s="9"/>
    </row>
    <row r="11" spans="1:16" ht="15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317692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317692</v>
      </c>
      <c r="O11" s="44">
        <f t="shared" si="2"/>
        <v>187.6503248670998</v>
      </c>
      <c r="P11" s="9"/>
    </row>
    <row r="12" spans="1:16" ht="15.75">
      <c r="A12" s="26" t="s">
        <v>31</v>
      </c>
      <c r="B12" s="27"/>
      <c r="C12" s="28"/>
      <c r="D12" s="29">
        <f aca="true" t="shared" si="4" ref="D12:M12">SUM(D13:D13)</f>
        <v>36286</v>
      </c>
      <c r="E12" s="29">
        <f t="shared" si="4"/>
        <v>133689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169975</v>
      </c>
      <c r="O12" s="41">
        <f t="shared" si="2"/>
        <v>100.39870053160071</v>
      </c>
      <c r="P12" s="9"/>
    </row>
    <row r="13" spans="1:16" ht="15.75" thickBot="1">
      <c r="A13" s="12"/>
      <c r="B13" s="42">
        <v>581</v>
      </c>
      <c r="C13" s="19" t="s">
        <v>30</v>
      </c>
      <c r="D13" s="43">
        <v>36286</v>
      </c>
      <c r="E13" s="43">
        <v>133689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169975</v>
      </c>
      <c r="O13" s="44">
        <f t="shared" si="2"/>
        <v>100.39870053160071</v>
      </c>
      <c r="P13" s="9"/>
    </row>
    <row r="14" spans="1:119" ht="16.5" thickBot="1">
      <c r="A14" s="13" t="s">
        <v>10</v>
      </c>
      <c r="B14" s="21"/>
      <c r="C14" s="20"/>
      <c r="D14" s="14">
        <f>SUM(D5,D7,D12)</f>
        <v>1887057</v>
      </c>
      <c r="E14" s="14">
        <f aca="true" t="shared" si="5" ref="E14:M14">SUM(E5,E7,E12)</f>
        <v>160416</v>
      </c>
      <c r="F14" s="14">
        <f t="shared" si="5"/>
        <v>36286</v>
      </c>
      <c r="G14" s="14">
        <f t="shared" si="5"/>
        <v>0</v>
      </c>
      <c r="H14" s="14">
        <f t="shared" si="5"/>
        <v>0</v>
      </c>
      <c r="I14" s="14">
        <f t="shared" si="5"/>
        <v>1846774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3930533</v>
      </c>
      <c r="O14" s="35">
        <f t="shared" si="2"/>
        <v>2321.637920850561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42</v>
      </c>
      <c r="M16" s="93"/>
      <c r="N16" s="93"/>
      <c r="O16" s="39">
        <v>1693</v>
      </c>
    </row>
    <row r="17" spans="1:15" ht="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727355</v>
      </c>
      <c r="E5" s="24">
        <f t="shared" si="0"/>
        <v>47755</v>
      </c>
      <c r="F5" s="24">
        <f t="shared" si="0"/>
        <v>36326</v>
      </c>
      <c r="G5" s="24">
        <f t="shared" si="0"/>
        <v>0</v>
      </c>
      <c r="H5" s="24">
        <f t="shared" si="0"/>
        <v>0</v>
      </c>
      <c r="I5" s="24">
        <f t="shared" si="0"/>
        <v>373029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1184465</v>
      </c>
      <c r="O5" s="30">
        <f aca="true" t="shared" si="2" ref="O5:O20">(N5/O$22)</f>
        <v>700.8668639053254</v>
      </c>
      <c r="P5" s="6"/>
    </row>
    <row r="6" spans="1:16" ht="15">
      <c r="A6" s="12"/>
      <c r="B6" s="42">
        <v>512</v>
      </c>
      <c r="C6" s="19" t="s">
        <v>19</v>
      </c>
      <c r="D6" s="43">
        <v>9119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9119</v>
      </c>
      <c r="O6" s="44">
        <f t="shared" si="2"/>
        <v>5.39585798816568</v>
      </c>
      <c r="P6" s="9"/>
    </row>
    <row r="7" spans="1:16" ht="15">
      <c r="A7" s="12"/>
      <c r="B7" s="42">
        <v>513</v>
      </c>
      <c r="C7" s="19" t="s">
        <v>20</v>
      </c>
      <c r="D7" s="43">
        <v>718236</v>
      </c>
      <c r="E7" s="43">
        <v>0</v>
      </c>
      <c r="F7" s="43">
        <v>0</v>
      </c>
      <c r="G7" s="43">
        <v>0</v>
      </c>
      <c r="H7" s="43">
        <v>0</v>
      </c>
      <c r="I7" s="43">
        <v>373029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1091265</v>
      </c>
      <c r="O7" s="44">
        <f t="shared" si="2"/>
        <v>645.7189349112426</v>
      </c>
      <c r="P7" s="9"/>
    </row>
    <row r="8" spans="1:16" ht="15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36326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36326</v>
      </c>
      <c r="O8" s="44">
        <f t="shared" si="2"/>
        <v>21.494674556213017</v>
      </c>
      <c r="P8" s="9"/>
    </row>
    <row r="9" spans="1:16" ht="15">
      <c r="A9" s="12"/>
      <c r="B9" s="42">
        <v>519</v>
      </c>
      <c r="C9" s="19" t="s">
        <v>37</v>
      </c>
      <c r="D9" s="43">
        <v>0</v>
      </c>
      <c r="E9" s="43">
        <v>47755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47755</v>
      </c>
      <c r="O9" s="44">
        <f t="shared" si="2"/>
        <v>28.257396449704142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1375427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1375427</v>
      </c>
      <c r="O10" s="41">
        <f t="shared" si="2"/>
        <v>813.8621301775148</v>
      </c>
      <c r="P10" s="10"/>
    </row>
    <row r="11" spans="1:16" ht="15">
      <c r="A11" s="12"/>
      <c r="B11" s="42">
        <v>532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447357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447357</v>
      </c>
      <c r="O11" s="44">
        <f t="shared" si="2"/>
        <v>264.7082840236686</v>
      </c>
      <c r="P11" s="9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828514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828514</v>
      </c>
      <c r="O12" s="44">
        <f t="shared" si="2"/>
        <v>490.2449704142012</v>
      </c>
      <c r="P12" s="9"/>
    </row>
    <row r="13" spans="1:16" ht="15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99556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99556</v>
      </c>
      <c r="O13" s="44">
        <f t="shared" si="2"/>
        <v>58.90887573964497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802988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802988</v>
      </c>
      <c r="O14" s="41">
        <f t="shared" si="2"/>
        <v>475.1408284023669</v>
      </c>
      <c r="P14" s="10"/>
    </row>
    <row r="15" spans="1:16" ht="15">
      <c r="A15" s="12"/>
      <c r="B15" s="42">
        <v>541</v>
      </c>
      <c r="C15" s="19" t="s">
        <v>27</v>
      </c>
      <c r="D15" s="43">
        <v>802988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802988</v>
      </c>
      <c r="O15" s="44">
        <f t="shared" si="2"/>
        <v>475.1408284023669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75250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75250</v>
      </c>
      <c r="O16" s="41">
        <f t="shared" si="2"/>
        <v>44.52662721893491</v>
      </c>
      <c r="P16" s="9"/>
    </row>
    <row r="17" spans="1:16" ht="15">
      <c r="A17" s="12"/>
      <c r="B17" s="42">
        <v>572</v>
      </c>
      <c r="C17" s="19" t="s">
        <v>29</v>
      </c>
      <c r="D17" s="43">
        <v>75250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75250</v>
      </c>
      <c r="O17" s="44">
        <f t="shared" si="2"/>
        <v>44.52662721893491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36326</v>
      </c>
      <c r="E18" s="29">
        <f t="shared" si="6"/>
        <v>422574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458900</v>
      </c>
      <c r="O18" s="41">
        <f t="shared" si="2"/>
        <v>271.53846153846155</v>
      </c>
      <c r="P18" s="9"/>
    </row>
    <row r="19" spans="1:16" ht="15.75" thickBot="1">
      <c r="A19" s="12"/>
      <c r="B19" s="42">
        <v>581</v>
      </c>
      <c r="C19" s="19" t="s">
        <v>30</v>
      </c>
      <c r="D19" s="43">
        <v>36326</v>
      </c>
      <c r="E19" s="43">
        <v>422574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458900</v>
      </c>
      <c r="O19" s="44">
        <f t="shared" si="2"/>
        <v>271.53846153846155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1641919</v>
      </c>
      <c r="E20" s="14">
        <f aca="true" t="shared" si="7" ref="E20:M20">SUM(E5,E10,E14,E16,E18)</f>
        <v>470329</v>
      </c>
      <c r="F20" s="14">
        <f t="shared" si="7"/>
        <v>36326</v>
      </c>
      <c r="G20" s="14">
        <f t="shared" si="7"/>
        <v>0</v>
      </c>
      <c r="H20" s="14">
        <f t="shared" si="7"/>
        <v>0</v>
      </c>
      <c r="I20" s="14">
        <f t="shared" si="7"/>
        <v>1748456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3897030</v>
      </c>
      <c r="O20" s="35">
        <f t="shared" si="2"/>
        <v>2305.9349112426034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38</v>
      </c>
      <c r="M22" s="93"/>
      <c r="N22" s="93"/>
      <c r="O22" s="39">
        <v>1690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501987</v>
      </c>
      <c r="E5" s="24">
        <f t="shared" si="0"/>
        <v>0</v>
      </c>
      <c r="F5" s="24">
        <f t="shared" si="0"/>
        <v>36304</v>
      </c>
      <c r="G5" s="24">
        <f t="shared" si="0"/>
        <v>0</v>
      </c>
      <c r="H5" s="24">
        <f t="shared" si="0"/>
        <v>0</v>
      </c>
      <c r="I5" s="24">
        <f t="shared" si="0"/>
        <v>367563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905854</v>
      </c>
      <c r="O5" s="30">
        <f aca="true" t="shared" si="2" ref="O5:O19">(N5/O$21)</f>
        <v>533.4829210836278</v>
      </c>
      <c r="P5" s="6"/>
    </row>
    <row r="6" spans="1:16" ht="15">
      <c r="A6" s="12"/>
      <c r="B6" s="42">
        <v>512</v>
      </c>
      <c r="C6" s="19" t="s">
        <v>19</v>
      </c>
      <c r="D6" s="43">
        <v>7884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7884</v>
      </c>
      <c r="O6" s="44">
        <f t="shared" si="2"/>
        <v>4.6431095406360425</v>
      </c>
      <c r="P6" s="9"/>
    </row>
    <row r="7" spans="1:16" ht="15">
      <c r="A7" s="12"/>
      <c r="B7" s="42">
        <v>513</v>
      </c>
      <c r="C7" s="19" t="s">
        <v>20</v>
      </c>
      <c r="D7" s="43">
        <v>494103</v>
      </c>
      <c r="E7" s="43">
        <v>0</v>
      </c>
      <c r="F7" s="43">
        <v>3</v>
      </c>
      <c r="G7" s="43">
        <v>0</v>
      </c>
      <c r="H7" s="43">
        <v>0</v>
      </c>
      <c r="I7" s="43">
        <v>367563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861669</v>
      </c>
      <c r="O7" s="44">
        <f t="shared" si="2"/>
        <v>507.4611307420495</v>
      </c>
      <c r="P7" s="9"/>
    </row>
    <row r="8" spans="1:16" ht="15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36301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36301</v>
      </c>
      <c r="O8" s="44">
        <f t="shared" si="2"/>
        <v>21.378680800942284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1256664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1256664</v>
      </c>
      <c r="O9" s="41">
        <f t="shared" si="2"/>
        <v>740.0848056537102</v>
      </c>
      <c r="P9" s="10"/>
    </row>
    <row r="10" spans="1:16" ht="15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507565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507565</v>
      </c>
      <c r="O10" s="44">
        <f t="shared" si="2"/>
        <v>298.9193168433451</v>
      </c>
      <c r="P10" s="9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632845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632845</v>
      </c>
      <c r="O11" s="44">
        <f t="shared" si="2"/>
        <v>372.7002355712603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116254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116254</v>
      </c>
      <c r="O12" s="44">
        <f t="shared" si="2"/>
        <v>68.46525323910483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258700</v>
      </c>
      <c r="E13" s="29">
        <f t="shared" si="4"/>
        <v>43891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302591</v>
      </c>
      <c r="O13" s="41">
        <f t="shared" si="2"/>
        <v>178.20435806831566</v>
      </c>
      <c r="P13" s="10"/>
    </row>
    <row r="14" spans="1:16" ht="15">
      <c r="A14" s="12"/>
      <c r="B14" s="42">
        <v>541</v>
      </c>
      <c r="C14" s="19" t="s">
        <v>27</v>
      </c>
      <c r="D14" s="43">
        <v>258700</v>
      </c>
      <c r="E14" s="43">
        <v>43891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302591</v>
      </c>
      <c r="O14" s="44">
        <f t="shared" si="2"/>
        <v>178.20435806831566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68825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68825</v>
      </c>
      <c r="O15" s="41">
        <f t="shared" si="2"/>
        <v>40.532979976442874</v>
      </c>
      <c r="P15" s="9"/>
    </row>
    <row r="16" spans="1:16" ht="15">
      <c r="A16" s="12"/>
      <c r="B16" s="42">
        <v>572</v>
      </c>
      <c r="C16" s="19" t="s">
        <v>29</v>
      </c>
      <c r="D16" s="43">
        <v>68825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68825</v>
      </c>
      <c r="O16" s="44">
        <f t="shared" si="2"/>
        <v>40.532979976442874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36301</v>
      </c>
      <c r="E17" s="29">
        <f t="shared" si="6"/>
        <v>230026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266327</v>
      </c>
      <c r="O17" s="41">
        <f t="shared" si="2"/>
        <v>156.84746760895172</v>
      </c>
      <c r="P17" s="9"/>
    </row>
    <row r="18" spans="1:16" ht="15.75" thickBot="1">
      <c r="A18" s="12"/>
      <c r="B18" s="42">
        <v>581</v>
      </c>
      <c r="C18" s="19" t="s">
        <v>30</v>
      </c>
      <c r="D18" s="43">
        <v>36301</v>
      </c>
      <c r="E18" s="43">
        <v>230026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266327</v>
      </c>
      <c r="O18" s="44">
        <f t="shared" si="2"/>
        <v>156.84746760895172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865813</v>
      </c>
      <c r="E19" s="14">
        <f aca="true" t="shared" si="7" ref="E19:M19">SUM(E5,E9,E13,E15,E17)</f>
        <v>273917</v>
      </c>
      <c r="F19" s="14">
        <f t="shared" si="7"/>
        <v>36304</v>
      </c>
      <c r="G19" s="14">
        <f t="shared" si="7"/>
        <v>0</v>
      </c>
      <c r="H19" s="14">
        <f t="shared" si="7"/>
        <v>0</v>
      </c>
      <c r="I19" s="14">
        <f t="shared" si="7"/>
        <v>1624227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2800261</v>
      </c>
      <c r="O19" s="35">
        <f t="shared" si="2"/>
        <v>1649.1525323910482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1698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804307</v>
      </c>
      <c r="E5" s="24">
        <f t="shared" si="0"/>
        <v>0</v>
      </c>
      <c r="F5" s="24">
        <f t="shared" si="0"/>
        <v>36329</v>
      </c>
      <c r="G5" s="24">
        <f t="shared" si="0"/>
        <v>0</v>
      </c>
      <c r="H5" s="24">
        <f t="shared" si="0"/>
        <v>0</v>
      </c>
      <c r="I5" s="24">
        <f t="shared" si="0"/>
        <v>364423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1205059</v>
      </c>
      <c r="O5" s="30">
        <f aca="true" t="shared" si="2" ref="O5:O19">(N5/O$21)</f>
        <v>748.0192427063936</v>
      </c>
      <c r="P5" s="6"/>
    </row>
    <row r="6" spans="1:16" ht="15">
      <c r="A6" s="12"/>
      <c r="B6" s="42">
        <v>512</v>
      </c>
      <c r="C6" s="19" t="s">
        <v>19</v>
      </c>
      <c r="D6" s="43">
        <v>8389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8389</v>
      </c>
      <c r="O6" s="44">
        <f t="shared" si="2"/>
        <v>5.207324643078833</v>
      </c>
      <c r="P6" s="9"/>
    </row>
    <row r="7" spans="1:16" ht="15">
      <c r="A7" s="12"/>
      <c r="B7" s="42">
        <v>513</v>
      </c>
      <c r="C7" s="19" t="s">
        <v>20</v>
      </c>
      <c r="D7" s="43">
        <v>795918</v>
      </c>
      <c r="E7" s="43">
        <v>0</v>
      </c>
      <c r="F7" s="43">
        <v>12</v>
      </c>
      <c r="G7" s="43">
        <v>0</v>
      </c>
      <c r="H7" s="43">
        <v>0</v>
      </c>
      <c r="I7" s="43">
        <v>364423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1160353</v>
      </c>
      <c r="O7" s="44">
        <f t="shared" si="2"/>
        <v>720.2687771570453</v>
      </c>
      <c r="P7" s="9"/>
    </row>
    <row r="8" spans="1:16" ht="15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36317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36317</v>
      </c>
      <c r="O8" s="44">
        <f t="shared" si="2"/>
        <v>22.543140906269397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1228021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1228021</v>
      </c>
      <c r="O9" s="41">
        <f t="shared" si="2"/>
        <v>762.2725015518312</v>
      </c>
      <c r="P9" s="10"/>
    </row>
    <row r="10" spans="1:16" ht="15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505937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505937</v>
      </c>
      <c r="O10" s="44">
        <f t="shared" si="2"/>
        <v>314.05152079453757</v>
      </c>
      <c r="P10" s="9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606452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606452</v>
      </c>
      <c r="O11" s="44">
        <f t="shared" si="2"/>
        <v>376.44444444444446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115632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115632</v>
      </c>
      <c r="O12" s="44">
        <f t="shared" si="2"/>
        <v>71.77653631284916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495402</v>
      </c>
      <c r="E13" s="29">
        <f t="shared" si="4"/>
        <v>7266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502668</v>
      </c>
      <c r="O13" s="41">
        <f t="shared" si="2"/>
        <v>312.0223463687151</v>
      </c>
      <c r="P13" s="10"/>
    </row>
    <row r="14" spans="1:16" ht="15">
      <c r="A14" s="12"/>
      <c r="B14" s="42">
        <v>541</v>
      </c>
      <c r="C14" s="19" t="s">
        <v>27</v>
      </c>
      <c r="D14" s="43">
        <v>495402</v>
      </c>
      <c r="E14" s="43">
        <v>7266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502668</v>
      </c>
      <c r="O14" s="44">
        <f t="shared" si="2"/>
        <v>312.0223463687151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173480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173480</v>
      </c>
      <c r="O15" s="41">
        <f t="shared" si="2"/>
        <v>107.6846679081316</v>
      </c>
      <c r="P15" s="9"/>
    </row>
    <row r="16" spans="1:16" ht="15">
      <c r="A16" s="12"/>
      <c r="B16" s="42">
        <v>572</v>
      </c>
      <c r="C16" s="19" t="s">
        <v>29</v>
      </c>
      <c r="D16" s="43">
        <v>173480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173480</v>
      </c>
      <c r="O16" s="44">
        <f t="shared" si="2"/>
        <v>107.6846679081316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36317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36317</v>
      </c>
      <c r="O17" s="41">
        <f t="shared" si="2"/>
        <v>22.543140906269397</v>
      </c>
      <c r="P17" s="9"/>
    </row>
    <row r="18" spans="1:16" ht="15.75" thickBot="1">
      <c r="A18" s="12"/>
      <c r="B18" s="42">
        <v>581</v>
      </c>
      <c r="C18" s="19" t="s">
        <v>30</v>
      </c>
      <c r="D18" s="43">
        <v>36317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36317</v>
      </c>
      <c r="O18" s="44">
        <f t="shared" si="2"/>
        <v>22.543140906269397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1509506</v>
      </c>
      <c r="E19" s="14">
        <f aca="true" t="shared" si="7" ref="E19:M19">SUM(E5,E9,E13,E15,E17)</f>
        <v>7266</v>
      </c>
      <c r="F19" s="14">
        <f t="shared" si="7"/>
        <v>36329</v>
      </c>
      <c r="G19" s="14">
        <f t="shared" si="7"/>
        <v>0</v>
      </c>
      <c r="H19" s="14">
        <f t="shared" si="7"/>
        <v>0</v>
      </c>
      <c r="I19" s="14">
        <f t="shared" si="7"/>
        <v>1592444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3145545</v>
      </c>
      <c r="O19" s="35">
        <f t="shared" si="2"/>
        <v>1952.5418994413408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1611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311747</v>
      </c>
      <c r="E5" s="24">
        <f t="shared" si="0"/>
        <v>0</v>
      </c>
      <c r="F5" s="24">
        <f t="shared" si="0"/>
        <v>36283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348030</v>
      </c>
      <c r="O5" s="30">
        <f aca="true" t="shared" si="2" ref="O5:O21">(N5/O$23)</f>
        <v>211.6970802919708</v>
      </c>
      <c r="P5" s="6"/>
    </row>
    <row r="6" spans="1:16" ht="15">
      <c r="A6" s="12"/>
      <c r="B6" s="42">
        <v>513</v>
      </c>
      <c r="C6" s="19" t="s">
        <v>20</v>
      </c>
      <c r="D6" s="43">
        <v>266247</v>
      </c>
      <c r="E6" s="43">
        <v>0</v>
      </c>
      <c r="F6" s="43">
        <v>8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266255</v>
      </c>
      <c r="O6" s="44">
        <f t="shared" si="2"/>
        <v>161.95559610705595</v>
      </c>
      <c r="P6" s="9"/>
    </row>
    <row r="7" spans="1:16" ht="15">
      <c r="A7" s="12"/>
      <c r="B7" s="42">
        <v>517</v>
      </c>
      <c r="C7" s="19" t="s">
        <v>21</v>
      </c>
      <c r="D7" s="43">
        <v>0</v>
      </c>
      <c r="E7" s="43">
        <v>0</v>
      </c>
      <c r="F7" s="43">
        <v>36275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36275</v>
      </c>
      <c r="O7" s="44">
        <f t="shared" si="2"/>
        <v>22.06508515815085</v>
      </c>
      <c r="P7" s="9"/>
    </row>
    <row r="8" spans="1:16" ht="15">
      <c r="A8" s="12"/>
      <c r="B8" s="42">
        <v>519</v>
      </c>
      <c r="C8" s="19" t="s">
        <v>37</v>
      </c>
      <c r="D8" s="43">
        <v>45500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45500</v>
      </c>
      <c r="O8" s="44">
        <f t="shared" si="2"/>
        <v>27.676399026763992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1922105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1922105</v>
      </c>
      <c r="O9" s="41">
        <f t="shared" si="2"/>
        <v>1169.1636253041363</v>
      </c>
      <c r="P9" s="10"/>
    </row>
    <row r="10" spans="1:16" ht="15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995295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995295</v>
      </c>
      <c r="O10" s="44">
        <f t="shared" si="2"/>
        <v>605.4105839416059</v>
      </c>
      <c r="P10" s="9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847188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847188</v>
      </c>
      <c r="O11" s="44">
        <f t="shared" si="2"/>
        <v>515.3211678832117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79622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79622</v>
      </c>
      <c r="O12" s="44">
        <f t="shared" si="2"/>
        <v>48.43187347931873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230792</v>
      </c>
      <c r="E13" s="29">
        <f t="shared" si="4"/>
        <v>1746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232538</v>
      </c>
      <c r="O13" s="41">
        <f t="shared" si="2"/>
        <v>141.44647201946472</v>
      </c>
      <c r="P13" s="10"/>
    </row>
    <row r="14" spans="1:16" ht="15">
      <c r="A14" s="12"/>
      <c r="B14" s="42">
        <v>541</v>
      </c>
      <c r="C14" s="19" t="s">
        <v>27</v>
      </c>
      <c r="D14" s="43">
        <v>230792</v>
      </c>
      <c r="E14" s="43">
        <v>1746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232538</v>
      </c>
      <c r="O14" s="44">
        <f t="shared" si="2"/>
        <v>141.44647201946472</v>
      </c>
      <c r="P14" s="9"/>
    </row>
    <row r="15" spans="1:16" ht="15.75">
      <c r="A15" s="26" t="s">
        <v>46</v>
      </c>
      <c r="B15" s="27"/>
      <c r="C15" s="28"/>
      <c r="D15" s="29">
        <f aca="true" t="shared" si="5" ref="D15:M15">SUM(D16:D16)</f>
        <v>453575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453575</v>
      </c>
      <c r="O15" s="41">
        <f t="shared" si="2"/>
        <v>275.897201946472</v>
      </c>
      <c r="P15" s="10"/>
    </row>
    <row r="16" spans="1:16" ht="15">
      <c r="A16" s="45"/>
      <c r="B16" s="46">
        <v>559</v>
      </c>
      <c r="C16" s="47" t="s">
        <v>47</v>
      </c>
      <c r="D16" s="43">
        <v>453575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453575</v>
      </c>
      <c r="O16" s="44">
        <f t="shared" si="2"/>
        <v>275.897201946472</v>
      </c>
      <c r="P16" s="9"/>
    </row>
    <row r="17" spans="1:16" ht="15.75">
      <c r="A17" s="26" t="s">
        <v>28</v>
      </c>
      <c r="B17" s="27"/>
      <c r="C17" s="28"/>
      <c r="D17" s="29">
        <f aca="true" t="shared" si="6" ref="D17:M17">SUM(D18:D18)</f>
        <v>87786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87786</v>
      </c>
      <c r="O17" s="41">
        <f t="shared" si="2"/>
        <v>53.3978102189781</v>
      </c>
      <c r="P17" s="9"/>
    </row>
    <row r="18" spans="1:16" ht="15">
      <c r="A18" s="12"/>
      <c r="B18" s="42">
        <v>572</v>
      </c>
      <c r="C18" s="19" t="s">
        <v>29</v>
      </c>
      <c r="D18" s="43">
        <v>87786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87786</v>
      </c>
      <c r="O18" s="44">
        <f t="shared" si="2"/>
        <v>53.3978102189781</v>
      </c>
      <c r="P18" s="9"/>
    </row>
    <row r="19" spans="1:16" ht="15.75">
      <c r="A19" s="26" t="s">
        <v>31</v>
      </c>
      <c r="B19" s="27"/>
      <c r="C19" s="28"/>
      <c r="D19" s="29">
        <f aca="true" t="shared" si="7" ref="D19:M19">SUM(D20:D20)</f>
        <v>36275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36275</v>
      </c>
      <c r="O19" s="41">
        <f t="shared" si="2"/>
        <v>22.06508515815085</v>
      </c>
      <c r="P19" s="9"/>
    </row>
    <row r="20" spans="1:16" ht="15.75" thickBot="1">
      <c r="A20" s="12"/>
      <c r="B20" s="42">
        <v>581</v>
      </c>
      <c r="C20" s="19" t="s">
        <v>30</v>
      </c>
      <c r="D20" s="43">
        <v>36275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36275</v>
      </c>
      <c r="O20" s="44">
        <f t="shared" si="2"/>
        <v>22.06508515815085</v>
      </c>
      <c r="P20" s="9"/>
    </row>
    <row r="21" spans="1:119" ht="16.5" thickBot="1">
      <c r="A21" s="13" t="s">
        <v>10</v>
      </c>
      <c r="B21" s="21"/>
      <c r="C21" s="20"/>
      <c r="D21" s="14">
        <f>SUM(D5,D9,D13,D15,D17,D19)</f>
        <v>1120175</v>
      </c>
      <c r="E21" s="14">
        <f aca="true" t="shared" si="8" ref="E21:M21">SUM(E5,E9,E13,E15,E17,E19)</f>
        <v>1746</v>
      </c>
      <c r="F21" s="14">
        <f t="shared" si="8"/>
        <v>36283</v>
      </c>
      <c r="G21" s="14">
        <f t="shared" si="8"/>
        <v>0</v>
      </c>
      <c r="H21" s="14">
        <f t="shared" si="8"/>
        <v>0</v>
      </c>
      <c r="I21" s="14">
        <f t="shared" si="8"/>
        <v>1922105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3080309</v>
      </c>
      <c r="O21" s="35">
        <f t="shared" si="2"/>
        <v>1873.6672749391728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48</v>
      </c>
      <c r="M23" s="93"/>
      <c r="N23" s="93"/>
      <c r="O23" s="39">
        <v>1644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597229</v>
      </c>
      <c r="E5" s="24">
        <f t="shared" si="0"/>
        <v>0</v>
      </c>
      <c r="F5" s="24">
        <f t="shared" si="0"/>
        <v>36292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633521</v>
      </c>
      <c r="O5" s="30">
        <f aca="true" t="shared" si="2" ref="O5:O23">(N5/O$25)</f>
        <v>379.35389221556886</v>
      </c>
      <c r="P5" s="6"/>
    </row>
    <row r="6" spans="1:16" ht="15">
      <c r="A6" s="12"/>
      <c r="B6" s="42">
        <v>512</v>
      </c>
      <c r="C6" s="19" t="s">
        <v>19</v>
      </c>
      <c r="D6" s="43">
        <v>8593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8593</v>
      </c>
      <c r="O6" s="44">
        <f t="shared" si="2"/>
        <v>5.1455089820359285</v>
      </c>
      <c r="P6" s="9"/>
    </row>
    <row r="7" spans="1:16" ht="15">
      <c r="A7" s="12"/>
      <c r="B7" s="42">
        <v>513</v>
      </c>
      <c r="C7" s="19" t="s">
        <v>20</v>
      </c>
      <c r="D7" s="43">
        <v>32428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32428</v>
      </c>
      <c r="O7" s="44">
        <f t="shared" si="2"/>
        <v>19.417964071856286</v>
      </c>
      <c r="P7" s="9"/>
    </row>
    <row r="8" spans="1:16" ht="15">
      <c r="A8" s="12"/>
      <c r="B8" s="42">
        <v>514</v>
      </c>
      <c r="C8" s="19" t="s">
        <v>51</v>
      </c>
      <c r="D8" s="43">
        <v>33172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33172</v>
      </c>
      <c r="O8" s="44">
        <f t="shared" si="2"/>
        <v>19.863473053892214</v>
      </c>
      <c r="P8" s="9"/>
    </row>
    <row r="9" spans="1:16" ht="15">
      <c r="A9" s="12"/>
      <c r="B9" s="42">
        <v>517</v>
      </c>
      <c r="C9" s="19" t="s">
        <v>21</v>
      </c>
      <c r="D9" s="43">
        <v>0</v>
      </c>
      <c r="E9" s="43">
        <v>0</v>
      </c>
      <c r="F9" s="43">
        <v>36292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36292</v>
      </c>
      <c r="O9" s="44">
        <f t="shared" si="2"/>
        <v>21.731736526946108</v>
      </c>
      <c r="P9" s="9"/>
    </row>
    <row r="10" spans="1:16" ht="15">
      <c r="A10" s="12"/>
      <c r="B10" s="42">
        <v>519</v>
      </c>
      <c r="C10" s="19" t="s">
        <v>37</v>
      </c>
      <c r="D10" s="43">
        <v>523036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523036</v>
      </c>
      <c r="O10" s="44">
        <f t="shared" si="2"/>
        <v>313.1952095808383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2487267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2487267</v>
      </c>
      <c r="O11" s="41">
        <f t="shared" si="2"/>
        <v>1489.3814371257486</v>
      </c>
      <c r="P11" s="10"/>
    </row>
    <row r="12" spans="1:16" ht="15">
      <c r="A12" s="12"/>
      <c r="B12" s="42">
        <v>532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1528010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1528010</v>
      </c>
      <c r="O12" s="44">
        <f t="shared" si="2"/>
        <v>914.9760479041917</v>
      </c>
      <c r="P12" s="9"/>
    </row>
    <row r="13" spans="1:16" ht="15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137428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137428</v>
      </c>
      <c r="O13" s="44">
        <f t="shared" si="2"/>
        <v>82.29221556886228</v>
      </c>
      <c r="P13" s="9"/>
    </row>
    <row r="14" spans="1:16" ht="15">
      <c r="A14" s="12"/>
      <c r="B14" s="42">
        <v>536</v>
      </c>
      <c r="C14" s="19" t="s">
        <v>112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821829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821829</v>
      </c>
      <c r="O14" s="44">
        <f t="shared" si="2"/>
        <v>492.1131736526946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SUM(D16:D16)</f>
        <v>305921</v>
      </c>
      <c r="E15" s="29">
        <f t="shared" si="4"/>
        <v>171080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477001</v>
      </c>
      <c r="O15" s="41">
        <f t="shared" si="2"/>
        <v>285.6293413173653</v>
      </c>
      <c r="P15" s="10"/>
    </row>
    <row r="16" spans="1:16" ht="15">
      <c r="A16" s="12"/>
      <c r="B16" s="42">
        <v>541</v>
      </c>
      <c r="C16" s="19" t="s">
        <v>27</v>
      </c>
      <c r="D16" s="43">
        <v>305921</v>
      </c>
      <c r="E16" s="43">
        <v>171080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477001</v>
      </c>
      <c r="O16" s="44">
        <f t="shared" si="2"/>
        <v>285.6293413173653</v>
      </c>
      <c r="P16" s="9"/>
    </row>
    <row r="17" spans="1:16" ht="15.75">
      <c r="A17" s="26" t="s">
        <v>46</v>
      </c>
      <c r="B17" s="27"/>
      <c r="C17" s="28"/>
      <c r="D17" s="29">
        <f aca="true" t="shared" si="5" ref="D17:M17">SUM(D18:D18)</f>
        <v>182934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182934</v>
      </c>
      <c r="O17" s="41">
        <f t="shared" si="2"/>
        <v>109.54131736526946</v>
      </c>
      <c r="P17" s="10"/>
    </row>
    <row r="18" spans="1:16" ht="15">
      <c r="A18" s="45"/>
      <c r="B18" s="46">
        <v>554</v>
      </c>
      <c r="C18" s="47" t="s">
        <v>81</v>
      </c>
      <c r="D18" s="43">
        <v>182934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182934</v>
      </c>
      <c r="O18" s="44">
        <f t="shared" si="2"/>
        <v>109.54131736526946</v>
      </c>
      <c r="P18" s="9"/>
    </row>
    <row r="19" spans="1:16" ht="15.75">
      <c r="A19" s="26" t="s">
        <v>28</v>
      </c>
      <c r="B19" s="27"/>
      <c r="C19" s="28"/>
      <c r="D19" s="29">
        <f aca="true" t="shared" si="6" ref="D19:M19">SUM(D20:D20)</f>
        <v>92108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92108</v>
      </c>
      <c r="O19" s="41">
        <f t="shared" si="2"/>
        <v>55.15449101796407</v>
      </c>
      <c r="P19" s="9"/>
    </row>
    <row r="20" spans="1:16" ht="15">
      <c r="A20" s="12"/>
      <c r="B20" s="42">
        <v>572</v>
      </c>
      <c r="C20" s="19" t="s">
        <v>29</v>
      </c>
      <c r="D20" s="43">
        <v>92108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92108</v>
      </c>
      <c r="O20" s="44">
        <f t="shared" si="2"/>
        <v>55.15449101796407</v>
      </c>
      <c r="P20" s="9"/>
    </row>
    <row r="21" spans="1:16" ht="15.75">
      <c r="A21" s="26" t="s">
        <v>31</v>
      </c>
      <c r="B21" s="27"/>
      <c r="C21" s="28"/>
      <c r="D21" s="29">
        <f aca="true" t="shared" si="7" ref="D21:M21">SUM(D22:D22)</f>
        <v>36280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36280</v>
      </c>
      <c r="O21" s="41">
        <f t="shared" si="2"/>
        <v>21.724550898203592</v>
      </c>
      <c r="P21" s="9"/>
    </row>
    <row r="22" spans="1:16" ht="15.75" thickBot="1">
      <c r="A22" s="12"/>
      <c r="B22" s="42">
        <v>581</v>
      </c>
      <c r="C22" s="19" t="s">
        <v>30</v>
      </c>
      <c r="D22" s="43">
        <v>36280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36280</v>
      </c>
      <c r="O22" s="44">
        <f t="shared" si="2"/>
        <v>21.724550898203592</v>
      </c>
      <c r="P22" s="9"/>
    </row>
    <row r="23" spans="1:119" ht="16.5" thickBot="1">
      <c r="A23" s="13" t="s">
        <v>10</v>
      </c>
      <c r="B23" s="21"/>
      <c r="C23" s="20"/>
      <c r="D23" s="14">
        <f>SUM(D5,D11,D15,D17,D19,D21)</f>
        <v>1214472</v>
      </c>
      <c r="E23" s="14">
        <f aca="true" t="shared" si="8" ref="E23:M23">SUM(E5,E11,E15,E17,E19,E21)</f>
        <v>171080</v>
      </c>
      <c r="F23" s="14">
        <f t="shared" si="8"/>
        <v>36292</v>
      </c>
      <c r="G23" s="14">
        <f t="shared" si="8"/>
        <v>0</v>
      </c>
      <c r="H23" s="14">
        <f t="shared" si="8"/>
        <v>0</v>
      </c>
      <c r="I23" s="14">
        <f t="shared" si="8"/>
        <v>2487267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3909111</v>
      </c>
      <c r="O23" s="35">
        <f t="shared" si="2"/>
        <v>2340.78502994012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113</v>
      </c>
      <c r="M25" s="93"/>
      <c r="N25" s="93"/>
      <c r="O25" s="39">
        <v>1670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843733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843733</v>
      </c>
      <c r="O5" s="30">
        <f aca="true" t="shared" si="2" ref="O5:O17">(N5/O$19)</f>
        <v>473.4753086419753</v>
      </c>
      <c r="P5" s="6"/>
    </row>
    <row r="6" spans="1:16" ht="15">
      <c r="A6" s="12"/>
      <c r="B6" s="42">
        <v>513</v>
      </c>
      <c r="C6" s="19" t="s">
        <v>20</v>
      </c>
      <c r="D6" s="43">
        <v>843733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843733</v>
      </c>
      <c r="O6" s="44">
        <f t="shared" si="2"/>
        <v>473.4753086419753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1999832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1999832</v>
      </c>
      <c r="O7" s="41">
        <f t="shared" si="2"/>
        <v>1122.240179573513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597645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597645</v>
      </c>
      <c r="O8" s="44">
        <f t="shared" si="2"/>
        <v>335.3787878787879</v>
      </c>
      <c r="P8" s="9"/>
    </row>
    <row r="9" spans="1:16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1299282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1299282</v>
      </c>
      <c r="O9" s="44">
        <f t="shared" si="2"/>
        <v>729.1144781144781</v>
      </c>
      <c r="P9" s="9"/>
    </row>
    <row r="10" spans="1:16" ht="15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102905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102905</v>
      </c>
      <c r="O10" s="44">
        <f t="shared" si="2"/>
        <v>57.74691358024691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363689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363689</v>
      </c>
      <c r="O11" s="41">
        <f t="shared" si="2"/>
        <v>204.09034792368126</v>
      </c>
      <c r="P11" s="10"/>
    </row>
    <row r="12" spans="1:16" ht="15">
      <c r="A12" s="12"/>
      <c r="B12" s="42">
        <v>541</v>
      </c>
      <c r="C12" s="19" t="s">
        <v>72</v>
      </c>
      <c r="D12" s="43">
        <v>363689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363689</v>
      </c>
      <c r="O12" s="44">
        <f t="shared" si="2"/>
        <v>204.09034792368126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90781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90781</v>
      </c>
      <c r="O13" s="41">
        <f t="shared" si="2"/>
        <v>50.94332210998878</v>
      </c>
      <c r="P13" s="9"/>
    </row>
    <row r="14" spans="1:16" ht="15">
      <c r="A14" s="12"/>
      <c r="B14" s="42">
        <v>572</v>
      </c>
      <c r="C14" s="19" t="s">
        <v>90</v>
      </c>
      <c r="D14" s="43">
        <v>90781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90781</v>
      </c>
      <c r="O14" s="44">
        <f t="shared" si="2"/>
        <v>50.94332210998878</v>
      </c>
      <c r="P14" s="9"/>
    </row>
    <row r="15" spans="1:16" ht="15.75">
      <c r="A15" s="26" t="s">
        <v>96</v>
      </c>
      <c r="B15" s="27"/>
      <c r="C15" s="28"/>
      <c r="D15" s="29">
        <f aca="true" t="shared" si="6" ref="D15:M15">SUM(D16:D16)</f>
        <v>0</v>
      </c>
      <c r="E15" s="29">
        <f t="shared" si="6"/>
        <v>583763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101600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685363</v>
      </c>
      <c r="O15" s="41">
        <f t="shared" si="2"/>
        <v>384.6032547699214</v>
      </c>
      <c r="P15" s="9"/>
    </row>
    <row r="16" spans="1:16" ht="15.75" thickBot="1">
      <c r="A16" s="12"/>
      <c r="B16" s="42">
        <v>581</v>
      </c>
      <c r="C16" s="19" t="s">
        <v>97</v>
      </c>
      <c r="D16" s="43">
        <v>0</v>
      </c>
      <c r="E16" s="43">
        <v>583763</v>
      </c>
      <c r="F16" s="43">
        <v>0</v>
      </c>
      <c r="G16" s="43">
        <v>0</v>
      </c>
      <c r="H16" s="43">
        <v>0</v>
      </c>
      <c r="I16" s="43">
        <v>101600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685363</v>
      </c>
      <c r="O16" s="44">
        <f t="shared" si="2"/>
        <v>384.6032547699214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1298203</v>
      </c>
      <c r="E17" s="14">
        <f aca="true" t="shared" si="7" ref="E17:M17">SUM(E5,E7,E11,E13,E15)</f>
        <v>583763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2101432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3983398</v>
      </c>
      <c r="O17" s="35">
        <f t="shared" si="2"/>
        <v>2235.35241301908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123</v>
      </c>
      <c r="M19" s="93"/>
      <c r="N19" s="93"/>
      <c r="O19" s="39">
        <v>1782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1205958</v>
      </c>
      <c r="E5" s="24">
        <f t="shared" si="0"/>
        <v>2129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1208087</v>
      </c>
      <c r="O5" s="30">
        <f aca="true" t="shared" si="2" ref="O5:O17">(N5/O$19)</f>
        <v>742.9809348093481</v>
      </c>
      <c r="P5" s="6"/>
    </row>
    <row r="6" spans="1:16" ht="15">
      <c r="A6" s="12"/>
      <c r="B6" s="42">
        <v>513</v>
      </c>
      <c r="C6" s="19" t="s">
        <v>20</v>
      </c>
      <c r="D6" s="43">
        <v>1205958</v>
      </c>
      <c r="E6" s="43">
        <v>2129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1208087</v>
      </c>
      <c r="O6" s="44">
        <f t="shared" si="2"/>
        <v>742.9809348093481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1895046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1895046</v>
      </c>
      <c r="O7" s="41">
        <f t="shared" si="2"/>
        <v>1165.4649446494466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715202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715202</v>
      </c>
      <c r="O8" s="44">
        <f t="shared" si="2"/>
        <v>439.8536285362854</v>
      </c>
      <c r="P8" s="9"/>
    </row>
    <row r="9" spans="1:16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1078660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1078660</v>
      </c>
      <c r="O9" s="44">
        <f t="shared" si="2"/>
        <v>663.3825338253382</v>
      </c>
      <c r="P9" s="9"/>
    </row>
    <row r="10" spans="1:16" ht="15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101184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101184</v>
      </c>
      <c r="O10" s="44">
        <f t="shared" si="2"/>
        <v>62.22878228782288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279219</v>
      </c>
      <c r="E11" s="29">
        <f t="shared" si="4"/>
        <v>45786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325005</v>
      </c>
      <c r="O11" s="41">
        <f t="shared" si="2"/>
        <v>199.88007380073802</v>
      </c>
      <c r="P11" s="10"/>
    </row>
    <row r="12" spans="1:16" ht="15">
      <c r="A12" s="12"/>
      <c r="B12" s="42">
        <v>541</v>
      </c>
      <c r="C12" s="19" t="s">
        <v>72</v>
      </c>
      <c r="D12" s="43">
        <v>279219</v>
      </c>
      <c r="E12" s="43">
        <v>45786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325005</v>
      </c>
      <c r="O12" s="44">
        <f t="shared" si="2"/>
        <v>199.88007380073802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94947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94947</v>
      </c>
      <c r="O13" s="41">
        <f t="shared" si="2"/>
        <v>58.3929889298893</v>
      </c>
      <c r="P13" s="9"/>
    </row>
    <row r="14" spans="1:16" ht="15">
      <c r="A14" s="12"/>
      <c r="B14" s="42">
        <v>572</v>
      </c>
      <c r="C14" s="19" t="s">
        <v>90</v>
      </c>
      <c r="D14" s="43">
        <v>94947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94947</v>
      </c>
      <c r="O14" s="44">
        <f t="shared" si="2"/>
        <v>58.3929889298893</v>
      </c>
      <c r="P14" s="9"/>
    </row>
    <row r="15" spans="1:16" ht="15.75">
      <c r="A15" s="26" t="s">
        <v>96</v>
      </c>
      <c r="B15" s="27"/>
      <c r="C15" s="28"/>
      <c r="D15" s="29">
        <f aca="true" t="shared" si="6" ref="D15:M15">SUM(D16:D16)</f>
        <v>0</v>
      </c>
      <c r="E15" s="29">
        <f t="shared" si="6"/>
        <v>34167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51000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85167</v>
      </c>
      <c r="O15" s="41">
        <f t="shared" si="2"/>
        <v>52.37822878228782</v>
      </c>
      <c r="P15" s="9"/>
    </row>
    <row r="16" spans="1:16" ht="15.75" thickBot="1">
      <c r="A16" s="12"/>
      <c r="B16" s="42">
        <v>581</v>
      </c>
      <c r="C16" s="19" t="s">
        <v>97</v>
      </c>
      <c r="D16" s="43">
        <v>0</v>
      </c>
      <c r="E16" s="43">
        <v>34167</v>
      </c>
      <c r="F16" s="43">
        <v>0</v>
      </c>
      <c r="G16" s="43">
        <v>0</v>
      </c>
      <c r="H16" s="43">
        <v>0</v>
      </c>
      <c r="I16" s="43">
        <v>51000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85167</v>
      </c>
      <c r="O16" s="44">
        <f t="shared" si="2"/>
        <v>52.37822878228782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1580124</v>
      </c>
      <c r="E17" s="14">
        <f aca="true" t="shared" si="7" ref="E17:M17">SUM(E5,E7,E11,E13,E15)</f>
        <v>82082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1946046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3608252</v>
      </c>
      <c r="O17" s="35">
        <f t="shared" si="2"/>
        <v>2219.0971709717096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121</v>
      </c>
      <c r="M19" s="93"/>
      <c r="N19" s="93"/>
      <c r="O19" s="39">
        <v>1626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599138</v>
      </c>
      <c r="E5" s="24">
        <f t="shared" si="0"/>
        <v>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599732</v>
      </c>
      <c r="O5" s="30">
        <f aca="true" t="shared" si="2" ref="O5:O18">(N5/O$20)</f>
        <v>374.3645443196005</v>
      </c>
      <c r="P5" s="6"/>
    </row>
    <row r="6" spans="1:16" ht="15">
      <c r="A6" s="12"/>
      <c r="B6" s="42">
        <v>513</v>
      </c>
      <c r="C6" s="19" t="s">
        <v>20</v>
      </c>
      <c r="D6" s="43">
        <v>599138</v>
      </c>
      <c r="E6" s="43">
        <v>594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599732</v>
      </c>
      <c r="O6" s="44">
        <f t="shared" si="2"/>
        <v>374.3645443196005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SUM(D8:D11)</f>
        <v>469640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1972543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2442183</v>
      </c>
      <c r="O7" s="41">
        <f t="shared" si="2"/>
        <v>1524.4588014981273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744328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744328</v>
      </c>
      <c r="O8" s="44">
        <f t="shared" si="2"/>
        <v>464.6242197253433</v>
      </c>
      <c r="P8" s="9"/>
    </row>
    <row r="9" spans="1:16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1140688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1140688</v>
      </c>
      <c r="O9" s="44">
        <f t="shared" si="2"/>
        <v>712.039950062422</v>
      </c>
      <c r="P9" s="9"/>
    </row>
    <row r="10" spans="1:16" ht="15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87527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87527</v>
      </c>
      <c r="O10" s="44">
        <f t="shared" si="2"/>
        <v>54.63607990012484</v>
      </c>
      <c r="P10" s="9"/>
    </row>
    <row r="11" spans="1:16" ht="15">
      <c r="A11" s="12"/>
      <c r="B11" s="42">
        <v>538</v>
      </c>
      <c r="C11" s="19" t="s">
        <v>70</v>
      </c>
      <c r="D11" s="43">
        <v>469640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469640</v>
      </c>
      <c r="O11" s="44">
        <f t="shared" si="2"/>
        <v>293.1585518102372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334780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334780</v>
      </c>
      <c r="O12" s="41">
        <f t="shared" si="2"/>
        <v>208.97627965043696</v>
      </c>
      <c r="P12" s="10"/>
    </row>
    <row r="13" spans="1:16" ht="15">
      <c r="A13" s="12"/>
      <c r="B13" s="42">
        <v>541</v>
      </c>
      <c r="C13" s="19" t="s">
        <v>72</v>
      </c>
      <c r="D13" s="43">
        <v>334780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334780</v>
      </c>
      <c r="O13" s="44">
        <f t="shared" si="2"/>
        <v>208.97627965043696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138575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138575</v>
      </c>
      <c r="O14" s="41">
        <f t="shared" si="2"/>
        <v>86.50124843945069</v>
      </c>
      <c r="P14" s="9"/>
    </row>
    <row r="15" spans="1:16" ht="15">
      <c r="A15" s="12"/>
      <c r="B15" s="42">
        <v>572</v>
      </c>
      <c r="C15" s="19" t="s">
        <v>90</v>
      </c>
      <c r="D15" s="43">
        <v>138575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138575</v>
      </c>
      <c r="O15" s="44">
        <f t="shared" si="2"/>
        <v>86.50124843945069</v>
      </c>
      <c r="P15" s="9"/>
    </row>
    <row r="16" spans="1:16" ht="15.75">
      <c r="A16" s="26" t="s">
        <v>96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35000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35000</v>
      </c>
      <c r="O16" s="41">
        <f t="shared" si="2"/>
        <v>21.84769038701623</v>
      </c>
      <c r="P16" s="9"/>
    </row>
    <row r="17" spans="1:16" ht="15.75" thickBot="1">
      <c r="A17" s="12"/>
      <c r="B17" s="42">
        <v>581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35000</v>
      </c>
      <c r="O17" s="44">
        <f t="shared" si="2"/>
        <v>21.84769038701623</v>
      </c>
      <c r="P17" s="9"/>
    </row>
    <row r="18" spans="1:119" ht="16.5" thickBot="1">
      <c r="A18" s="13" t="s">
        <v>10</v>
      </c>
      <c r="B18" s="21"/>
      <c r="C18" s="20"/>
      <c r="D18" s="14">
        <f>SUM(D5,D7,D12,D14,D16)</f>
        <v>1542133</v>
      </c>
      <c r="E18" s="14">
        <f aca="true" t="shared" si="7" ref="E18:M18">SUM(E5,E7,E12,E14,E16)</f>
        <v>594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2007543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3550270</v>
      </c>
      <c r="O18" s="35">
        <f t="shared" si="2"/>
        <v>2216.148564294632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119</v>
      </c>
      <c r="M20" s="93"/>
      <c r="N20" s="93"/>
      <c r="O20" s="39">
        <v>1602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933395</v>
      </c>
      <c r="E5" s="24">
        <f t="shared" si="0"/>
        <v>9263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942658</v>
      </c>
      <c r="O5" s="30">
        <f aca="true" t="shared" si="2" ref="O5:O17">(N5/O$19)</f>
        <v>613.7096354166666</v>
      </c>
      <c r="P5" s="6"/>
    </row>
    <row r="6" spans="1:16" ht="15">
      <c r="A6" s="12"/>
      <c r="B6" s="42">
        <v>519</v>
      </c>
      <c r="C6" s="19" t="s">
        <v>55</v>
      </c>
      <c r="D6" s="43">
        <v>933395</v>
      </c>
      <c r="E6" s="43">
        <v>9263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942658</v>
      </c>
      <c r="O6" s="44">
        <f t="shared" si="2"/>
        <v>613.7096354166666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1919944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1919944</v>
      </c>
      <c r="O7" s="41">
        <f t="shared" si="2"/>
        <v>1249.9635416666667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663071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663071</v>
      </c>
      <c r="O8" s="44">
        <f t="shared" si="2"/>
        <v>431.6868489583333</v>
      </c>
      <c r="P8" s="9"/>
    </row>
    <row r="9" spans="1:16" ht="15">
      <c r="A9" s="12"/>
      <c r="B9" s="42">
        <v>534</v>
      </c>
      <c r="C9" s="19" t="s">
        <v>67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94071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94071</v>
      </c>
      <c r="O9" s="44">
        <f t="shared" si="2"/>
        <v>61.244140625</v>
      </c>
      <c r="P9" s="9"/>
    </row>
    <row r="10" spans="1:16" ht="15">
      <c r="A10" s="12"/>
      <c r="B10" s="42">
        <v>536</v>
      </c>
      <c r="C10" s="19" t="s">
        <v>68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1162802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1162802</v>
      </c>
      <c r="O10" s="44">
        <f t="shared" si="2"/>
        <v>757.0325520833334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299789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299789</v>
      </c>
      <c r="O11" s="41">
        <f t="shared" si="2"/>
        <v>195.17513020833334</v>
      </c>
      <c r="P11" s="10"/>
    </row>
    <row r="12" spans="1:16" ht="15">
      <c r="A12" s="12"/>
      <c r="B12" s="42">
        <v>549</v>
      </c>
      <c r="C12" s="19" t="s">
        <v>77</v>
      </c>
      <c r="D12" s="43">
        <v>299789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299789</v>
      </c>
      <c r="O12" s="44">
        <f t="shared" si="2"/>
        <v>195.17513020833334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126780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126780</v>
      </c>
      <c r="O13" s="41">
        <f t="shared" si="2"/>
        <v>82.5390625</v>
      </c>
      <c r="P13" s="9"/>
    </row>
    <row r="14" spans="1:16" ht="15">
      <c r="A14" s="12"/>
      <c r="B14" s="42">
        <v>579</v>
      </c>
      <c r="C14" s="19" t="s">
        <v>95</v>
      </c>
      <c r="D14" s="43">
        <v>126780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126780</v>
      </c>
      <c r="O14" s="44">
        <f t="shared" si="2"/>
        <v>82.5390625</v>
      </c>
      <c r="P14" s="9"/>
    </row>
    <row r="15" spans="1:16" ht="15.75">
      <c r="A15" s="26" t="s">
        <v>96</v>
      </c>
      <c r="B15" s="27"/>
      <c r="C15" s="28"/>
      <c r="D15" s="29">
        <f aca="true" t="shared" si="6" ref="D15:M15">SUM(D16:D16)</f>
        <v>0</v>
      </c>
      <c r="E15" s="29">
        <f t="shared" si="6"/>
        <v>1446295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1446295</v>
      </c>
      <c r="O15" s="41">
        <f t="shared" si="2"/>
        <v>941.5983072916666</v>
      </c>
      <c r="P15" s="9"/>
    </row>
    <row r="16" spans="1:16" ht="15.75" thickBot="1">
      <c r="A16" s="12"/>
      <c r="B16" s="42">
        <v>581</v>
      </c>
      <c r="C16" s="19" t="s">
        <v>97</v>
      </c>
      <c r="D16" s="43">
        <v>0</v>
      </c>
      <c r="E16" s="43">
        <v>1446295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1446295</v>
      </c>
      <c r="O16" s="44">
        <f t="shared" si="2"/>
        <v>941.5983072916666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1359964</v>
      </c>
      <c r="E17" s="14">
        <f aca="true" t="shared" si="7" ref="E17:M17">SUM(E5,E7,E11,E13,E15)</f>
        <v>1455558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1919944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4735466</v>
      </c>
      <c r="O17" s="35">
        <f t="shared" si="2"/>
        <v>3082.9856770833335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117</v>
      </c>
      <c r="M19" s="93"/>
      <c r="N19" s="93"/>
      <c r="O19" s="39">
        <v>1536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1674953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1674953</v>
      </c>
      <c r="O5" s="30">
        <f aca="true" t="shared" si="2" ref="O5:O15">(N5/O$17)</f>
        <v>1088.33853151397</v>
      </c>
      <c r="P5" s="6"/>
    </row>
    <row r="6" spans="1:16" ht="15">
      <c r="A6" s="12"/>
      <c r="B6" s="42">
        <v>519</v>
      </c>
      <c r="C6" s="19" t="s">
        <v>55</v>
      </c>
      <c r="D6" s="43">
        <v>1674953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1674953</v>
      </c>
      <c r="O6" s="44">
        <f t="shared" si="2"/>
        <v>1088.33853151397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1870788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1870788</v>
      </c>
      <c r="O7" s="41">
        <f t="shared" si="2"/>
        <v>1215.5867446393763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643567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643567</v>
      </c>
      <c r="O8" s="44">
        <f t="shared" si="2"/>
        <v>418.17218973359326</v>
      </c>
      <c r="P8" s="9"/>
    </row>
    <row r="9" spans="1:16" ht="15">
      <c r="A9" s="12"/>
      <c r="B9" s="42">
        <v>534</v>
      </c>
      <c r="C9" s="19" t="s">
        <v>67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95574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95574</v>
      </c>
      <c r="O9" s="44">
        <f t="shared" si="2"/>
        <v>62.10136452241716</v>
      </c>
      <c r="P9" s="9"/>
    </row>
    <row r="10" spans="1:16" ht="15">
      <c r="A10" s="12"/>
      <c r="B10" s="42">
        <v>536</v>
      </c>
      <c r="C10" s="19" t="s">
        <v>68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1131647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1131647</v>
      </c>
      <c r="O10" s="44">
        <f t="shared" si="2"/>
        <v>735.3131903833658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SUM(D12:D12)</f>
        <v>357163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357163</v>
      </c>
      <c r="O11" s="41">
        <f t="shared" si="2"/>
        <v>232.07472384665368</v>
      </c>
      <c r="P11" s="10"/>
    </row>
    <row r="12" spans="1:16" ht="15">
      <c r="A12" s="12"/>
      <c r="B12" s="42">
        <v>549</v>
      </c>
      <c r="C12" s="19" t="s">
        <v>77</v>
      </c>
      <c r="D12" s="43">
        <v>357163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357163</v>
      </c>
      <c r="O12" s="44">
        <f t="shared" si="2"/>
        <v>232.07472384665368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102756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102756</v>
      </c>
      <c r="O13" s="41">
        <f t="shared" si="2"/>
        <v>66.76803118908381</v>
      </c>
      <c r="P13" s="9"/>
    </row>
    <row r="14" spans="1:16" ht="15.75" thickBot="1">
      <c r="A14" s="12"/>
      <c r="B14" s="42">
        <v>579</v>
      </c>
      <c r="C14" s="19" t="s">
        <v>95</v>
      </c>
      <c r="D14" s="43">
        <v>102756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102756</v>
      </c>
      <c r="O14" s="44">
        <f t="shared" si="2"/>
        <v>66.76803118908381</v>
      </c>
      <c r="P14" s="9"/>
    </row>
    <row r="15" spans="1:119" ht="16.5" thickBot="1">
      <c r="A15" s="13" t="s">
        <v>10</v>
      </c>
      <c r="B15" s="21"/>
      <c r="C15" s="20"/>
      <c r="D15" s="14">
        <f>SUM(D5,D7,D11,D13)</f>
        <v>2134872</v>
      </c>
      <c r="E15" s="14">
        <f aca="true" t="shared" si="6" ref="E15:M15">SUM(E5,E7,E11,E13)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1870788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4005660</v>
      </c>
      <c r="O15" s="35">
        <f t="shared" si="2"/>
        <v>2602.768031189084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115</v>
      </c>
      <c r="M17" s="93"/>
      <c r="N17" s="93"/>
      <c r="O17" s="39">
        <v>1539</v>
      </c>
    </row>
    <row r="18" spans="1:15" ht="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795750</v>
      </c>
      <c r="E5" s="24">
        <f t="shared" si="0"/>
        <v>16132</v>
      </c>
      <c r="F5" s="24">
        <f t="shared" si="0"/>
        <v>36356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848238</v>
      </c>
      <c r="O5" s="30">
        <f aca="true" t="shared" si="2" ref="O5:O18">(N5/O$20)</f>
        <v>537.5399239543726</v>
      </c>
      <c r="P5" s="6"/>
    </row>
    <row r="6" spans="1:16" ht="15">
      <c r="A6" s="12"/>
      <c r="B6" s="42">
        <v>517</v>
      </c>
      <c r="C6" s="19" t="s">
        <v>21</v>
      </c>
      <c r="D6" s="43">
        <v>0</v>
      </c>
      <c r="E6" s="43">
        <v>0</v>
      </c>
      <c r="F6" s="43">
        <v>36356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36356</v>
      </c>
      <c r="O6" s="44">
        <f t="shared" si="2"/>
        <v>23.03929024081115</v>
      </c>
      <c r="P6" s="9"/>
    </row>
    <row r="7" spans="1:16" ht="15">
      <c r="A7" s="12"/>
      <c r="B7" s="42">
        <v>519</v>
      </c>
      <c r="C7" s="19" t="s">
        <v>55</v>
      </c>
      <c r="D7" s="43">
        <v>795750</v>
      </c>
      <c r="E7" s="43">
        <v>16132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811882</v>
      </c>
      <c r="O7" s="44">
        <f t="shared" si="2"/>
        <v>514.5006337135615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1865341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1865341</v>
      </c>
      <c r="O8" s="41">
        <f t="shared" si="2"/>
        <v>1182.0918884664131</v>
      </c>
      <c r="P8" s="10"/>
    </row>
    <row r="9" spans="1:16" ht="15">
      <c r="A9" s="12"/>
      <c r="B9" s="42">
        <v>532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596792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596792</v>
      </c>
      <c r="O9" s="44">
        <f t="shared" si="2"/>
        <v>378.1951837769328</v>
      </c>
      <c r="P9" s="9"/>
    </row>
    <row r="10" spans="1:16" ht="15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100964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100964</v>
      </c>
      <c r="O10" s="44">
        <f t="shared" si="2"/>
        <v>63.98225602027883</v>
      </c>
      <c r="P10" s="9"/>
    </row>
    <row r="11" spans="1:16" ht="15">
      <c r="A11" s="12"/>
      <c r="B11" s="42">
        <v>536</v>
      </c>
      <c r="C11" s="19" t="s">
        <v>68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1167585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1167585</v>
      </c>
      <c r="O11" s="44">
        <f t="shared" si="2"/>
        <v>739.9144486692015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589434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589434</v>
      </c>
      <c r="O12" s="41">
        <f t="shared" si="2"/>
        <v>373.532319391635</v>
      </c>
      <c r="P12" s="10"/>
    </row>
    <row r="13" spans="1:16" ht="15">
      <c r="A13" s="12"/>
      <c r="B13" s="42">
        <v>541</v>
      </c>
      <c r="C13" s="19" t="s">
        <v>72</v>
      </c>
      <c r="D13" s="43">
        <v>589434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589434</v>
      </c>
      <c r="O13" s="44">
        <f t="shared" si="2"/>
        <v>373.532319391635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231534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231534</v>
      </c>
      <c r="O14" s="41">
        <f t="shared" si="2"/>
        <v>146.72623574144487</v>
      </c>
      <c r="P14" s="9"/>
    </row>
    <row r="15" spans="1:16" ht="15">
      <c r="A15" s="12"/>
      <c r="B15" s="42">
        <v>572</v>
      </c>
      <c r="C15" s="19" t="s">
        <v>90</v>
      </c>
      <c r="D15" s="43">
        <v>231534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231534</v>
      </c>
      <c r="O15" s="44">
        <f t="shared" si="2"/>
        <v>146.72623574144487</v>
      </c>
      <c r="P15" s="9"/>
    </row>
    <row r="16" spans="1:16" ht="15.75">
      <c r="A16" s="26" t="s">
        <v>96</v>
      </c>
      <c r="B16" s="27"/>
      <c r="C16" s="28"/>
      <c r="D16" s="29">
        <f aca="true" t="shared" si="6" ref="D16:M16">SUM(D17:D17)</f>
        <v>36307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231860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268167</v>
      </c>
      <c r="O16" s="41">
        <f t="shared" si="2"/>
        <v>169.94106463878327</v>
      </c>
      <c r="P16" s="9"/>
    </row>
    <row r="17" spans="1:16" ht="15.75" thickBot="1">
      <c r="A17" s="12"/>
      <c r="B17" s="42">
        <v>581</v>
      </c>
      <c r="C17" s="19" t="s">
        <v>97</v>
      </c>
      <c r="D17" s="43">
        <v>36307</v>
      </c>
      <c r="E17" s="43">
        <v>0</v>
      </c>
      <c r="F17" s="43">
        <v>0</v>
      </c>
      <c r="G17" s="43">
        <v>0</v>
      </c>
      <c r="H17" s="43">
        <v>0</v>
      </c>
      <c r="I17" s="43">
        <v>231860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268167</v>
      </c>
      <c r="O17" s="44">
        <f t="shared" si="2"/>
        <v>169.94106463878327</v>
      </c>
      <c r="P17" s="9"/>
    </row>
    <row r="18" spans="1:119" ht="16.5" thickBot="1">
      <c r="A18" s="13" t="s">
        <v>10</v>
      </c>
      <c r="B18" s="21"/>
      <c r="C18" s="20"/>
      <c r="D18" s="14">
        <f>SUM(D5,D8,D12,D14,D16)</f>
        <v>1653025</v>
      </c>
      <c r="E18" s="14">
        <f aca="true" t="shared" si="7" ref="E18:M18">SUM(E5,E8,E12,E14,E16)</f>
        <v>16132</v>
      </c>
      <c r="F18" s="14">
        <f t="shared" si="7"/>
        <v>36356</v>
      </c>
      <c r="G18" s="14">
        <f t="shared" si="7"/>
        <v>0</v>
      </c>
      <c r="H18" s="14">
        <f t="shared" si="7"/>
        <v>0</v>
      </c>
      <c r="I18" s="14">
        <f t="shared" si="7"/>
        <v>2097201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3802714</v>
      </c>
      <c r="O18" s="35">
        <f t="shared" si="2"/>
        <v>2409.831432192649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110</v>
      </c>
      <c r="M20" s="93"/>
      <c r="N20" s="93"/>
      <c r="O20" s="39">
        <v>1578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0</v>
      </c>
      <c r="E5" s="59">
        <f aca="true" t="shared" si="0" ref="E5:M5">SUM(E6:E14)</f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0</v>
      </c>
      <c r="O5" s="61">
        <f aca="true" t="shared" si="1" ref="O5:O68">(N5/O$77)</f>
        <v>0</v>
      </c>
      <c r="P5" s="62"/>
    </row>
    <row r="6" spans="1:16" ht="15">
      <c r="A6" s="64"/>
      <c r="B6" s="65">
        <v>511</v>
      </c>
      <c r="C6" s="66" t="s">
        <v>50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0</v>
      </c>
      <c r="O6" s="68">
        <f t="shared" si="1"/>
        <v>0</v>
      </c>
      <c r="P6" s="69"/>
    </row>
    <row r="7" spans="1:16" ht="15">
      <c r="A7" s="64"/>
      <c r="B7" s="65">
        <v>512</v>
      </c>
      <c r="C7" s="66" t="s">
        <v>19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0</v>
      </c>
      <c r="O7" s="68">
        <f t="shared" si="1"/>
        <v>0</v>
      </c>
      <c r="P7" s="69"/>
    </row>
    <row r="8" spans="1:16" ht="15">
      <c r="A8" s="64"/>
      <c r="B8" s="65">
        <v>513</v>
      </c>
      <c r="C8" s="66" t="s">
        <v>20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0</v>
      </c>
      <c r="O8" s="68">
        <f t="shared" si="1"/>
        <v>0</v>
      </c>
      <c r="P8" s="69"/>
    </row>
    <row r="9" spans="1:16" ht="15">
      <c r="A9" s="64"/>
      <c r="B9" s="65">
        <v>514</v>
      </c>
      <c r="C9" s="66" t="s">
        <v>51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0</v>
      </c>
      <c r="O9" s="68">
        <f t="shared" si="1"/>
        <v>0</v>
      </c>
      <c r="P9" s="69"/>
    </row>
    <row r="10" spans="1:16" ht="15">
      <c r="A10" s="64"/>
      <c r="B10" s="65">
        <v>515</v>
      </c>
      <c r="C10" s="66" t="s">
        <v>52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0</v>
      </c>
      <c r="O10" s="68">
        <f t="shared" si="1"/>
        <v>0</v>
      </c>
      <c r="P10" s="69"/>
    </row>
    <row r="11" spans="1:16" ht="15">
      <c r="A11" s="64"/>
      <c r="B11" s="65">
        <v>516</v>
      </c>
      <c r="C11" s="66" t="s">
        <v>53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0</v>
      </c>
      <c r="O11" s="68">
        <f t="shared" si="1"/>
        <v>0</v>
      </c>
      <c r="P11" s="69"/>
    </row>
    <row r="12" spans="1:16" ht="15">
      <c r="A12" s="64"/>
      <c r="B12" s="65">
        <v>517</v>
      </c>
      <c r="C12" s="66" t="s">
        <v>21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0</v>
      </c>
      <c r="O12" s="68">
        <f t="shared" si="1"/>
        <v>0</v>
      </c>
      <c r="P12" s="69"/>
    </row>
    <row r="13" spans="1:16" ht="15">
      <c r="A13" s="64"/>
      <c r="B13" s="65">
        <v>518</v>
      </c>
      <c r="C13" s="66" t="s">
        <v>54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0</v>
      </c>
      <c r="O13" s="68">
        <f t="shared" si="1"/>
        <v>0</v>
      </c>
      <c r="P13" s="69"/>
    </row>
    <row r="14" spans="1:16" ht="15">
      <c r="A14" s="64"/>
      <c r="B14" s="65">
        <v>519</v>
      </c>
      <c r="C14" s="66" t="s">
        <v>55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0</v>
      </c>
      <c r="O14" s="68">
        <f t="shared" si="1"/>
        <v>0</v>
      </c>
      <c r="P14" s="69"/>
    </row>
    <row r="15" spans="1:16" ht="15.75">
      <c r="A15" s="70" t="s">
        <v>56</v>
      </c>
      <c r="B15" s="71"/>
      <c r="C15" s="72"/>
      <c r="D15" s="73">
        <f>SUM(D16:D24)</f>
        <v>0</v>
      </c>
      <c r="E15" s="73">
        <f aca="true" t="shared" si="3" ref="E15:M15">SUM(E16:E24)</f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>SUM(D15:M15)</f>
        <v>0</v>
      </c>
      <c r="O15" s="75">
        <f t="shared" si="1"/>
        <v>0</v>
      </c>
      <c r="P15" s="76"/>
    </row>
    <row r="16" spans="1:16" ht="15">
      <c r="A16" s="64"/>
      <c r="B16" s="65">
        <v>521</v>
      </c>
      <c r="C16" s="66" t="s">
        <v>57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0</v>
      </c>
      <c r="O16" s="68">
        <f t="shared" si="1"/>
        <v>0</v>
      </c>
      <c r="P16" s="69"/>
    </row>
    <row r="17" spans="1:16" ht="15">
      <c r="A17" s="64"/>
      <c r="B17" s="65">
        <v>522</v>
      </c>
      <c r="C17" s="66" t="s">
        <v>58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aca="true" t="shared" si="4" ref="N17:N24">SUM(D17:M17)</f>
        <v>0</v>
      </c>
      <c r="O17" s="68">
        <f t="shared" si="1"/>
        <v>0</v>
      </c>
      <c r="P17" s="69"/>
    </row>
    <row r="18" spans="1:16" ht="15">
      <c r="A18" s="64"/>
      <c r="B18" s="65">
        <v>523</v>
      </c>
      <c r="C18" s="66" t="s">
        <v>59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0</v>
      </c>
      <c r="O18" s="68">
        <f t="shared" si="1"/>
        <v>0</v>
      </c>
      <c r="P18" s="69"/>
    </row>
    <row r="19" spans="1:16" ht="15">
      <c r="A19" s="64"/>
      <c r="B19" s="65">
        <v>524</v>
      </c>
      <c r="C19" s="66" t="s">
        <v>60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0</v>
      </c>
      <c r="O19" s="68">
        <f t="shared" si="1"/>
        <v>0</v>
      </c>
      <c r="P19" s="69"/>
    </row>
    <row r="20" spans="1:16" ht="15">
      <c r="A20" s="64"/>
      <c r="B20" s="65">
        <v>525</v>
      </c>
      <c r="C20" s="66" t="s">
        <v>61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0</v>
      </c>
      <c r="O20" s="68">
        <f t="shared" si="1"/>
        <v>0</v>
      </c>
      <c r="P20" s="69"/>
    </row>
    <row r="21" spans="1:16" ht="15">
      <c r="A21" s="64"/>
      <c r="B21" s="65">
        <v>526</v>
      </c>
      <c r="C21" s="66" t="s">
        <v>62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0</v>
      </c>
      <c r="O21" s="68">
        <f t="shared" si="1"/>
        <v>0</v>
      </c>
      <c r="P21" s="69"/>
    </row>
    <row r="22" spans="1:16" ht="15">
      <c r="A22" s="64"/>
      <c r="B22" s="65">
        <v>527</v>
      </c>
      <c r="C22" s="66" t="s">
        <v>63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0</v>
      </c>
      <c r="O22" s="68">
        <f t="shared" si="1"/>
        <v>0</v>
      </c>
      <c r="P22" s="69"/>
    </row>
    <row r="23" spans="1:16" ht="15">
      <c r="A23" s="64"/>
      <c r="B23" s="65">
        <v>528</v>
      </c>
      <c r="C23" s="66" t="s">
        <v>64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0</v>
      </c>
      <c r="O23" s="68">
        <f t="shared" si="1"/>
        <v>0</v>
      </c>
      <c r="P23" s="69"/>
    </row>
    <row r="24" spans="1:16" ht="15">
      <c r="A24" s="64"/>
      <c r="B24" s="65">
        <v>529</v>
      </c>
      <c r="C24" s="66" t="s">
        <v>65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0</v>
      </c>
      <c r="O24" s="68">
        <f t="shared" si="1"/>
        <v>0</v>
      </c>
      <c r="P24" s="69"/>
    </row>
    <row r="25" spans="1:16" ht="15.75">
      <c r="A25" s="70" t="s">
        <v>22</v>
      </c>
      <c r="B25" s="71"/>
      <c r="C25" s="72"/>
      <c r="D25" s="73">
        <f>SUM(D26:D34)</f>
        <v>0</v>
      </c>
      <c r="E25" s="73">
        <f aca="true" t="shared" si="5" ref="E25:M25">SUM(E26:E34)</f>
        <v>0</v>
      </c>
      <c r="F25" s="73">
        <f t="shared" si="5"/>
        <v>0</v>
      </c>
      <c r="G25" s="73">
        <f t="shared" si="5"/>
        <v>0</v>
      </c>
      <c r="H25" s="73">
        <f t="shared" si="5"/>
        <v>0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5"/>
        <v>0</v>
      </c>
      <c r="M25" s="73">
        <f t="shared" si="5"/>
        <v>0</v>
      </c>
      <c r="N25" s="74">
        <f>SUM(D25:M25)</f>
        <v>0</v>
      </c>
      <c r="O25" s="75">
        <f t="shared" si="1"/>
        <v>0</v>
      </c>
      <c r="P25" s="76"/>
    </row>
    <row r="26" spans="1:16" ht="15">
      <c r="A26" s="64"/>
      <c r="B26" s="65">
        <v>531</v>
      </c>
      <c r="C26" s="66" t="s">
        <v>66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>SUM(D26:M26)</f>
        <v>0</v>
      </c>
      <c r="O26" s="68">
        <f t="shared" si="1"/>
        <v>0</v>
      </c>
      <c r="P26" s="69"/>
    </row>
    <row r="27" spans="1:16" ht="15">
      <c r="A27" s="64"/>
      <c r="B27" s="65">
        <v>532</v>
      </c>
      <c r="C27" s="66" t="s">
        <v>23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>SUM(D27:M27)</f>
        <v>0</v>
      </c>
      <c r="O27" s="68">
        <f t="shared" si="1"/>
        <v>0</v>
      </c>
      <c r="P27" s="69"/>
    </row>
    <row r="28" spans="1:16" ht="15">
      <c r="A28" s="64"/>
      <c r="B28" s="65">
        <v>533</v>
      </c>
      <c r="C28" s="66" t="s">
        <v>24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6" ref="N28:N34">SUM(D28:M28)</f>
        <v>0</v>
      </c>
      <c r="O28" s="68">
        <f t="shared" si="1"/>
        <v>0</v>
      </c>
      <c r="P28" s="69"/>
    </row>
    <row r="29" spans="1:16" ht="15">
      <c r="A29" s="64"/>
      <c r="B29" s="65">
        <v>534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6"/>
        <v>0</v>
      </c>
      <c r="O29" s="68">
        <f t="shared" si="1"/>
        <v>0</v>
      </c>
      <c r="P29" s="69"/>
    </row>
    <row r="30" spans="1:16" ht="15">
      <c r="A30" s="64"/>
      <c r="B30" s="65">
        <v>535</v>
      </c>
      <c r="C30" s="66" t="s">
        <v>41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6"/>
        <v>0</v>
      </c>
      <c r="O30" s="68">
        <f t="shared" si="1"/>
        <v>0</v>
      </c>
      <c r="P30" s="69"/>
    </row>
    <row r="31" spans="1:16" ht="15">
      <c r="A31" s="64"/>
      <c r="B31" s="65">
        <v>536</v>
      </c>
      <c r="C31" s="66" t="s">
        <v>68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6"/>
        <v>0</v>
      </c>
      <c r="O31" s="68">
        <f t="shared" si="1"/>
        <v>0</v>
      </c>
      <c r="P31" s="69"/>
    </row>
    <row r="32" spans="1:16" ht="15">
      <c r="A32" s="64"/>
      <c r="B32" s="65">
        <v>537</v>
      </c>
      <c r="C32" s="66" t="s">
        <v>69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6"/>
        <v>0</v>
      </c>
      <c r="O32" s="68">
        <f t="shared" si="1"/>
        <v>0</v>
      </c>
      <c r="P32" s="69"/>
    </row>
    <row r="33" spans="1:16" ht="15">
      <c r="A33" s="64"/>
      <c r="B33" s="65">
        <v>538</v>
      </c>
      <c r="C33" s="66" t="s">
        <v>70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6"/>
        <v>0</v>
      </c>
      <c r="O33" s="68">
        <f t="shared" si="1"/>
        <v>0</v>
      </c>
      <c r="P33" s="69"/>
    </row>
    <row r="34" spans="1:16" ht="15">
      <c r="A34" s="64"/>
      <c r="B34" s="65">
        <v>539</v>
      </c>
      <c r="C34" s="66" t="s">
        <v>71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6"/>
        <v>0</v>
      </c>
      <c r="O34" s="68">
        <f t="shared" si="1"/>
        <v>0</v>
      </c>
      <c r="P34" s="69"/>
    </row>
    <row r="35" spans="1:16" ht="15.75">
      <c r="A35" s="70" t="s">
        <v>26</v>
      </c>
      <c r="B35" s="71"/>
      <c r="C35" s="72"/>
      <c r="D35" s="73">
        <f>SUM(D36:D41)</f>
        <v>0</v>
      </c>
      <c r="E35" s="73">
        <f aca="true" t="shared" si="7" ref="E35:M35">SUM(E36:E41)</f>
        <v>0</v>
      </c>
      <c r="F35" s="73">
        <f t="shared" si="7"/>
        <v>0</v>
      </c>
      <c r="G35" s="73">
        <f t="shared" si="7"/>
        <v>0</v>
      </c>
      <c r="H35" s="73">
        <f t="shared" si="7"/>
        <v>0</v>
      </c>
      <c r="I35" s="73">
        <f t="shared" si="7"/>
        <v>0</v>
      </c>
      <c r="J35" s="73">
        <f t="shared" si="7"/>
        <v>0</v>
      </c>
      <c r="K35" s="73">
        <f t="shared" si="7"/>
        <v>0</v>
      </c>
      <c r="L35" s="73">
        <f t="shared" si="7"/>
        <v>0</v>
      </c>
      <c r="M35" s="73">
        <f t="shared" si="7"/>
        <v>0</v>
      </c>
      <c r="N35" s="73">
        <f aca="true" t="shared" si="8" ref="N35:N49">SUM(D35:M35)</f>
        <v>0</v>
      </c>
      <c r="O35" s="75">
        <f t="shared" si="1"/>
        <v>0</v>
      </c>
      <c r="P35" s="76"/>
    </row>
    <row r="36" spans="1:16" ht="15">
      <c r="A36" s="64"/>
      <c r="B36" s="65">
        <v>541</v>
      </c>
      <c r="C36" s="66" t="s">
        <v>72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0</v>
      </c>
      <c r="O36" s="68">
        <f t="shared" si="1"/>
        <v>0</v>
      </c>
      <c r="P36" s="69"/>
    </row>
    <row r="37" spans="1:16" ht="15">
      <c r="A37" s="64"/>
      <c r="B37" s="65">
        <v>542</v>
      </c>
      <c r="C37" s="66" t="s">
        <v>73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0</v>
      </c>
      <c r="O37" s="68">
        <f t="shared" si="1"/>
        <v>0</v>
      </c>
      <c r="P37" s="69"/>
    </row>
    <row r="38" spans="1:16" ht="15">
      <c r="A38" s="64"/>
      <c r="B38" s="65">
        <v>543</v>
      </c>
      <c r="C38" s="66" t="s">
        <v>74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8"/>
        <v>0</v>
      </c>
      <c r="O38" s="68">
        <f t="shared" si="1"/>
        <v>0</v>
      </c>
      <c r="P38" s="69"/>
    </row>
    <row r="39" spans="1:16" ht="15">
      <c r="A39" s="64"/>
      <c r="B39" s="65">
        <v>544</v>
      </c>
      <c r="C39" s="66" t="s">
        <v>75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8"/>
        <v>0</v>
      </c>
      <c r="O39" s="68">
        <f t="shared" si="1"/>
        <v>0</v>
      </c>
      <c r="P39" s="69"/>
    </row>
    <row r="40" spans="1:16" ht="15">
      <c r="A40" s="64"/>
      <c r="B40" s="65">
        <v>545</v>
      </c>
      <c r="C40" s="66" t="s">
        <v>76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8"/>
        <v>0</v>
      </c>
      <c r="O40" s="68">
        <f t="shared" si="1"/>
        <v>0</v>
      </c>
      <c r="P40" s="69"/>
    </row>
    <row r="41" spans="1:16" ht="15">
      <c r="A41" s="64"/>
      <c r="B41" s="65">
        <v>549</v>
      </c>
      <c r="C41" s="66" t="s">
        <v>77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8"/>
        <v>0</v>
      </c>
      <c r="O41" s="68">
        <f t="shared" si="1"/>
        <v>0</v>
      </c>
      <c r="P41" s="69"/>
    </row>
    <row r="42" spans="1:16" ht="15.75">
      <c r="A42" s="70" t="s">
        <v>46</v>
      </c>
      <c r="B42" s="71"/>
      <c r="C42" s="72"/>
      <c r="D42" s="73">
        <f>SUM(D43:D47)</f>
        <v>0</v>
      </c>
      <c r="E42" s="73">
        <f aca="true" t="shared" si="9" ref="E42:M42">SUM(E43:E47)</f>
        <v>0</v>
      </c>
      <c r="F42" s="73">
        <f t="shared" si="9"/>
        <v>0</v>
      </c>
      <c r="G42" s="73">
        <f t="shared" si="9"/>
        <v>0</v>
      </c>
      <c r="H42" s="73">
        <f t="shared" si="9"/>
        <v>0</v>
      </c>
      <c r="I42" s="73">
        <f t="shared" si="9"/>
        <v>0</v>
      </c>
      <c r="J42" s="73">
        <f t="shared" si="9"/>
        <v>0</v>
      </c>
      <c r="K42" s="73">
        <f t="shared" si="9"/>
        <v>0</v>
      </c>
      <c r="L42" s="73">
        <f t="shared" si="9"/>
        <v>0</v>
      </c>
      <c r="M42" s="73">
        <f t="shared" si="9"/>
        <v>0</v>
      </c>
      <c r="N42" s="73">
        <f t="shared" si="8"/>
        <v>0</v>
      </c>
      <c r="O42" s="75">
        <f t="shared" si="1"/>
        <v>0</v>
      </c>
      <c r="P42" s="76"/>
    </row>
    <row r="43" spans="1:16" ht="15">
      <c r="A43" s="64"/>
      <c r="B43" s="65">
        <v>551</v>
      </c>
      <c r="C43" s="66" t="s">
        <v>78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8"/>
        <v>0</v>
      </c>
      <c r="O43" s="68">
        <f t="shared" si="1"/>
        <v>0</v>
      </c>
      <c r="P43" s="69"/>
    </row>
    <row r="44" spans="1:16" ht="15">
      <c r="A44" s="64"/>
      <c r="B44" s="65">
        <v>552</v>
      </c>
      <c r="C44" s="66" t="s">
        <v>79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8"/>
        <v>0</v>
      </c>
      <c r="O44" s="68">
        <f t="shared" si="1"/>
        <v>0</v>
      </c>
      <c r="P44" s="69"/>
    </row>
    <row r="45" spans="1:16" ht="15">
      <c r="A45" s="64"/>
      <c r="B45" s="65">
        <v>553</v>
      </c>
      <c r="C45" s="66" t="s">
        <v>80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f t="shared" si="8"/>
        <v>0</v>
      </c>
      <c r="O45" s="68">
        <f t="shared" si="1"/>
        <v>0</v>
      </c>
      <c r="P45" s="69"/>
    </row>
    <row r="46" spans="1:16" ht="15">
      <c r="A46" s="64"/>
      <c r="B46" s="65">
        <v>554</v>
      </c>
      <c r="C46" s="66" t="s">
        <v>81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8"/>
        <v>0</v>
      </c>
      <c r="O46" s="68">
        <f t="shared" si="1"/>
        <v>0</v>
      </c>
      <c r="P46" s="69"/>
    </row>
    <row r="47" spans="1:16" ht="15">
      <c r="A47" s="64"/>
      <c r="B47" s="65">
        <v>559</v>
      </c>
      <c r="C47" s="66" t="s">
        <v>47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f t="shared" si="8"/>
        <v>0</v>
      </c>
      <c r="O47" s="68">
        <f t="shared" si="1"/>
        <v>0</v>
      </c>
      <c r="P47" s="69"/>
    </row>
    <row r="48" spans="1:16" ht="15.75">
      <c r="A48" s="70" t="s">
        <v>82</v>
      </c>
      <c r="B48" s="71"/>
      <c r="C48" s="72"/>
      <c r="D48" s="73">
        <f>SUM(D49:D54)</f>
        <v>0</v>
      </c>
      <c r="E48" s="73">
        <f aca="true" t="shared" si="10" ref="E48:M48">SUM(E49:E54)</f>
        <v>0</v>
      </c>
      <c r="F48" s="73">
        <f t="shared" si="10"/>
        <v>0</v>
      </c>
      <c r="G48" s="73">
        <f t="shared" si="10"/>
        <v>0</v>
      </c>
      <c r="H48" s="73">
        <f t="shared" si="10"/>
        <v>0</v>
      </c>
      <c r="I48" s="73">
        <f t="shared" si="10"/>
        <v>0</v>
      </c>
      <c r="J48" s="73">
        <f t="shared" si="10"/>
        <v>0</v>
      </c>
      <c r="K48" s="73">
        <f t="shared" si="10"/>
        <v>0</v>
      </c>
      <c r="L48" s="73">
        <f t="shared" si="10"/>
        <v>0</v>
      </c>
      <c r="M48" s="73">
        <f t="shared" si="10"/>
        <v>0</v>
      </c>
      <c r="N48" s="73">
        <f t="shared" si="8"/>
        <v>0</v>
      </c>
      <c r="O48" s="75">
        <f t="shared" si="1"/>
        <v>0</v>
      </c>
      <c r="P48" s="76"/>
    </row>
    <row r="49" spans="1:16" ht="15">
      <c r="A49" s="64"/>
      <c r="B49" s="65">
        <v>561</v>
      </c>
      <c r="C49" s="66" t="s">
        <v>83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f t="shared" si="8"/>
        <v>0</v>
      </c>
      <c r="O49" s="68">
        <f t="shared" si="1"/>
        <v>0</v>
      </c>
      <c r="P49" s="69"/>
    </row>
    <row r="50" spans="1:16" ht="15">
      <c r="A50" s="64"/>
      <c r="B50" s="65">
        <v>562</v>
      </c>
      <c r="C50" s="66" t="s">
        <v>84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f aca="true" t="shared" si="11" ref="N50:N62">SUM(D50:M50)</f>
        <v>0</v>
      </c>
      <c r="O50" s="68">
        <f t="shared" si="1"/>
        <v>0</v>
      </c>
      <c r="P50" s="69"/>
    </row>
    <row r="51" spans="1:16" ht="15">
      <c r="A51" s="64"/>
      <c r="B51" s="65">
        <v>563</v>
      </c>
      <c r="C51" s="66" t="s">
        <v>85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f t="shared" si="11"/>
        <v>0</v>
      </c>
      <c r="O51" s="68">
        <f t="shared" si="1"/>
        <v>0</v>
      </c>
      <c r="P51" s="69"/>
    </row>
    <row r="52" spans="1:16" ht="15">
      <c r="A52" s="64"/>
      <c r="B52" s="65">
        <v>564</v>
      </c>
      <c r="C52" s="66" t="s">
        <v>86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f t="shared" si="11"/>
        <v>0</v>
      </c>
      <c r="O52" s="68">
        <f t="shared" si="1"/>
        <v>0</v>
      </c>
      <c r="P52" s="69"/>
    </row>
    <row r="53" spans="1:16" ht="15">
      <c r="A53" s="64"/>
      <c r="B53" s="65">
        <v>565</v>
      </c>
      <c r="C53" s="66" t="s">
        <v>87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f t="shared" si="11"/>
        <v>0</v>
      </c>
      <c r="O53" s="68">
        <f t="shared" si="1"/>
        <v>0</v>
      </c>
      <c r="P53" s="69"/>
    </row>
    <row r="54" spans="1:16" ht="15">
      <c r="A54" s="64"/>
      <c r="B54" s="65">
        <v>569</v>
      </c>
      <c r="C54" s="66" t="s">
        <v>88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f t="shared" si="11"/>
        <v>0</v>
      </c>
      <c r="O54" s="68">
        <f t="shared" si="1"/>
        <v>0</v>
      </c>
      <c r="P54" s="69"/>
    </row>
    <row r="55" spans="1:16" ht="15.75">
      <c r="A55" s="70" t="s">
        <v>28</v>
      </c>
      <c r="B55" s="71"/>
      <c r="C55" s="72"/>
      <c r="D55" s="73">
        <f>SUM(D56:D62)</f>
        <v>0</v>
      </c>
      <c r="E55" s="73">
        <f aca="true" t="shared" si="12" ref="E55:M55">SUM(E56:E62)</f>
        <v>0</v>
      </c>
      <c r="F55" s="73">
        <f t="shared" si="12"/>
        <v>0</v>
      </c>
      <c r="G55" s="73">
        <f t="shared" si="12"/>
        <v>0</v>
      </c>
      <c r="H55" s="73">
        <f t="shared" si="12"/>
        <v>0</v>
      </c>
      <c r="I55" s="73">
        <f t="shared" si="12"/>
        <v>0</v>
      </c>
      <c r="J55" s="73">
        <f t="shared" si="12"/>
        <v>0</v>
      </c>
      <c r="K55" s="73">
        <f t="shared" si="12"/>
        <v>0</v>
      </c>
      <c r="L55" s="73">
        <f t="shared" si="12"/>
        <v>0</v>
      </c>
      <c r="M55" s="73">
        <f t="shared" si="12"/>
        <v>0</v>
      </c>
      <c r="N55" s="73">
        <f>SUM(D55:M55)</f>
        <v>0</v>
      </c>
      <c r="O55" s="75">
        <f t="shared" si="1"/>
        <v>0</v>
      </c>
      <c r="P55" s="69"/>
    </row>
    <row r="56" spans="1:16" ht="15">
      <c r="A56" s="64"/>
      <c r="B56" s="65">
        <v>571</v>
      </c>
      <c r="C56" s="66" t="s">
        <v>89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f t="shared" si="11"/>
        <v>0</v>
      </c>
      <c r="O56" s="68">
        <f t="shared" si="1"/>
        <v>0</v>
      </c>
      <c r="P56" s="69"/>
    </row>
    <row r="57" spans="1:16" ht="15">
      <c r="A57" s="64"/>
      <c r="B57" s="65">
        <v>572</v>
      </c>
      <c r="C57" s="66" t="s">
        <v>90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f t="shared" si="11"/>
        <v>0</v>
      </c>
      <c r="O57" s="68">
        <f t="shared" si="1"/>
        <v>0</v>
      </c>
      <c r="P57" s="69"/>
    </row>
    <row r="58" spans="1:16" ht="15">
      <c r="A58" s="64"/>
      <c r="B58" s="65">
        <v>573</v>
      </c>
      <c r="C58" s="66" t="s">
        <v>91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f t="shared" si="11"/>
        <v>0</v>
      </c>
      <c r="O58" s="68">
        <f t="shared" si="1"/>
        <v>0</v>
      </c>
      <c r="P58" s="69"/>
    </row>
    <row r="59" spans="1:16" ht="15">
      <c r="A59" s="64"/>
      <c r="B59" s="65">
        <v>574</v>
      </c>
      <c r="C59" s="66" t="s">
        <v>92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f t="shared" si="11"/>
        <v>0</v>
      </c>
      <c r="O59" s="68">
        <f t="shared" si="1"/>
        <v>0</v>
      </c>
      <c r="P59" s="69"/>
    </row>
    <row r="60" spans="1:16" ht="15">
      <c r="A60" s="64"/>
      <c r="B60" s="65">
        <v>575</v>
      </c>
      <c r="C60" s="66" t="s">
        <v>93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f t="shared" si="11"/>
        <v>0</v>
      </c>
      <c r="O60" s="68">
        <f t="shared" si="1"/>
        <v>0</v>
      </c>
      <c r="P60" s="69"/>
    </row>
    <row r="61" spans="1:16" ht="15">
      <c r="A61" s="64"/>
      <c r="B61" s="65">
        <v>578</v>
      </c>
      <c r="C61" s="66" t="s">
        <v>94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f t="shared" si="11"/>
        <v>0</v>
      </c>
      <c r="O61" s="68">
        <f t="shared" si="1"/>
        <v>0</v>
      </c>
      <c r="P61" s="69"/>
    </row>
    <row r="62" spans="1:16" ht="15">
      <c r="A62" s="64"/>
      <c r="B62" s="65">
        <v>579</v>
      </c>
      <c r="C62" s="66" t="s">
        <v>95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f t="shared" si="11"/>
        <v>0</v>
      </c>
      <c r="O62" s="68">
        <f t="shared" si="1"/>
        <v>0</v>
      </c>
      <c r="P62" s="69"/>
    </row>
    <row r="63" spans="1:16" ht="15.75">
      <c r="A63" s="70" t="s">
        <v>96</v>
      </c>
      <c r="B63" s="71"/>
      <c r="C63" s="72"/>
      <c r="D63" s="73">
        <f>SUM(D64:D74)</f>
        <v>0</v>
      </c>
      <c r="E63" s="73">
        <f aca="true" t="shared" si="13" ref="E63:M63">SUM(E64:E74)</f>
        <v>0</v>
      </c>
      <c r="F63" s="73">
        <f t="shared" si="13"/>
        <v>0</v>
      </c>
      <c r="G63" s="73">
        <f t="shared" si="13"/>
        <v>0</v>
      </c>
      <c r="H63" s="73">
        <f t="shared" si="13"/>
        <v>0</v>
      </c>
      <c r="I63" s="73">
        <f t="shared" si="13"/>
        <v>0</v>
      </c>
      <c r="J63" s="73">
        <f t="shared" si="13"/>
        <v>0</v>
      </c>
      <c r="K63" s="73">
        <f t="shared" si="13"/>
        <v>0</v>
      </c>
      <c r="L63" s="73">
        <f t="shared" si="13"/>
        <v>0</v>
      </c>
      <c r="M63" s="73">
        <f t="shared" si="13"/>
        <v>0</v>
      </c>
      <c r="N63" s="73">
        <f>SUM(D63:M63)</f>
        <v>0</v>
      </c>
      <c r="O63" s="75">
        <f t="shared" si="1"/>
        <v>0</v>
      </c>
      <c r="P63" s="69"/>
    </row>
    <row r="64" spans="1:16" ht="15">
      <c r="A64" s="64"/>
      <c r="B64" s="65">
        <v>581</v>
      </c>
      <c r="C64" s="66" t="s">
        <v>97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f>SUM(D64:M64)</f>
        <v>0</v>
      </c>
      <c r="O64" s="68">
        <f t="shared" si="1"/>
        <v>0</v>
      </c>
      <c r="P64" s="69"/>
    </row>
    <row r="65" spans="1:16" ht="15">
      <c r="A65" s="64"/>
      <c r="B65" s="65">
        <v>583</v>
      </c>
      <c r="C65" s="66" t="s">
        <v>98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f aca="true" t="shared" si="14" ref="N65:N74">SUM(D65:M65)</f>
        <v>0</v>
      </c>
      <c r="O65" s="68">
        <f t="shared" si="1"/>
        <v>0</v>
      </c>
      <c r="P65" s="69"/>
    </row>
    <row r="66" spans="1:16" ht="15">
      <c r="A66" s="64"/>
      <c r="B66" s="65">
        <v>584</v>
      </c>
      <c r="C66" s="66" t="s">
        <v>99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f t="shared" si="14"/>
        <v>0</v>
      </c>
      <c r="O66" s="68">
        <f t="shared" si="1"/>
        <v>0</v>
      </c>
      <c r="P66" s="69"/>
    </row>
    <row r="67" spans="1:16" ht="15">
      <c r="A67" s="64"/>
      <c r="B67" s="65">
        <v>585</v>
      </c>
      <c r="C67" s="66" t="s">
        <v>100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f t="shared" si="14"/>
        <v>0</v>
      </c>
      <c r="O67" s="68">
        <f t="shared" si="1"/>
        <v>0</v>
      </c>
      <c r="P67" s="69"/>
    </row>
    <row r="68" spans="1:16" ht="15">
      <c r="A68" s="64"/>
      <c r="B68" s="65">
        <v>586</v>
      </c>
      <c r="C68" s="66" t="s">
        <v>101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f>SUM(D68:M68)</f>
        <v>0</v>
      </c>
      <c r="O68" s="68">
        <f t="shared" si="1"/>
        <v>0</v>
      </c>
      <c r="P68" s="69"/>
    </row>
    <row r="69" spans="1:16" ht="15">
      <c r="A69" s="64"/>
      <c r="B69" s="65">
        <v>587</v>
      </c>
      <c r="C69" s="66" t="s">
        <v>102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f t="shared" si="14"/>
        <v>0</v>
      </c>
      <c r="O69" s="68">
        <f>(N69/O$77)</f>
        <v>0</v>
      </c>
      <c r="P69" s="69"/>
    </row>
    <row r="70" spans="1:16" ht="15">
      <c r="A70" s="64"/>
      <c r="B70" s="65">
        <v>588</v>
      </c>
      <c r="C70" s="66" t="s">
        <v>103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f t="shared" si="14"/>
        <v>0</v>
      </c>
      <c r="O70" s="68">
        <f aca="true" t="shared" si="15" ref="O70:O75">(N70/O$77)</f>
        <v>0</v>
      </c>
      <c r="P70" s="69"/>
    </row>
    <row r="71" spans="1:16" ht="15">
      <c r="A71" s="64"/>
      <c r="B71" s="65">
        <v>590</v>
      </c>
      <c r="C71" s="66" t="s">
        <v>104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f t="shared" si="14"/>
        <v>0</v>
      </c>
      <c r="O71" s="68">
        <f t="shared" si="15"/>
        <v>0</v>
      </c>
      <c r="P71" s="69"/>
    </row>
    <row r="72" spans="1:16" ht="15">
      <c r="A72" s="64"/>
      <c r="B72" s="65">
        <v>591</v>
      </c>
      <c r="C72" s="66" t="s">
        <v>105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f t="shared" si="14"/>
        <v>0</v>
      </c>
      <c r="O72" s="68">
        <f t="shared" si="15"/>
        <v>0</v>
      </c>
      <c r="P72" s="69"/>
    </row>
    <row r="73" spans="1:16" ht="15">
      <c r="A73" s="64"/>
      <c r="B73" s="65">
        <v>592</v>
      </c>
      <c r="C73" s="66" t="s">
        <v>106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 t="shared" si="14"/>
        <v>0</v>
      </c>
      <c r="O73" s="68">
        <f t="shared" si="15"/>
        <v>0</v>
      </c>
      <c r="P73" s="69"/>
    </row>
    <row r="74" spans="1:16" ht="15.75" thickBot="1">
      <c r="A74" s="64"/>
      <c r="B74" s="65">
        <v>593</v>
      </c>
      <c r="C74" s="66" t="s">
        <v>107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f t="shared" si="14"/>
        <v>0</v>
      </c>
      <c r="O74" s="68">
        <f t="shared" si="15"/>
        <v>0</v>
      </c>
      <c r="P74" s="69"/>
    </row>
    <row r="75" spans="1:119" ht="16.5" thickBot="1">
      <c r="A75" s="77" t="s">
        <v>10</v>
      </c>
      <c r="B75" s="78"/>
      <c r="C75" s="79"/>
      <c r="D75" s="80">
        <f>SUM(D5,D15,D25,D35,D42,D48,D55,D63)</f>
        <v>0</v>
      </c>
      <c r="E75" s="80">
        <f aca="true" t="shared" si="16" ref="E75:M75">SUM(E5,E15,E25,E35,E42,E48,E55,E63)</f>
        <v>0</v>
      </c>
      <c r="F75" s="80">
        <f t="shared" si="16"/>
        <v>0</v>
      </c>
      <c r="G75" s="80">
        <f t="shared" si="16"/>
        <v>0</v>
      </c>
      <c r="H75" s="80">
        <f t="shared" si="16"/>
        <v>0</v>
      </c>
      <c r="I75" s="80">
        <f t="shared" si="16"/>
        <v>0</v>
      </c>
      <c r="J75" s="80">
        <f t="shared" si="16"/>
        <v>0</v>
      </c>
      <c r="K75" s="80">
        <f t="shared" si="16"/>
        <v>0</v>
      </c>
      <c r="L75" s="80">
        <f t="shared" si="16"/>
        <v>0</v>
      </c>
      <c r="M75" s="80">
        <f t="shared" si="16"/>
        <v>0</v>
      </c>
      <c r="N75" s="80">
        <f>SUM(D75:M75)</f>
        <v>0</v>
      </c>
      <c r="O75" s="81">
        <f t="shared" si="15"/>
        <v>0</v>
      </c>
      <c r="P75" s="62"/>
      <c r="Q75" s="82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</row>
    <row r="76" spans="1:15" ht="15">
      <c r="A76" s="84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15">
      <c r="A77" s="88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117" t="s">
        <v>108</v>
      </c>
      <c r="M77" s="117"/>
      <c r="N77" s="117"/>
      <c r="O77" s="91">
        <v>1634</v>
      </c>
    </row>
    <row r="78" spans="1:15" ht="15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1:15" ht="15.75" customHeight="1" thickBot="1">
      <c r="A79" s="121" t="s">
        <v>39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1117532</v>
      </c>
      <c r="E5" s="24">
        <f t="shared" si="0"/>
        <v>28664</v>
      </c>
      <c r="F5" s="24">
        <f t="shared" si="0"/>
        <v>36282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1182478</v>
      </c>
      <c r="O5" s="30">
        <f aca="true" t="shared" si="2" ref="O5:O14">(N5/O$16)</f>
        <v>714.9201934703749</v>
      </c>
      <c r="P5" s="6"/>
    </row>
    <row r="6" spans="1:16" ht="15">
      <c r="A6" s="12"/>
      <c r="B6" s="42">
        <v>519</v>
      </c>
      <c r="C6" s="19" t="s">
        <v>37</v>
      </c>
      <c r="D6" s="43">
        <v>1117532</v>
      </c>
      <c r="E6" s="43">
        <v>28664</v>
      </c>
      <c r="F6" s="43">
        <v>36282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1182478</v>
      </c>
      <c r="O6" s="44">
        <f t="shared" si="2"/>
        <v>714.9201934703749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SUM(D8:D11)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1789853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1789853</v>
      </c>
      <c r="O7" s="41">
        <f t="shared" si="2"/>
        <v>1082.1360338573156</v>
      </c>
      <c r="P7" s="10"/>
    </row>
    <row r="8" spans="1:16" ht="15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662259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662259</v>
      </c>
      <c r="O8" s="44">
        <f t="shared" si="2"/>
        <v>400.3984280532043</v>
      </c>
      <c r="P8" s="9"/>
    </row>
    <row r="9" spans="1:16" ht="15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823900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823900</v>
      </c>
      <c r="O9" s="44">
        <f t="shared" si="2"/>
        <v>498.1257557436518</v>
      </c>
      <c r="P9" s="9"/>
    </row>
    <row r="10" spans="1:16" ht="15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122270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122270</v>
      </c>
      <c r="O10" s="44">
        <f t="shared" si="2"/>
        <v>73.92382103990326</v>
      </c>
      <c r="P10" s="9"/>
    </row>
    <row r="11" spans="1:16" ht="15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181424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181424</v>
      </c>
      <c r="O11" s="44">
        <f t="shared" si="2"/>
        <v>109.68802902055623</v>
      </c>
      <c r="P11" s="9"/>
    </row>
    <row r="12" spans="1:16" ht="15.75">
      <c r="A12" s="26" t="s">
        <v>31</v>
      </c>
      <c r="B12" s="27"/>
      <c r="C12" s="28"/>
      <c r="D12" s="29">
        <f aca="true" t="shared" si="4" ref="D12:M12">SUM(D13:D13)</f>
        <v>36282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36282</v>
      </c>
      <c r="O12" s="41">
        <f t="shared" si="2"/>
        <v>21.935912938331317</v>
      </c>
      <c r="P12" s="9"/>
    </row>
    <row r="13" spans="1:16" ht="15.75" thickBot="1">
      <c r="A13" s="12"/>
      <c r="B13" s="42">
        <v>581</v>
      </c>
      <c r="C13" s="19" t="s">
        <v>30</v>
      </c>
      <c r="D13" s="43">
        <v>36282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36282</v>
      </c>
      <c r="O13" s="44">
        <f t="shared" si="2"/>
        <v>21.935912938331317</v>
      </c>
      <c r="P13" s="9"/>
    </row>
    <row r="14" spans="1:119" ht="16.5" thickBot="1">
      <c r="A14" s="13" t="s">
        <v>10</v>
      </c>
      <c r="B14" s="21"/>
      <c r="C14" s="20"/>
      <c r="D14" s="14">
        <f>SUM(D5,D7,D12)</f>
        <v>1153814</v>
      </c>
      <c r="E14" s="14">
        <f aca="true" t="shared" si="5" ref="E14:M14">SUM(E5,E7,E12)</f>
        <v>28664</v>
      </c>
      <c r="F14" s="14">
        <f t="shared" si="5"/>
        <v>36282</v>
      </c>
      <c r="G14" s="14">
        <f t="shared" si="5"/>
        <v>0</v>
      </c>
      <c r="H14" s="14">
        <f t="shared" si="5"/>
        <v>0</v>
      </c>
      <c r="I14" s="14">
        <f t="shared" si="5"/>
        <v>1789853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3008613</v>
      </c>
      <c r="O14" s="35">
        <f t="shared" si="2"/>
        <v>1818.9921402660218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44</v>
      </c>
      <c r="M16" s="93"/>
      <c r="N16" s="93"/>
      <c r="O16" s="39">
        <v>1654</v>
      </c>
    </row>
    <row r="17" spans="1:15" ht="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2023-02-16T20:24:04Z</cp:lastPrinted>
  <dcterms:created xsi:type="dcterms:W3CDTF">2000-08-31T21:26:31Z</dcterms:created>
  <dcterms:modified xsi:type="dcterms:W3CDTF">2023-02-16T20:24:39Z</dcterms:modified>
  <cp:category/>
  <cp:version/>
  <cp:contentType/>
  <cp:contentStatus/>
</cp:coreProperties>
</file>