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'2008'!$A$1:$O$32</definedName>
    <definedName name="_xlnm.Print_Area" localSheetId="12">'2009'!$A$1:$O$32</definedName>
    <definedName name="_xlnm.Print_Area" localSheetId="11">'2010'!$A$1:$O$35</definedName>
    <definedName name="_xlnm.Print_Area" localSheetId="10">'2011'!$A$1:$O$29</definedName>
    <definedName name="_xlnm.Print_Area" localSheetId="9">'2012'!$A$1:$O$32</definedName>
    <definedName name="_xlnm.Print_Area" localSheetId="8">'2013'!$A$1:$O$31</definedName>
    <definedName name="_xlnm.Print_Area" localSheetId="7">'2014'!$A$1:$O$30</definedName>
    <definedName name="_xlnm.Print_Area" localSheetId="6">'2015'!$A$1:$O$30</definedName>
    <definedName name="_xlnm.Print_Area" localSheetId="5">'2016'!$A$1:$O$32</definedName>
    <definedName name="_xlnm.Print_Area" localSheetId="4">'2017'!$A$1:$O$32</definedName>
    <definedName name="_xlnm.Print_Area" localSheetId="3">'2018'!$A$1:$O$32</definedName>
    <definedName name="_xlnm.Print_Area" localSheetId="2">'2019'!$A$1:$O$33</definedName>
    <definedName name="_xlnm.Print_Area" localSheetId="1">'2020'!$A$1:$O$34</definedName>
    <definedName name="_xlnm.Print_Area" localSheetId="0">'2021'!$A$1:$P$31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<sst xmlns="http://schemas.openxmlformats.org/spreadsheetml/2006/main" count="614" uniqueCount="103">
  <si>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</si>
  <si>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</si>
  <si>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</si>
  <si>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</si>
  <si>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</si>
  <si>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</si>
  <si>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</si>
  <si>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</si>
  <si>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</si>
  <si>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</si>
  <si>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</si>
  <si>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</si>
  <si>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Electricity</t>
  </si>
  <si>
    <t>Utility Service Tax - Telecommunications</t>
  </si>
  <si>
    <t>Utility Service Tax - Gas</t>
  </si>
  <si>
    <t>Permits, Fees, and Special Assessments</t>
  </si>
  <si>
    <t>Franchise Fee - Gas</t>
  </si>
  <si>
    <t>Franchise Fee - Cable Television</t>
  </si>
  <si>
    <t>Intergovernmental Revenue</t>
  </si>
  <si>
    <t>State Shared Revenues - General Gov't - Local Gov't Half-Cent Sales Tax</t>
  </si>
  <si>
    <t>State Shared Revenues - Other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</si>
  <si>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</si>
  <si>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</si>
  <si>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</si>
  <si>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</si>
  <si>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</si>
  <si>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</si>
  <si>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Physical Environment - Water Utility</t>
  </si>
  <si>
    <t>Physical Environment - Garbage / Solid Waste</t>
  </si>
  <si>
    <t>Total - All Account Codes</t>
  </si>
  <si>
    <t>Local Fiscal Year Ended September 30, 2009</t>
  </si>
  <si>
    <t>Court-Ordered Judgments and Fines - As Decided by Traffic Court</t>
  </si>
  <si>
    <t>Interest and Other Earnings - Interest</t>
  </si>
  <si>
    <t>Licenses</t>
  </si>
  <si>
    <t>Other Miscellaneous Revenues - Other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</si>
  <si>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</si>
  <si>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</si>
  <si>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</si>
  <si>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</si>
  <si>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</si>
  <si>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</si>
  <si>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</si>
  <si>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Brooker Revenues Reported by Account Code and Fund Type</t>
  </si>
  <si>
    <t>Local Fiscal Year Ended September 30, 2010</t>
  </si>
  <si>
    <t>Franchise Fee - Electricity</t>
  </si>
  <si>
    <t>Other Permits, Fees, and Special Assessments</t>
  </si>
  <si>
    <t>State Grant - Transportation - Other Transportation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</si>
  <si>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</si>
  <si>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</si>
  <si>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</si>
  <si>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Other Sources</t>
  </si>
  <si>
    <t>Non-Operating - Inter-Fund Group Transfers In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</si>
  <si>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</si>
  <si>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</si>
  <si>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</si>
  <si>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Communications Services Taxes</t>
  </si>
  <si>
    <t>Court-Ordered Judgments and Fines - As Decided by County Court Civil</t>
  </si>
  <si>
    <t>2011 Municipal Population:</t>
  </si>
  <si>
    <t>Local Fiscal Year Ended September 30, 2012</t>
  </si>
  <si>
    <t>Franchise Fee - Telecommunications</t>
  </si>
  <si>
    <t>Federal Grant - Physical Environment - Water Supply System</t>
  </si>
  <si>
    <t>Rents and Royalties</t>
  </si>
  <si>
    <t>2012 Municipal Population:</t>
  </si>
  <si>
    <t>Local Fiscal Year Ended September 30, 2013</t>
  </si>
  <si>
    <t>First Local Option Fuel Tax (1 to 6 Cents)</t>
  </si>
  <si>
    <t>Communications Services Taxes (Chapter 202,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</si>
  <si>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</si>
  <si>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</si>
  <si>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</si>
  <si>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</si>
  <si>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2013 Municipal Population:</t>
  </si>
  <si>
    <t>Local Fiscal Year Ended September 30, 2008</t>
  </si>
  <si>
    <t>Permits and Franchise Fees</t>
  </si>
  <si>
    <t>Culture / Recreation - Special Events</t>
  </si>
  <si>
    <t>2008 Municipal Population:</t>
  </si>
  <si>
    <t>Local Fiscal Year Ended September 30, 2014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</si>
  <si>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</si>
  <si>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</si>
  <si>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</si>
  <si>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</si>
  <si>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</si>
  <si>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</si>
  <si>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</si>
  <si>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</si>
  <si>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</si>
  <si>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</si>
  <si>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Federal Grant - Culture / Recreation</t>
  </si>
  <si>
    <t>2019 Municipal Population:</t>
  </si>
  <si>
    <t>Local Fiscal Year Ended September 30, 2020</t>
  </si>
  <si>
    <t>Other Financial Assistance - Federal Source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</si>
  <si>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</si>
  <si>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</si>
  <si>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</si>
  <si>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</si>
  <si>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</si>
  <si>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</si>
  <si>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</si>
  <si>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Small County Surtax</t>
  </si>
  <si>
    <t>Local Communications Services Taxes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</si>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</sst>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1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35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8"/>
      <c r="M3" s="69"/>
      <c r="N3" s="36"/>
      <c r="O3" s="37"/>
      <c r="P3" s="70" t="s">
        <v>92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36</v>
      </c>
      <c r="F4" s="34" t="s">
        <v>37</v>
      </c>
      <c r="G4" s="34" t="s">
        <v>38</v>
      </c>
      <c r="H4" s="34" t="s">
        <v>5</v>
      </c>
      <c r="I4" s="34" t="s">
        <v>6</v>
      </c>
      <c r="J4" s="35" t="s">
        <v>39</v>
      </c>
      <c r="K4" s="35" t="s">
        <v>7</v>
      </c>
      <c r="L4" s="35" t="s">
        <v>8</v>
      </c>
      <c r="M4" s="35" t="s">
        <v>93</v>
      </c>
      <c r="N4" s="35" t="s">
        <v>9</v>
      </c>
      <c r="O4" s="35" t="s">
        <v>94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95</v>
      </c>
      <c r="B5" s="26"/>
      <c r="C5" s="26"/>
      <c r="D5" s="27">
        <f>SUM(D6:D11)</f>
        <v>91585</v>
      </c>
      <c r="E5" s="27">
        <f>SUM(E6:E11)</f>
        <v>0</v>
      </c>
      <c r="F5" s="27">
        <f>SUM(F6:F11)</f>
        <v>0</v>
      </c>
      <c r="G5" s="27">
        <f>SUM(G6:G11)</f>
        <v>0</v>
      </c>
      <c r="H5" s="27">
        <f>SUM(H6:H11)</f>
        <v>0</v>
      </c>
      <c r="I5" s="27">
        <f>SUM(I6:I11)</f>
        <v>0</v>
      </c>
      <c r="J5" s="27">
        <f>SUM(J6:J11)</f>
        <v>0</v>
      </c>
      <c r="K5" s="27">
        <f>SUM(K6:K11)</f>
        <v>0</v>
      </c>
      <c r="L5" s="27">
        <f>SUM(L6:L11)</f>
        <v>0</v>
      </c>
      <c r="M5" s="27">
        <f>SUM(M6:M11)</f>
        <v>0</v>
      </c>
      <c r="N5" s="27">
        <f>SUM(N6:N11)</f>
        <v>0</v>
      </c>
      <c r="O5" s="28">
        <f>SUM(D5:N5)</f>
        <v>91585</v>
      </c>
      <c r="P5" s="33">
        <f>(O5/P$29)</f>
        <v>280.0764525993884</v>
      </c>
      <c r="Q5" s="6"/>
    </row>
    <row r="6" spans="1:17" ht="15">
      <c r="A6" s="12"/>
      <c r="B6" s="25">
        <v>311</v>
      </c>
      <c r="C6" s="20" t="s">
        <v>2</v>
      </c>
      <c r="D6" s="46">
        <v>2639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2639</v>
      </c>
      <c r="P6" s="47">
        <f>(O6/P$29)</f>
        <v>8.070336391437309</v>
      </c>
      <c r="Q6" s="9"/>
    </row>
    <row r="7" spans="1:17" ht="15">
      <c r="A7" s="12"/>
      <c r="B7" s="25">
        <v>312.41</v>
      </c>
      <c r="C7" s="20" t="s">
        <v>96</v>
      </c>
      <c r="D7" s="46">
        <v>27406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>SUM(D7:N7)</f>
        <v>27406</v>
      </c>
      <c r="P7" s="47">
        <f>(O7/P$29)</f>
        <v>83.81039755351682</v>
      </c>
      <c r="Q7" s="9"/>
    </row>
    <row r="8" spans="1:17" ht="15">
      <c r="A8" s="12"/>
      <c r="B8" s="25">
        <v>312.64</v>
      </c>
      <c r="C8" s="20" t="s">
        <v>97</v>
      </c>
      <c r="D8" s="46">
        <v>44345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>SUM(D8:N8)</f>
        <v>44345</v>
      </c>
      <c r="P8" s="47">
        <f>(O8/P$29)</f>
        <v>135.61162079510703</v>
      </c>
      <c r="Q8" s="9"/>
    </row>
    <row r="9" spans="1:17" ht="15">
      <c r="A9" s="12"/>
      <c r="B9" s="25">
        <v>314.1</v>
      </c>
      <c r="C9" s="20" t="s">
        <v>12</v>
      </c>
      <c r="D9" s="46">
        <v>10057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>SUM(D9:N9)</f>
        <v>10057</v>
      </c>
      <c r="P9" s="47">
        <f>(O9/P$29)</f>
        <v>30.755351681957187</v>
      </c>
      <c r="Q9" s="9"/>
    </row>
    <row r="10" spans="1:17" ht="15">
      <c r="A10" s="12"/>
      <c r="B10" s="25">
        <v>314.4</v>
      </c>
      <c r="C10" s="20" t="s">
        <v>14</v>
      </c>
      <c r="D10" s="46">
        <v>517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>SUM(D10:N10)</f>
        <v>517</v>
      </c>
      <c r="P10" s="47">
        <f>(O10/P$29)</f>
        <v>1.581039755351682</v>
      </c>
      <c r="Q10" s="9"/>
    </row>
    <row r="11" spans="1:17" ht="15">
      <c r="A11" s="12"/>
      <c r="B11" s="25">
        <v>315.2</v>
      </c>
      <c r="C11" s="20" t="s">
        <v>98</v>
      </c>
      <c r="D11" s="46">
        <v>6621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>SUM(D11:N11)</f>
        <v>6621</v>
      </c>
      <c r="P11" s="47">
        <f>(O11/P$29)</f>
        <v>20.24770642201835</v>
      </c>
      <c r="Q11" s="9"/>
    </row>
    <row r="12" spans="1:17" ht="15.75">
      <c r="A12" s="29" t="s">
        <v>99</v>
      </c>
      <c r="B12" s="30"/>
      <c r="C12" s="31"/>
      <c r="D12" s="32">
        <f>SUM(D13:D17)</f>
        <v>52769</v>
      </c>
      <c r="E12" s="32">
        <f>SUM(E13:E17)</f>
        <v>0</v>
      </c>
      <c r="F12" s="32">
        <f>SUM(F13:F17)</f>
        <v>0</v>
      </c>
      <c r="G12" s="32">
        <f>SUM(G13:G17)</f>
        <v>0</v>
      </c>
      <c r="H12" s="32">
        <f>SUM(H13:H17)</f>
        <v>0</v>
      </c>
      <c r="I12" s="32">
        <f>SUM(I13:I17)</f>
        <v>0</v>
      </c>
      <c r="J12" s="32">
        <f>SUM(J13:J17)</f>
        <v>0</v>
      </c>
      <c r="K12" s="32">
        <f>SUM(K13:K17)</f>
        <v>0</v>
      </c>
      <c r="L12" s="32">
        <f>SUM(L13:L17)</f>
        <v>0</v>
      </c>
      <c r="M12" s="32">
        <f>SUM(M13:M17)</f>
        <v>0</v>
      </c>
      <c r="N12" s="32">
        <f>SUM(N13:N17)</f>
        <v>0</v>
      </c>
      <c r="O12" s="44">
        <f>SUM(D12:N12)</f>
        <v>52769</v>
      </c>
      <c r="P12" s="45">
        <f>(O12/P$29)</f>
        <v>161.3730886850153</v>
      </c>
      <c r="Q12" s="10"/>
    </row>
    <row r="13" spans="1:17" ht="15">
      <c r="A13" s="12"/>
      <c r="B13" s="25">
        <v>331.7</v>
      </c>
      <c r="C13" s="20" t="s">
        <v>86</v>
      </c>
      <c r="D13" s="46">
        <v>13847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13847</v>
      </c>
      <c r="P13" s="47">
        <f>(O13/P$29)</f>
        <v>42.345565749235476</v>
      </c>
      <c r="Q13" s="9"/>
    </row>
    <row r="14" spans="1:17" ht="15">
      <c r="A14" s="12"/>
      <c r="B14" s="25">
        <v>335.125</v>
      </c>
      <c r="C14" s="20" t="s">
        <v>100</v>
      </c>
      <c r="D14" s="46">
        <v>16167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16167</v>
      </c>
      <c r="P14" s="47">
        <f>(O14/P$29)</f>
        <v>49.440366972477065</v>
      </c>
      <c r="Q14" s="9"/>
    </row>
    <row r="15" spans="1:17" ht="15">
      <c r="A15" s="12"/>
      <c r="B15" s="25">
        <v>335.14</v>
      </c>
      <c r="C15" s="20" t="s">
        <v>67</v>
      </c>
      <c r="D15" s="46">
        <v>225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225</v>
      </c>
      <c r="P15" s="47">
        <f>(O15/P$29)</f>
        <v>0.6880733944954128</v>
      </c>
      <c r="Q15" s="9"/>
    </row>
    <row r="16" spans="1:17" ht="15">
      <c r="A16" s="12"/>
      <c r="B16" s="25">
        <v>335.15</v>
      </c>
      <c r="C16" s="20" t="s">
        <v>68</v>
      </c>
      <c r="D16" s="46">
        <v>35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35</v>
      </c>
      <c r="P16" s="47">
        <f>(O16/P$29)</f>
        <v>0.10703363914373089</v>
      </c>
      <c r="Q16" s="9"/>
    </row>
    <row r="17" spans="1:17" ht="15">
      <c r="A17" s="12"/>
      <c r="B17" s="25">
        <v>335.18</v>
      </c>
      <c r="C17" s="20" t="s">
        <v>101</v>
      </c>
      <c r="D17" s="46">
        <v>22495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22495</v>
      </c>
      <c r="P17" s="47">
        <f>(O17/P$29)</f>
        <v>68.79204892966361</v>
      </c>
      <c r="Q17" s="9"/>
    </row>
    <row r="18" spans="1:17" ht="15.75">
      <c r="A18" s="29" t="s">
        <v>25</v>
      </c>
      <c r="B18" s="30"/>
      <c r="C18" s="31"/>
      <c r="D18" s="32">
        <f>SUM(D19:D20)</f>
        <v>0</v>
      </c>
      <c r="E18" s="32">
        <f>SUM(E19:E20)</f>
        <v>0</v>
      </c>
      <c r="F18" s="32">
        <f>SUM(F19:F20)</f>
        <v>0</v>
      </c>
      <c r="G18" s="32">
        <f>SUM(G19:G20)</f>
        <v>0</v>
      </c>
      <c r="H18" s="32">
        <f>SUM(H19:H20)</f>
        <v>0</v>
      </c>
      <c r="I18" s="32">
        <f>SUM(I19:I20)</f>
        <v>85724</v>
      </c>
      <c r="J18" s="32">
        <f>SUM(J19:J20)</f>
        <v>0</v>
      </c>
      <c r="K18" s="32">
        <f>SUM(K19:K20)</f>
        <v>0</v>
      </c>
      <c r="L18" s="32">
        <f>SUM(L19:L20)</f>
        <v>0</v>
      </c>
      <c r="M18" s="32">
        <f>SUM(M19:M20)</f>
        <v>0</v>
      </c>
      <c r="N18" s="32">
        <f>SUM(N19:N20)</f>
        <v>0</v>
      </c>
      <c r="O18" s="32">
        <f>SUM(D18:N18)</f>
        <v>85724</v>
      </c>
      <c r="P18" s="45">
        <f>(O18/P$29)</f>
        <v>262.15290519877675</v>
      </c>
      <c r="Q18" s="10"/>
    </row>
    <row r="19" spans="1:17" ht="15">
      <c r="A19" s="12"/>
      <c r="B19" s="25">
        <v>343.3</v>
      </c>
      <c r="C19" s="20" t="s">
        <v>27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68234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68234</v>
      </c>
      <c r="P19" s="47">
        <f>(O19/P$29)</f>
        <v>208.66666666666666</v>
      </c>
      <c r="Q19" s="9"/>
    </row>
    <row r="20" spans="1:17" ht="15">
      <c r="A20" s="12"/>
      <c r="B20" s="25">
        <v>343.4</v>
      </c>
      <c r="C20" s="20" t="s">
        <v>28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17490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17490</v>
      </c>
      <c r="P20" s="47">
        <f>(O20/P$29)</f>
        <v>53.48623853211009</v>
      </c>
      <c r="Q20" s="9"/>
    </row>
    <row r="21" spans="1:17" ht="15.75">
      <c r="A21" s="29" t="s">
        <v>26</v>
      </c>
      <c r="B21" s="30"/>
      <c r="C21" s="31"/>
      <c r="D21" s="32">
        <f>SUM(D22:D22)</f>
        <v>433</v>
      </c>
      <c r="E21" s="32">
        <f>SUM(E22:E22)</f>
        <v>0</v>
      </c>
      <c r="F21" s="32">
        <f>SUM(F22:F22)</f>
        <v>0</v>
      </c>
      <c r="G21" s="32">
        <f>SUM(G22:G22)</f>
        <v>0</v>
      </c>
      <c r="H21" s="32">
        <f>SUM(H22:H22)</f>
        <v>0</v>
      </c>
      <c r="I21" s="32">
        <f>SUM(I22:I22)</f>
        <v>0</v>
      </c>
      <c r="J21" s="32">
        <f>SUM(J22:J22)</f>
        <v>0</v>
      </c>
      <c r="K21" s="32">
        <f>SUM(K22:K22)</f>
        <v>0</v>
      </c>
      <c r="L21" s="32">
        <f>SUM(L22:L22)</f>
        <v>0</v>
      </c>
      <c r="M21" s="32">
        <f>SUM(M22:M22)</f>
        <v>0</v>
      </c>
      <c r="N21" s="32">
        <f>SUM(N22:N22)</f>
        <v>0</v>
      </c>
      <c r="O21" s="32">
        <f>SUM(D21:N21)</f>
        <v>433</v>
      </c>
      <c r="P21" s="45">
        <f>(O21/P$29)</f>
        <v>1.3241590214067278</v>
      </c>
      <c r="Q21" s="10"/>
    </row>
    <row r="22" spans="1:17" ht="15">
      <c r="A22" s="13"/>
      <c r="B22" s="39">
        <v>351.5</v>
      </c>
      <c r="C22" s="21" t="s">
        <v>31</v>
      </c>
      <c r="D22" s="46">
        <v>433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433</v>
      </c>
      <c r="P22" s="47">
        <f>(O22/P$29)</f>
        <v>1.3241590214067278</v>
      </c>
      <c r="Q22" s="9"/>
    </row>
    <row r="23" spans="1:17" ht="15.75">
      <c r="A23" s="29" t="s">
        <v>3</v>
      </c>
      <c r="B23" s="30"/>
      <c r="C23" s="31"/>
      <c r="D23" s="32">
        <f>SUM(D24:D26)</f>
        <v>4299</v>
      </c>
      <c r="E23" s="32">
        <f>SUM(E24:E26)</f>
        <v>0</v>
      </c>
      <c r="F23" s="32">
        <f>SUM(F24:F26)</f>
        <v>0</v>
      </c>
      <c r="G23" s="32">
        <f>SUM(G24:G26)</f>
        <v>0</v>
      </c>
      <c r="H23" s="32">
        <f>SUM(H24:H26)</f>
        <v>0</v>
      </c>
      <c r="I23" s="32">
        <f>SUM(I24:I26)</f>
        <v>1788</v>
      </c>
      <c r="J23" s="32">
        <f>SUM(J24:J26)</f>
        <v>0</v>
      </c>
      <c r="K23" s="32">
        <f>SUM(K24:K26)</f>
        <v>0</v>
      </c>
      <c r="L23" s="32">
        <f>SUM(L24:L26)</f>
        <v>0</v>
      </c>
      <c r="M23" s="32">
        <f>SUM(M24:M26)</f>
        <v>0</v>
      </c>
      <c r="N23" s="32">
        <f>SUM(N24:N26)</f>
        <v>0</v>
      </c>
      <c r="O23" s="32">
        <f>SUM(D23:N23)</f>
        <v>6087</v>
      </c>
      <c r="P23" s="45">
        <f>(O23/P$29)</f>
        <v>18.61467889908257</v>
      </c>
      <c r="Q23" s="10"/>
    </row>
    <row r="24" spans="1:17" ht="15">
      <c r="A24" s="12"/>
      <c r="B24" s="25">
        <v>361.1</v>
      </c>
      <c r="C24" s="20" t="s">
        <v>32</v>
      </c>
      <c r="D24" s="46">
        <v>119</v>
      </c>
      <c r="E24" s="46">
        <v>0</v>
      </c>
      <c r="F24" s="46">
        <v>0</v>
      </c>
      <c r="G24" s="46">
        <v>0</v>
      </c>
      <c r="H24" s="46">
        <v>0</v>
      </c>
      <c r="I24" s="46">
        <v>123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242</v>
      </c>
      <c r="P24" s="47">
        <f>(O24/P$29)</f>
        <v>0.7400611620795107</v>
      </c>
      <c r="Q24" s="9"/>
    </row>
    <row r="25" spans="1:17" ht="15">
      <c r="A25" s="12"/>
      <c r="B25" s="25">
        <v>362</v>
      </c>
      <c r="C25" s="20" t="s">
        <v>61</v>
      </c>
      <c r="D25" s="46">
        <v>925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925</v>
      </c>
      <c r="P25" s="47">
        <f>(O25/P$29)</f>
        <v>2.8287461773700304</v>
      </c>
      <c r="Q25" s="9"/>
    </row>
    <row r="26" spans="1:17" ht="15.75" thickBot="1">
      <c r="A26" s="12"/>
      <c r="B26" s="25">
        <v>369.9</v>
      </c>
      <c r="C26" s="20" t="s">
        <v>34</v>
      </c>
      <c r="D26" s="46">
        <v>3255</v>
      </c>
      <c r="E26" s="46">
        <v>0</v>
      </c>
      <c r="F26" s="46">
        <v>0</v>
      </c>
      <c r="G26" s="46">
        <v>0</v>
      </c>
      <c r="H26" s="46">
        <v>0</v>
      </c>
      <c r="I26" s="46">
        <v>1665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4920</v>
      </c>
      <c r="P26" s="47">
        <f>(O26/P$29)</f>
        <v>15.045871559633028</v>
      </c>
      <c r="Q26" s="9"/>
    </row>
    <row r="27" spans="1:120" ht="16.5" thickBot="1">
      <c r="A27" s="14" t="s">
        <v>29</v>
      </c>
      <c r="B27" s="23"/>
      <c r="C27" s="22"/>
      <c r="D27" s="15">
        <f>SUM(D5,D12,D18,D21,D23)</f>
        <v>149086</v>
      </c>
      <c r="E27" s="15">
        <f aca="true" t="shared" si="0" ref="E27:N27">SUM(E5,E12,E18,E21,E23)</f>
        <v>0</v>
      </c>
      <c r="F27" s="15">
        <f t="shared" si="0"/>
        <v>0</v>
      </c>
      <c r="G27" s="15">
        <f t="shared" si="0"/>
        <v>0</v>
      </c>
      <c r="H27" s="15">
        <f t="shared" si="0"/>
        <v>0</v>
      </c>
      <c r="I27" s="15">
        <f t="shared" si="0"/>
        <v>87512</v>
      </c>
      <c r="J27" s="15">
        <f t="shared" si="0"/>
        <v>0</v>
      </c>
      <c r="K27" s="15">
        <f t="shared" si="0"/>
        <v>0</v>
      </c>
      <c r="L27" s="15">
        <f t="shared" si="0"/>
        <v>0</v>
      </c>
      <c r="M27" s="15">
        <f t="shared" si="0"/>
        <v>0</v>
      </c>
      <c r="N27" s="15">
        <f t="shared" si="0"/>
        <v>0</v>
      </c>
      <c r="O27" s="15">
        <f>SUM(D27:N27)</f>
        <v>236598</v>
      </c>
      <c r="P27" s="38">
        <f>(O27/P$29)</f>
        <v>723.5412844036697</v>
      </c>
      <c r="Q27" s="6"/>
      <c r="R27" s="2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</row>
    <row r="28" spans="1:16" ht="15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9"/>
    </row>
    <row r="29" spans="1:16" ht="15">
      <c r="A29" s="40"/>
      <c r="B29" s="41"/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8" t="s">
        <v>102</v>
      </c>
      <c r="N29" s="48"/>
      <c r="O29" s="48"/>
      <c r="P29" s="43">
        <v>327</v>
      </c>
    </row>
    <row r="30" spans="1:16" ht="15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1"/>
    </row>
    <row r="31" spans="1:16" ht="15.75" customHeight="1" thickBot="1">
      <c r="A31" s="52" t="s">
        <v>53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4"/>
    </row>
  </sheetData>
  <sheetProtection/>
  <mergeCells count="10">
    <mergeCell ref="M29:O29"/>
    <mergeCell ref="A30:P30"/>
    <mergeCell ref="A31:P3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35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36</v>
      </c>
      <c r="F4" s="34" t="s">
        <v>37</v>
      </c>
      <c r="G4" s="34" t="s">
        <v>38</v>
      </c>
      <c r="H4" s="34" t="s">
        <v>5</v>
      </c>
      <c r="I4" s="34" t="s">
        <v>6</v>
      </c>
      <c r="J4" s="35" t="s">
        <v>39</v>
      </c>
      <c r="K4" s="35" t="s">
        <v>7</v>
      </c>
      <c r="L4" s="35" t="s">
        <v>8</v>
      </c>
      <c r="M4" s="35" t="s">
        <v>9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50059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8">SUM(D5:M5)</f>
        <v>50059</v>
      </c>
      <c r="O5" s="33">
        <f aca="true" t="shared" si="2" ref="O5:O28">(N5/O$30)</f>
        <v>151.2356495468278</v>
      </c>
      <c r="P5" s="6"/>
    </row>
    <row r="6" spans="1:16" ht="15">
      <c r="A6" s="12"/>
      <c r="B6" s="25">
        <v>311</v>
      </c>
      <c r="C6" s="20" t="s">
        <v>2</v>
      </c>
      <c r="D6" s="46">
        <v>2287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2287</v>
      </c>
      <c r="O6" s="47">
        <f t="shared" si="2"/>
        <v>6.909365558912387</v>
      </c>
      <c r="P6" s="9"/>
    </row>
    <row r="7" spans="1:16" ht="15">
      <c r="A7" s="12"/>
      <c r="B7" s="25">
        <v>312.1</v>
      </c>
      <c r="C7" s="20" t="s">
        <v>10</v>
      </c>
      <c r="D7" s="46">
        <v>13888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13888</v>
      </c>
      <c r="O7" s="47">
        <f t="shared" si="2"/>
        <v>41.957703927492446</v>
      </c>
      <c r="P7" s="9"/>
    </row>
    <row r="8" spans="1:16" ht="15">
      <c r="A8" s="12"/>
      <c r="B8" s="25">
        <v>312.6</v>
      </c>
      <c r="C8" s="20" t="s">
        <v>11</v>
      </c>
      <c r="D8" s="46">
        <v>24604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24604</v>
      </c>
      <c r="O8" s="47">
        <f t="shared" si="2"/>
        <v>74.33232628398791</v>
      </c>
      <c r="P8" s="9"/>
    </row>
    <row r="9" spans="1:16" ht="15">
      <c r="A9" s="12"/>
      <c r="B9" s="25">
        <v>314.1</v>
      </c>
      <c r="C9" s="20" t="s">
        <v>12</v>
      </c>
      <c r="D9" s="46">
        <v>8788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8788</v>
      </c>
      <c r="O9" s="47">
        <f t="shared" si="2"/>
        <v>26.54984894259819</v>
      </c>
      <c r="P9" s="9"/>
    </row>
    <row r="10" spans="1:16" ht="15">
      <c r="A10" s="12"/>
      <c r="B10" s="25">
        <v>314.4</v>
      </c>
      <c r="C10" s="20" t="s">
        <v>14</v>
      </c>
      <c r="D10" s="46">
        <v>492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492</v>
      </c>
      <c r="O10" s="47">
        <f t="shared" si="2"/>
        <v>1.486404833836858</v>
      </c>
      <c r="P10" s="9"/>
    </row>
    <row r="11" spans="1:16" ht="15.75">
      <c r="A11" s="29" t="s">
        <v>15</v>
      </c>
      <c r="B11" s="30"/>
      <c r="C11" s="31"/>
      <c r="D11" s="32">
        <f aca="true" t="shared" si="3" ref="D11:M11">SUM(D12:D12)</f>
        <v>6617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6617</v>
      </c>
      <c r="O11" s="45">
        <f t="shared" si="2"/>
        <v>19.99093655589124</v>
      </c>
      <c r="P11" s="10"/>
    </row>
    <row r="12" spans="1:16" ht="15">
      <c r="A12" s="12"/>
      <c r="B12" s="25">
        <v>323.2</v>
      </c>
      <c r="C12" s="20" t="s">
        <v>59</v>
      </c>
      <c r="D12" s="46">
        <v>6617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6617</v>
      </c>
      <c r="O12" s="47">
        <f t="shared" si="2"/>
        <v>19.99093655589124</v>
      </c>
      <c r="P12" s="9"/>
    </row>
    <row r="13" spans="1:16" ht="15.75">
      <c r="A13" s="29" t="s">
        <v>18</v>
      </c>
      <c r="B13" s="30"/>
      <c r="C13" s="31"/>
      <c r="D13" s="32">
        <f aca="true" t="shared" si="4" ref="D13:M13">SUM(D14:D18)</f>
        <v>28488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77912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106400</v>
      </c>
      <c r="O13" s="45">
        <f t="shared" si="2"/>
        <v>321.4501510574018</v>
      </c>
      <c r="P13" s="10"/>
    </row>
    <row r="14" spans="1:16" ht="15">
      <c r="A14" s="12"/>
      <c r="B14" s="25">
        <v>331.31</v>
      </c>
      <c r="C14" s="20" t="s">
        <v>60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77912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77912</v>
      </c>
      <c r="O14" s="47">
        <f t="shared" si="2"/>
        <v>235.38368580060424</v>
      </c>
      <c r="P14" s="9"/>
    </row>
    <row r="15" spans="1:16" ht="15">
      <c r="A15" s="12"/>
      <c r="B15" s="25">
        <v>335.12</v>
      </c>
      <c r="C15" s="20" t="s">
        <v>47</v>
      </c>
      <c r="D15" s="46">
        <v>15218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15218</v>
      </c>
      <c r="O15" s="47">
        <f t="shared" si="2"/>
        <v>45.97583081570997</v>
      </c>
      <c r="P15" s="9"/>
    </row>
    <row r="16" spans="1:16" ht="15">
      <c r="A16" s="12"/>
      <c r="B16" s="25">
        <v>335.14</v>
      </c>
      <c r="C16" s="20" t="s">
        <v>48</v>
      </c>
      <c r="D16" s="46">
        <v>370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370</v>
      </c>
      <c r="O16" s="47">
        <f t="shared" si="2"/>
        <v>1.1178247734138973</v>
      </c>
      <c r="P16" s="9"/>
    </row>
    <row r="17" spans="1:16" ht="15">
      <c r="A17" s="12"/>
      <c r="B17" s="25">
        <v>335.15</v>
      </c>
      <c r="C17" s="20" t="s">
        <v>49</v>
      </c>
      <c r="D17" s="46">
        <v>28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28</v>
      </c>
      <c r="O17" s="47">
        <f t="shared" si="2"/>
        <v>0.08459214501510574</v>
      </c>
      <c r="P17" s="9"/>
    </row>
    <row r="18" spans="1:16" ht="15">
      <c r="A18" s="12"/>
      <c r="B18" s="25">
        <v>335.18</v>
      </c>
      <c r="C18" s="20" t="s">
        <v>19</v>
      </c>
      <c r="D18" s="46">
        <v>12872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12872</v>
      </c>
      <c r="O18" s="47">
        <f t="shared" si="2"/>
        <v>38.88821752265861</v>
      </c>
      <c r="P18" s="9"/>
    </row>
    <row r="19" spans="1:16" ht="15.75">
      <c r="A19" s="29" t="s">
        <v>25</v>
      </c>
      <c r="B19" s="30"/>
      <c r="C19" s="31"/>
      <c r="D19" s="32">
        <f aca="true" t="shared" si="5" ref="D19:M19">SUM(D20:D21)</f>
        <v>4806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54904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59710</v>
      </c>
      <c r="O19" s="45">
        <f t="shared" si="2"/>
        <v>180.392749244713</v>
      </c>
      <c r="P19" s="10"/>
    </row>
    <row r="20" spans="1:16" ht="15">
      <c r="A20" s="12"/>
      <c r="B20" s="25">
        <v>343.3</v>
      </c>
      <c r="C20" s="20" t="s">
        <v>27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44355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44355</v>
      </c>
      <c r="O20" s="47">
        <f t="shared" si="2"/>
        <v>134.00302114803625</v>
      </c>
      <c r="P20" s="9"/>
    </row>
    <row r="21" spans="1:16" ht="15">
      <c r="A21" s="12"/>
      <c r="B21" s="25">
        <v>343.4</v>
      </c>
      <c r="C21" s="20" t="s">
        <v>28</v>
      </c>
      <c r="D21" s="46">
        <v>4806</v>
      </c>
      <c r="E21" s="46">
        <v>0</v>
      </c>
      <c r="F21" s="46">
        <v>0</v>
      </c>
      <c r="G21" s="46">
        <v>0</v>
      </c>
      <c r="H21" s="46">
        <v>0</v>
      </c>
      <c r="I21" s="46">
        <v>10549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15355</v>
      </c>
      <c r="O21" s="47">
        <f t="shared" si="2"/>
        <v>46.389728096676734</v>
      </c>
      <c r="P21" s="9"/>
    </row>
    <row r="22" spans="1:16" ht="15.75">
      <c r="A22" s="29" t="s">
        <v>26</v>
      </c>
      <c r="B22" s="30"/>
      <c r="C22" s="31"/>
      <c r="D22" s="32">
        <f aca="true" t="shared" si="6" ref="D22:M22">SUM(D23:D23)</f>
        <v>1175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1175</v>
      </c>
      <c r="O22" s="45">
        <f t="shared" si="2"/>
        <v>3.5498489425981874</v>
      </c>
      <c r="P22" s="10"/>
    </row>
    <row r="23" spans="1:16" ht="15">
      <c r="A23" s="13"/>
      <c r="B23" s="39">
        <v>351.5</v>
      </c>
      <c r="C23" s="21" t="s">
        <v>31</v>
      </c>
      <c r="D23" s="46">
        <v>1175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1175</v>
      </c>
      <c r="O23" s="47">
        <f t="shared" si="2"/>
        <v>3.5498489425981874</v>
      </c>
      <c r="P23" s="9"/>
    </row>
    <row r="24" spans="1:16" ht="15.75">
      <c r="A24" s="29" t="s">
        <v>3</v>
      </c>
      <c r="B24" s="30"/>
      <c r="C24" s="31"/>
      <c r="D24" s="32">
        <f aca="true" t="shared" si="7" ref="D24:M24">SUM(D25:D27)</f>
        <v>8112</v>
      </c>
      <c r="E24" s="32">
        <f t="shared" si="7"/>
        <v>0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383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1"/>
        <v>8495</v>
      </c>
      <c r="O24" s="45">
        <f t="shared" si="2"/>
        <v>25.664652567975832</v>
      </c>
      <c r="P24" s="10"/>
    </row>
    <row r="25" spans="1:16" ht="15">
      <c r="A25" s="12"/>
      <c r="B25" s="25">
        <v>361.1</v>
      </c>
      <c r="C25" s="20" t="s">
        <v>32</v>
      </c>
      <c r="D25" s="46">
        <v>119</v>
      </c>
      <c r="E25" s="46">
        <v>0</v>
      </c>
      <c r="F25" s="46">
        <v>0</v>
      </c>
      <c r="G25" s="46">
        <v>0</v>
      </c>
      <c r="H25" s="46">
        <v>0</v>
      </c>
      <c r="I25" s="46">
        <v>178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297</v>
      </c>
      <c r="O25" s="47">
        <f t="shared" si="2"/>
        <v>0.8972809667673716</v>
      </c>
      <c r="P25" s="9"/>
    </row>
    <row r="26" spans="1:16" ht="15">
      <c r="A26" s="12"/>
      <c r="B26" s="25">
        <v>362</v>
      </c>
      <c r="C26" s="20" t="s">
        <v>61</v>
      </c>
      <c r="D26" s="46">
        <v>950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950</v>
      </c>
      <c r="O26" s="47">
        <f t="shared" si="2"/>
        <v>2.8700906344410875</v>
      </c>
      <c r="P26" s="9"/>
    </row>
    <row r="27" spans="1:16" ht="15.75" thickBot="1">
      <c r="A27" s="12"/>
      <c r="B27" s="25">
        <v>369.9</v>
      </c>
      <c r="C27" s="20" t="s">
        <v>34</v>
      </c>
      <c r="D27" s="46">
        <v>7043</v>
      </c>
      <c r="E27" s="46">
        <v>0</v>
      </c>
      <c r="F27" s="46">
        <v>0</v>
      </c>
      <c r="G27" s="46">
        <v>0</v>
      </c>
      <c r="H27" s="46">
        <v>0</v>
      </c>
      <c r="I27" s="46">
        <v>205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7248</v>
      </c>
      <c r="O27" s="47">
        <f t="shared" si="2"/>
        <v>21.897280966767372</v>
      </c>
      <c r="P27" s="9"/>
    </row>
    <row r="28" spans="1:119" ht="16.5" thickBot="1">
      <c r="A28" s="14" t="s">
        <v>29</v>
      </c>
      <c r="B28" s="23"/>
      <c r="C28" s="22"/>
      <c r="D28" s="15">
        <f>SUM(D5,D11,D13,D19,D22,D24)</f>
        <v>99257</v>
      </c>
      <c r="E28" s="15">
        <f aca="true" t="shared" si="8" ref="E28:M28">SUM(E5,E11,E13,E19,E22,E24)</f>
        <v>0</v>
      </c>
      <c r="F28" s="15">
        <f t="shared" si="8"/>
        <v>0</v>
      </c>
      <c r="G28" s="15">
        <f t="shared" si="8"/>
        <v>0</v>
      </c>
      <c r="H28" s="15">
        <f t="shared" si="8"/>
        <v>0</v>
      </c>
      <c r="I28" s="15">
        <f t="shared" si="8"/>
        <v>133199</v>
      </c>
      <c r="J28" s="15">
        <f t="shared" si="8"/>
        <v>0</v>
      </c>
      <c r="K28" s="15">
        <f t="shared" si="8"/>
        <v>0</v>
      </c>
      <c r="L28" s="15">
        <f t="shared" si="8"/>
        <v>0</v>
      </c>
      <c r="M28" s="15">
        <f t="shared" si="8"/>
        <v>0</v>
      </c>
      <c r="N28" s="15">
        <f t="shared" si="1"/>
        <v>232456</v>
      </c>
      <c r="O28" s="38">
        <f t="shared" si="2"/>
        <v>702.2839879154078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5" ht="15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8" t="s">
        <v>62</v>
      </c>
      <c r="M30" s="48"/>
      <c r="N30" s="48"/>
      <c r="O30" s="43">
        <v>331</v>
      </c>
    </row>
    <row r="31" spans="1:15" ht="15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5" ht="15.75" customHeight="1" thickBot="1">
      <c r="A32" s="52" t="s">
        <v>53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35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36</v>
      </c>
      <c r="F4" s="34" t="s">
        <v>37</v>
      </c>
      <c r="G4" s="34" t="s">
        <v>38</v>
      </c>
      <c r="H4" s="34" t="s">
        <v>5</v>
      </c>
      <c r="I4" s="34" t="s">
        <v>6</v>
      </c>
      <c r="J4" s="35" t="s">
        <v>39</v>
      </c>
      <c r="K4" s="35" t="s">
        <v>7</v>
      </c>
      <c r="L4" s="35" t="s">
        <v>8</v>
      </c>
      <c r="M4" s="35" t="s">
        <v>9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64530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5">SUM(D5:M5)</f>
        <v>64530</v>
      </c>
      <c r="O5" s="33">
        <f aca="true" t="shared" si="2" ref="O5:O25">(N5/O$27)</f>
        <v>197.3394495412844</v>
      </c>
      <c r="P5" s="6"/>
    </row>
    <row r="6" spans="1:16" ht="15">
      <c r="A6" s="12"/>
      <c r="B6" s="25">
        <v>311</v>
      </c>
      <c r="C6" s="20" t="s">
        <v>2</v>
      </c>
      <c r="D6" s="46">
        <v>2275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2275</v>
      </c>
      <c r="O6" s="47">
        <f t="shared" si="2"/>
        <v>6.957186544342508</v>
      </c>
      <c r="P6" s="9"/>
    </row>
    <row r="7" spans="1:16" ht="15">
      <c r="A7" s="12"/>
      <c r="B7" s="25">
        <v>312.1</v>
      </c>
      <c r="C7" s="20" t="s">
        <v>10</v>
      </c>
      <c r="D7" s="46">
        <v>16672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16672</v>
      </c>
      <c r="O7" s="47">
        <f t="shared" si="2"/>
        <v>50.984709480122326</v>
      </c>
      <c r="P7" s="9"/>
    </row>
    <row r="8" spans="1:16" ht="15">
      <c r="A8" s="12"/>
      <c r="B8" s="25">
        <v>312.6</v>
      </c>
      <c r="C8" s="20" t="s">
        <v>11</v>
      </c>
      <c r="D8" s="46">
        <v>27893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27893</v>
      </c>
      <c r="O8" s="47">
        <f t="shared" si="2"/>
        <v>85.29969418960245</v>
      </c>
      <c r="P8" s="9"/>
    </row>
    <row r="9" spans="1:16" ht="15">
      <c r="A9" s="12"/>
      <c r="B9" s="25">
        <v>314.1</v>
      </c>
      <c r="C9" s="20" t="s">
        <v>12</v>
      </c>
      <c r="D9" s="46">
        <v>8219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8219</v>
      </c>
      <c r="O9" s="47">
        <f t="shared" si="2"/>
        <v>25.134556574923547</v>
      </c>
      <c r="P9" s="9"/>
    </row>
    <row r="10" spans="1:16" ht="15">
      <c r="A10" s="12"/>
      <c r="B10" s="25">
        <v>314.4</v>
      </c>
      <c r="C10" s="20" t="s">
        <v>14</v>
      </c>
      <c r="D10" s="46">
        <v>724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724</v>
      </c>
      <c r="O10" s="47">
        <f t="shared" si="2"/>
        <v>2.214067278287462</v>
      </c>
      <c r="P10" s="9"/>
    </row>
    <row r="11" spans="1:16" ht="15">
      <c r="A11" s="12"/>
      <c r="B11" s="25">
        <v>315</v>
      </c>
      <c r="C11" s="20" t="s">
        <v>55</v>
      </c>
      <c r="D11" s="46">
        <v>8747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8747</v>
      </c>
      <c r="O11" s="47">
        <f t="shared" si="2"/>
        <v>26.749235474006117</v>
      </c>
      <c r="P11" s="9"/>
    </row>
    <row r="12" spans="1:16" ht="15.75">
      <c r="A12" s="29" t="s">
        <v>18</v>
      </c>
      <c r="B12" s="30"/>
      <c r="C12" s="31"/>
      <c r="D12" s="32">
        <f aca="true" t="shared" si="3" ref="D12:M12">SUM(D13:D16)</f>
        <v>29931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29931</v>
      </c>
      <c r="O12" s="45">
        <f t="shared" si="2"/>
        <v>91.53211009174312</v>
      </c>
      <c r="P12" s="10"/>
    </row>
    <row r="13" spans="1:16" ht="15">
      <c r="A13" s="12"/>
      <c r="B13" s="25">
        <v>335.12</v>
      </c>
      <c r="C13" s="20" t="s">
        <v>47</v>
      </c>
      <c r="D13" s="46">
        <v>15183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15183</v>
      </c>
      <c r="O13" s="47">
        <f t="shared" si="2"/>
        <v>46.43119266055046</v>
      </c>
      <c r="P13" s="9"/>
    </row>
    <row r="14" spans="1:16" ht="15">
      <c r="A14" s="12"/>
      <c r="B14" s="25">
        <v>335.14</v>
      </c>
      <c r="C14" s="20" t="s">
        <v>48</v>
      </c>
      <c r="D14" s="46">
        <v>304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304</v>
      </c>
      <c r="O14" s="47">
        <f t="shared" si="2"/>
        <v>0.9296636085626911</v>
      </c>
      <c r="P14" s="9"/>
    </row>
    <row r="15" spans="1:16" ht="15">
      <c r="A15" s="12"/>
      <c r="B15" s="25">
        <v>335.15</v>
      </c>
      <c r="C15" s="20" t="s">
        <v>49</v>
      </c>
      <c r="D15" s="46">
        <v>28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28</v>
      </c>
      <c r="O15" s="47">
        <f t="shared" si="2"/>
        <v>0.0856269113149847</v>
      </c>
      <c r="P15" s="9"/>
    </row>
    <row r="16" spans="1:16" ht="15">
      <c r="A16" s="12"/>
      <c r="B16" s="25">
        <v>335.18</v>
      </c>
      <c r="C16" s="20" t="s">
        <v>19</v>
      </c>
      <c r="D16" s="46">
        <v>14416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14416</v>
      </c>
      <c r="O16" s="47">
        <f t="shared" si="2"/>
        <v>44.08562691131498</v>
      </c>
      <c r="P16" s="9"/>
    </row>
    <row r="17" spans="1:16" ht="15.75">
      <c r="A17" s="29" t="s">
        <v>25</v>
      </c>
      <c r="B17" s="30"/>
      <c r="C17" s="31"/>
      <c r="D17" s="32">
        <f aca="true" t="shared" si="4" ref="D17:M17">SUM(D18:D19)</f>
        <v>14978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49132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32">
        <f t="shared" si="1"/>
        <v>64110</v>
      </c>
      <c r="O17" s="45">
        <f t="shared" si="2"/>
        <v>196.05504587155963</v>
      </c>
      <c r="P17" s="10"/>
    </row>
    <row r="18" spans="1:16" ht="15">
      <c r="A18" s="12"/>
      <c r="B18" s="25">
        <v>343.3</v>
      </c>
      <c r="C18" s="20" t="s">
        <v>27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49132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49132</v>
      </c>
      <c r="O18" s="47">
        <f t="shared" si="2"/>
        <v>150.25076452599387</v>
      </c>
      <c r="P18" s="9"/>
    </row>
    <row r="19" spans="1:16" ht="15">
      <c r="A19" s="12"/>
      <c r="B19" s="25">
        <v>343.4</v>
      </c>
      <c r="C19" s="20" t="s">
        <v>28</v>
      </c>
      <c r="D19" s="46">
        <v>14978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14978</v>
      </c>
      <c r="O19" s="47">
        <f t="shared" si="2"/>
        <v>45.80428134556575</v>
      </c>
      <c r="P19" s="9"/>
    </row>
    <row r="20" spans="1:16" ht="15.75">
      <c r="A20" s="29" t="s">
        <v>26</v>
      </c>
      <c r="B20" s="30"/>
      <c r="C20" s="31"/>
      <c r="D20" s="32">
        <f aca="true" t="shared" si="5" ref="D20:M20">SUM(D21:D21)</f>
        <v>1676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1676</v>
      </c>
      <c r="O20" s="45">
        <f t="shared" si="2"/>
        <v>5.125382262996942</v>
      </c>
      <c r="P20" s="10"/>
    </row>
    <row r="21" spans="1:16" ht="15">
      <c r="A21" s="13"/>
      <c r="B21" s="39">
        <v>351.3</v>
      </c>
      <c r="C21" s="21" t="s">
        <v>56</v>
      </c>
      <c r="D21" s="46">
        <v>1676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1676</v>
      </c>
      <c r="O21" s="47">
        <f t="shared" si="2"/>
        <v>5.125382262996942</v>
      </c>
      <c r="P21" s="9"/>
    </row>
    <row r="22" spans="1:16" ht="15.75">
      <c r="A22" s="29" t="s">
        <v>3</v>
      </c>
      <c r="B22" s="30"/>
      <c r="C22" s="31"/>
      <c r="D22" s="32">
        <f aca="true" t="shared" si="6" ref="D22:M22">SUM(D23:D24)</f>
        <v>5029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249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5278</v>
      </c>
      <c r="O22" s="45">
        <f t="shared" si="2"/>
        <v>16.140672782874617</v>
      </c>
      <c r="P22" s="10"/>
    </row>
    <row r="23" spans="1:16" ht="15">
      <c r="A23" s="12"/>
      <c r="B23" s="25">
        <v>361.1</v>
      </c>
      <c r="C23" s="20" t="s">
        <v>32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249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249</v>
      </c>
      <c r="O23" s="47">
        <f t="shared" si="2"/>
        <v>0.7614678899082569</v>
      </c>
      <c r="P23" s="9"/>
    </row>
    <row r="24" spans="1:16" ht="15.75" thickBot="1">
      <c r="A24" s="12"/>
      <c r="B24" s="25">
        <v>369.9</v>
      </c>
      <c r="C24" s="20" t="s">
        <v>34</v>
      </c>
      <c r="D24" s="46">
        <v>5029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5029</v>
      </c>
      <c r="O24" s="47">
        <f t="shared" si="2"/>
        <v>15.37920489296636</v>
      </c>
      <c r="P24" s="9"/>
    </row>
    <row r="25" spans="1:119" ht="16.5" thickBot="1">
      <c r="A25" s="14" t="s">
        <v>29</v>
      </c>
      <c r="B25" s="23"/>
      <c r="C25" s="22"/>
      <c r="D25" s="15">
        <f>SUM(D5,D12,D17,D20,D22)</f>
        <v>116144</v>
      </c>
      <c r="E25" s="15">
        <f aca="true" t="shared" si="7" ref="E25:M25">SUM(E5,E12,E17,E20,E22)</f>
        <v>0</v>
      </c>
      <c r="F25" s="15">
        <f t="shared" si="7"/>
        <v>0</v>
      </c>
      <c r="G25" s="15">
        <f t="shared" si="7"/>
        <v>0</v>
      </c>
      <c r="H25" s="15">
        <f t="shared" si="7"/>
        <v>0</v>
      </c>
      <c r="I25" s="15">
        <f t="shared" si="7"/>
        <v>49381</v>
      </c>
      <c r="J25" s="15">
        <f t="shared" si="7"/>
        <v>0</v>
      </c>
      <c r="K25" s="15">
        <f t="shared" si="7"/>
        <v>0</v>
      </c>
      <c r="L25" s="15">
        <f t="shared" si="7"/>
        <v>0</v>
      </c>
      <c r="M25" s="15">
        <f t="shared" si="7"/>
        <v>0</v>
      </c>
      <c r="N25" s="15">
        <f t="shared" si="1"/>
        <v>165525</v>
      </c>
      <c r="O25" s="38">
        <f t="shared" si="2"/>
        <v>506.1926605504587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5" ht="15">
      <c r="A27" s="40"/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8" t="s">
        <v>57</v>
      </c>
      <c r="M27" s="48"/>
      <c r="N27" s="48"/>
      <c r="O27" s="43">
        <v>327</v>
      </c>
    </row>
    <row r="28" spans="1:15" ht="15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  <row r="29" spans="1:15" ht="15.75" customHeight="1" thickBot="1">
      <c r="A29" s="52" t="s">
        <v>53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49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35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36</v>
      </c>
      <c r="F4" s="34" t="s">
        <v>37</v>
      </c>
      <c r="G4" s="34" t="s">
        <v>38</v>
      </c>
      <c r="H4" s="34" t="s">
        <v>5</v>
      </c>
      <c r="I4" s="34" t="s">
        <v>6</v>
      </c>
      <c r="J4" s="35" t="s">
        <v>39</v>
      </c>
      <c r="K4" s="35" t="s">
        <v>7</v>
      </c>
      <c r="L4" s="35" t="s">
        <v>8</v>
      </c>
      <c r="M4" s="35" t="s">
        <v>9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65991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1">SUM(D5:M5)</f>
        <v>65991</v>
      </c>
      <c r="O5" s="33">
        <f aca="true" t="shared" si="2" ref="O5:O31">(N5/O$33)</f>
        <v>195.2396449704142</v>
      </c>
      <c r="P5" s="6"/>
    </row>
    <row r="6" spans="1:16" ht="15">
      <c r="A6" s="12"/>
      <c r="B6" s="25">
        <v>311</v>
      </c>
      <c r="C6" s="20" t="s">
        <v>2</v>
      </c>
      <c r="D6" s="46">
        <v>2258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2258</v>
      </c>
      <c r="O6" s="47">
        <f t="shared" si="2"/>
        <v>6.680473372781065</v>
      </c>
      <c r="P6" s="9"/>
    </row>
    <row r="7" spans="1:16" ht="15">
      <c r="A7" s="12"/>
      <c r="B7" s="25">
        <v>312.1</v>
      </c>
      <c r="C7" s="20" t="s">
        <v>10</v>
      </c>
      <c r="D7" s="46">
        <v>16364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16364</v>
      </c>
      <c r="O7" s="47">
        <f t="shared" si="2"/>
        <v>48.414201183431956</v>
      </c>
      <c r="P7" s="9"/>
    </row>
    <row r="8" spans="1:16" ht="15">
      <c r="A8" s="12"/>
      <c r="B8" s="25">
        <v>312.6</v>
      </c>
      <c r="C8" s="20" t="s">
        <v>11</v>
      </c>
      <c r="D8" s="46">
        <v>27948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27948</v>
      </c>
      <c r="O8" s="47">
        <f t="shared" si="2"/>
        <v>82.68639053254438</v>
      </c>
      <c r="P8" s="9"/>
    </row>
    <row r="9" spans="1:16" ht="15">
      <c r="A9" s="12"/>
      <c r="B9" s="25">
        <v>314.1</v>
      </c>
      <c r="C9" s="20" t="s">
        <v>12</v>
      </c>
      <c r="D9" s="46">
        <v>9815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9815</v>
      </c>
      <c r="O9" s="47">
        <f t="shared" si="2"/>
        <v>29.03846153846154</v>
      </c>
      <c r="P9" s="9"/>
    </row>
    <row r="10" spans="1:16" ht="15">
      <c r="A10" s="12"/>
      <c r="B10" s="25">
        <v>314.2</v>
      </c>
      <c r="C10" s="20" t="s">
        <v>13</v>
      </c>
      <c r="D10" s="46">
        <v>8862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8862</v>
      </c>
      <c r="O10" s="47">
        <f t="shared" si="2"/>
        <v>26.218934911242602</v>
      </c>
      <c r="P10" s="9"/>
    </row>
    <row r="11" spans="1:16" ht="15">
      <c r="A11" s="12"/>
      <c r="B11" s="25">
        <v>314.4</v>
      </c>
      <c r="C11" s="20" t="s">
        <v>14</v>
      </c>
      <c r="D11" s="46">
        <v>744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744</v>
      </c>
      <c r="O11" s="47">
        <f t="shared" si="2"/>
        <v>2.201183431952663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SUM(D13:D14)</f>
        <v>5357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5357</v>
      </c>
      <c r="O12" s="45">
        <f t="shared" si="2"/>
        <v>15.849112426035504</v>
      </c>
      <c r="P12" s="10"/>
    </row>
    <row r="13" spans="1:16" ht="15">
      <c r="A13" s="12"/>
      <c r="B13" s="25">
        <v>323.1</v>
      </c>
      <c r="C13" s="20" t="s">
        <v>44</v>
      </c>
      <c r="D13" s="46">
        <v>903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903</v>
      </c>
      <c r="O13" s="47">
        <f t="shared" si="2"/>
        <v>2.671597633136095</v>
      </c>
      <c r="P13" s="9"/>
    </row>
    <row r="14" spans="1:16" ht="15">
      <c r="A14" s="12"/>
      <c r="B14" s="25">
        <v>329</v>
      </c>
      <c r="C14" s="20" t="s">
        <v>45</v>
      </c>
      <c r="D14" s="46">
        <v>4454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4454</v>
      </c>
      <c r="O14" s="47">
        <f t="shared" si="2"/>
        <v>13.177514792899409</v>
      </c>
      <c r="P14" s="9"/>
    </row>
    <row r="15" spans="1:16" ht="15.75">
      <c r="A15" s="29" t="s">
        <v>18</v>
      </c>
      <c r="B15" s="30"/>
      <c r="C15" s="31"/>
      <c r="D15" s="32">
        <f aca="true" t="shared" si="4" ref="D15:M15">SUM(D16:D20)</f>
        <v>33388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33388</v>
      </c>
      <c r="O15" s="45">
        <f t="shared" si="2"/>
        <v>98.7810650887574</v>
      </c>
      <c r="P15" s="10"/>
    </row>
    <row r="16" spans="1:16" ht="15">
      <c r="A16" s="12"/>
      <c r="B16" s="25">
        <v>334.49</v>
      </c>
      <c r="C16" s="20" t="s">
        <v>46</v>
      </c>
      <c r="D16" s="46">
        <v>1033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1033</v>
      </c>
      <c r="O16" s="47">
        <f t="shared" si="2"/>
        <v>3.0562130177514795</v>
      </c>
      <c r="P16" s="9"/>
    </row>
    <row r="17" spans="1:16" ht="15">
      <c r="A17" s="12"/>
      <c r="B17" s="25">
        <v>335.12</v>
      </c>
      <c r="C17" s="20" t="s">
        <v>47</v>
      </c>
      <c r="D17" s="46">
        <v>16004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16004</v>
      </c>
      <c r="O17" s="47">
        <f t="shared" si="2"/>
        <v>47.349112426035504</v>
      </c>
      <c r="P17" s="9"/>
    </row>
    <row r="18" spans="1:16" ht="15">
      <c r="A18" s="12"/>
      <c r="B18" s="25">
        <v>335.14</v>
      </c>
      <c r="C18" s="20" t="s">
        <v>48</v>
      </c>
      <c r="D18" s="46">
        <v>348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348</v>
      </c>
      <c r="O18" s="47">
        <f t="shared" si="2"/>
        <v>1.029585798816568</v>
      </c>
      <c r="P18" s="9"/>
    </row>
    <row r="19" spans="1:16" ht="15">
      <c r="A19" s="12"/>
      <c r="B19" s="25">
        <v>335.15</v>
      </c>
      <c r="C19" s="20" t="s">
        <v>49</v>
      </c>
      <c r="D19" s="46">
        <v>56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56</v>
      </c>
      <c r="O19" s="47">
        <f t="shared" si="2"/>
        <v>0.16568047337278108</v>
      </c>
      <c r="P19" s="9"/>
    </row>
    <row r="20" spans="1:16" ht="15">
      <c r="A20" s="12"/>
      <c r="B20" s="25">
        <v>335.18</v>
      </c>
      <c r="C20" s="20" t="s">
        <v>19</v>
      </c>
      <c r="D20" s="46">
        <v>15947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15947</v>
      </c>
      <c r="O20" s="47">
        <f t="shared" si="2"/>
        <v>47.180473372781066</v>
      </c>
      <c r="P20" s="9"/>
    </row>
    <row r="21" spans="1:16" ht="15.75">
      <c r="A21" s="29" t="s">
        <v>25</v>
      </c>
      <c r="B21" s="30"/>
      <c r="C21" s="31"/>
      <c r="D21" s="32">
        <f aca="true" t="shared" si="5" ref="D21:M21">SUM(D22:D23)</f>
        <v>14916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44678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59594</v>
      </c>
      <c r="O21" s="45">
        <f t="shared" si="2"/>
        <v>176.31360946745562</v>
      </c>
      <c r="P21" s="10"/>
    </row>
    <row r="22" spans="1:16" ht="15">
      <c r="A22" s="12"/>
      <c r="B22" s="25">
        <v>343.3</v>
      </c>
      <c r="C22" s="20" t="s">
        <v>27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44678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44678</v>
      </c>
      <c r="O22" s="47">
        <f t="shared" si="2"/>
        <v>132.18343195266272</v>
      </c>
      <c r="P22" s="9"/>
    </row>
    <row r="23" spans="1:16" ht="15">
      <c r="A23" s="12"/>
      <c r="B23" s="25">
        <v>343.4</v>
      </c>
      <c r="C23" s="20" t="s">
        <v>28</v>
      </c>
      <c r="D23" s="46">
        <v>14916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14916</v>
      </c>
      <c r="O23" s="47">
        <f t="shared" si="2"/>
        <v>44.1301775147929</v>
      </c>
      <c r="P23" s="9"/>
    </row>
    <row r="24" spans="1:16" ht="15.75">
      <c r="A24" s="29" t="s">
        <v>26</v>
      </c>
      <c r="B24" s="30"/>
      <c r="C24" s="31"/>
      <c r="D24" s="32">
        <f aca="true" t="shared" si="6" ref="D24:M24">SUM(D25:D25)</f>
        <v>1690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1"/>
        <v>1690</v>
      </c>
      <c r="O24" s="45">
        <f t="shared" si="2"/>
        <v>5</v>
      </c>
      <c r="P24" s="10"/>
    </row>
    <row r="25" spans="1:16" ht="15">
      <c r="A25" s="13"/>
      <c r="B25" s="39">
        <v>351.5</v>
      </c>
      <c r="C25" s="21" t="s">
        <v>31</v>
      </c>
      <c r="D25" s="46">
        <v>1690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1690</v>
      </c>
      <c r="O25" s="47">
        <f t="shared" si="2"/>
        <v>5</v>
      </c>
      <c r="P25" s="9"/>
    </row>
    <row r="26" spans="1:16" ht="15.75">
      <c r="A26" s="29" t="s">
        <v>3</v>
      </c>
      <c r="B26" s="30"/>
      <c r="C26" s="31"/>
      <c r="D26" s="32">
        <f aca="true" t="shared" si="7" ref="D26:M26">SUM(D27:D28)</f>
        <v>3121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428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1"/>
        <v>3549</v>
      </c>
      <c r="O26" s="45">
        <f t="shared" si="2"/>
        <v>10.5</v>
      </c>
      <c r="P26" s="10"/>
    </row>
    <row r="27" spans="1:16" ht="15">
      <c r="A27" s="12"/>
      <c r="B27" s="25">
        <v>361.1</v>
      </c>
      <c r="C27" s="20" t="s">
        <v>32</v>
      </c>
      <c r="D27" s="46">
        <v>303</v>
      </c>
      <c r="E27" s="46">
        <v>0</v>
      </c>
      <c r="F27" s="46">
        <v>0</v>
      </c>
      <c r="G27" s="46">
        <v>0</v>
      </c>
      <c r="H27" s="46">
        <v>0</v>
      </c>
      <c r="I27" s="46">
        <v>428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731</v>
      </c>
      <c r="O27" s="47">
        <f t="shared" si="2"/>
        <v>2.162721893491124</v>
      </c>
      <c r="P27" s="9"/>
    </row>
    <row r="28" spans="1:16" ht="15">
      <c r="A28" s="12"/>
      <c r="B28" s="25">
        <v>369.9</v>
      </c>
      <c r="C28" s="20" t="s">
        <v>34</v>
      </c>
      <c r="D28" s="46">
        <v>2818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2818</v>
      </c>
      <c r="O28" s="47">
        <f t="shared" si="2"/>
        <v>8.337278106508876</v>
      </c>
      <c r="P28" s="9"/>
    </row>
    <row r="29" spans="1:16" ht="15.75">
      <c r="A29" s="29" t="s">
        <v>50</v>
      </c>
      <c r="B29" s="30"/>
      <c r="C29" s="31"/>
      <c r="D29" s="32">
        <f aca="true" t="shared" si="8" ref="D29:M29">SUM(D30:D30)</f>
        <v>0</v>
      </c>
      <c r="E29" s="32">
        <f t="shared" si="8"/>
        <v>0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6000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1"/>
        <v>6000</v>
      </c>
      <c r="O29" s="45">
        <f t="shared" si="2"/>
        <v>17.75147928994083</v>
      </c>
      <c r="P29" s="9"/>
    </row>
    <row r="30" spans="1:16" ht="15.75" thickBot="1">
      <c r="A30" s="12"/>
      <c r="B30" s="25">
        <v>381</v>
      </c>
      <c r="C30" s="20" t="s">
        <v>51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6000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6000</v>
      </c>
      <c r="O30" s="47">
        <f t="shared" si="2"/>
        <v>17.75147928994083</v>
      </c>
      <c r="P30" s="9"/>
    </row>
    <row r="31" spans="1:119" ht="16.5" thickBot="1">
      <c r="A31" s="14" t="s">
        <v>29</v>
      </c>
      <c r="B31" s="23"/>
      <c r="C31" s="22"/>
      <c r="D31" s="15">
        <f aca="true" t="shared" si="9" ref="D31:M31">SUM(D5,D12,D15,D21,D24,D26,D29)</f>
        <v>124463</v>
      </c>
      <c r="E31" s="15">
        <f t="shared" si="9"/>
        <v>0</v>
      </c>
      <c r="F31" s="15">
        <f t="shared" si="9"/>
        <v>0</v>
      </c>
      <c r="G31" s="15">
        <f t="shared" si="9"/>
        <v>0</v>
      </c>
      <c r="H31" s="15">
        <f t="shared" si="9"/>
        <v>0</v>
      </c>
      <c r="I31" s="15">
        <f t="shared" si="9"/>
        <v>51106</v>
      </c>
      <c r="J31" s="15">
        <f t="shared" si="9"/>
        <v>0</v>
      </c>
      <c r="K31" s="15">
        <f t="shared" si="9"/>
        <v>0</v>
      </c>
      <c r="L31" s="15">
        <f t="shared" si="9"/>
        <v>0</v>
      </c>
      <c r="M31" s="15">
        <f t="shared" si="9"/>
        <v>0</v>
      </c>
      <c r="N31" s="15">
        <f t="shared" si="1"/>
        <v>175569</v>
      </c>
      <c r="O31" s="38">
        <f t="shared" si="2"/>
        <v>519.4349112426036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40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8" t="s">
        <v>52</v>
      </c>
      <c r="M33" s="48"/>
      <c r="N33" s="48"/>
      <c r="O33" s="43">
        <v>338</v>
      </c>
    </row>
    <row r="34" spans="1:15" ht="1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  <row r="35" spans="1:15" ht="15.75" thickBot="1">
      <c r="A35" s="52" t="s">
        <v>53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49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35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36</v>
      </c>
      <c r="F4" s="34" t="s">
        <v>37</v>
      </c>
      <c r="G4" s="34" t="s">
        <v>38</v>
      </c>
      <c r="H4" s="34" t="s">
        <v>5</v>
      </c>
      <c r="I4" s="34" t="s">
        <v>6</v>
      </c>
      <c r="J4" s="35" t="s">
        <v>39</v>
      </c>
      <c r="K4" s="35" t="s">
        <v>7</v>
      </c>
      <c r="L4" s="35" t="s">
        <v>8</v>
      </c>
      <c r="M4" s="35" t="s">
        <v>9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68193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8">SUM(D5:M5)</f>
        <v>68193</v>
      </c>
      <c r="O5" s="33">
        <f aca="true" t="shared" si="2" ref="O5:O28">(N5/O$30)</f>
        <v>177.5859375</v>
      </c>
      <c r="P5" s="6"/>
    </row>
    <row r="6" spans="1:16" ht="15">
      <c r="A6" s="12"/>
      <c r="B6" s="25">
        <v>311</v>
      </c>
      <c r="C6" s="20" t="s">
        <v>2</v>
      </c>
      <c r="D6" s="46">
        <v>2255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2255</v>
      </c>
      <c r="O6" s="47">
        <f t="shared" si="2"/>
        <v>5.872395833333333</v>
      </c>
      <c r="P6" s="9"/>
    </row>
    <row r="7" spans="1:16" ht="15">
      <c r="A7" s="12"/>
      <c r="B7" s="25">
        <v>312.1</v>
      </c>
      <c r="C7" s="20" t="s">
        <v>10</v>
      </c>
      <c r="D7" s="46">
        <v>18079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18079</v>
      </c>
      <c r="O7" s="47">
        <f t="shared" si="2"/>
        <v>47.080729166666664</v>
      </c>
      <c r="P7" s="9"/>
    </row>
    <row r="8" spans="1:16" ht="15">
      <c r="A8" s="12"/>
      <c r="B8" s="25">
        <v>312.6</v>
      </c>
      <c r="C8" s="20" t="s">
        <v>11</v>
      </c>
      <c r="D8" s="46">
        <v>26026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26026</v>
      </c>
      <c r="O8" s="47">
        <f t="shared" si="2"/>
        <v>67.77604166666667</v>
      </c>
      <c r="P8" s="9"/>
    </row>
    <row r="9" spans="1:16" ht="15">
      <c r="A9" s="12"/>
      <c r="B9" s="25">
        <v>314.1</v>
      </c>
      <c r="C9" s="20" t="s">
        <v>12</v>
      </c>
      <c r="D9" s="46">
        <v>8527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8527</v>
      </c>
      <c r="O9" s="47">
        <f t="shared" si="2"/>
        <v>22.205729166666668</v>
      </c>
      <c r="P9" s="9"/>
    </row>
    <row r="10" spans="1:16" ht="15">
      <c r="A10" s="12"/>
      <c r="B10" s="25">
        <v>314.2</v>
      </c>
      <c r="C10" s="20" t="s">
        <v>13</v>
      </c>
      <c r="D10" s="46">
        <v>12585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12585</v>
      </c>
      <c r="O10" s="47">
        <f t="shared" si="2"/>
        <v>32.7734375</v>
      </c>
      <c r="P10" s="9"/>
    </row>
    <row r="11" spans="1:16" ht="15">
      <c r="A11" s="12"/>
      <c r="B11" s="25">
        <v>314.4</v>
      </c>
      <c r="C11" s="20" t="s">
        <v>14</v>
      </c>
      <c r="D11" s="46">
        <v>721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721</v>
      </c>
      <c r="O11" s="47">
        <f t="shared" si="2"/>
        <v>1.8776041666666667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SUM(D13:D14)</f>
        <v>1027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1027</v>
      </c>
      <c r="O12" s="45">
        <f t="shared" si="2"/>
        <v>2.6744791666666665</v>
      </c>
      <c r="P12" s="10"/>
    </row>
    <row r="13" spans="1:16" ht="15">
      <c r="A13" s="12"/>
      <c r="B13" s="25">
        <v>323.4</v>
      </c>
      <c r="C13" s="20" t="s">
        <v>16</v>
      </c>
      <c r="D13" s="46">
        <v>135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135</v>
      </c>
      <c r="O13" s="47">
        <f t="shared" si="2"/>
        <v>0.3515625</v>
      </c>
      <c r="P13" s="9"/>
    </row>
    <row r="14" spans="1:16" ht="15">
      <c r="A14" s="12"/>
      <c r="B14" s="25">
        <v>323.5</v>
      </c>
      <c r="C14" s="20" t="s">
        <v>17</v>
      </c>
      <c r="D14" s="46">
        <v>892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892</v>
      </c>
      <c r="O14" s="47">
        <f t="shared" si="2"/>
        <v>2.3229166666666665</v>
      </c>
      <c r="P14" s="9"/>
    </row>
    <row r="15" spans="1:16" ht="15.75">
      <c r="A15" s="29" t="s">
        <v>18</v>
      </c>
      <c r="B15" s="30"/>
      <c r="C15" s="31"/>
      <c r="D15" s="32">
        <f aca="true" t="shared" si="4" ref="D15:M15">SUM(D16:D17)</f>
        <v>29586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29586</v>
      </c>
      <c r="O15" s="45">
        <f t="shared" si="2"/>
        <v>77.046875</v>
      </c>
      <c r="P15" s="10"/>
    </row>
    <row r="16" spans="1:16" ht="15">
      <c r="A16" s="12"/>
      <c r="B16" s="25">
        <v>335.18</v>
      </c>
      <c r="C16" s="20" t="s">
        <v>19</v>
      </c>
      <c r="D16" s="46">
        <v>14398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14398</v>
      </c>
      <c r="O16" s="47">
        <f t="shared" si="2"/>
        <v>37.494791666666664</v>
      </c>
      <c r="P16" s="9"/>
    </row>
    <row r="17" spans="1:16" ht="15">
      <c r="A17" s="12"/>
      <c r="B17" s="25">
        <v>335.9</v>
      </c>
      <c r="C17" s="20" t="s">
        <v>20</v>
      </c>
      <c r="D17" s="46">
        <v>15188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15188</v>
      </c>
      <c r="O17" s="47">
        <f t="shared" si="2"/>
        <v>39.552083333333336</v>
      </c>
      <c r="P17" s="9"/>
    </row>
    <row r="18" spans="1:16" ht="15.75">
      <c r="A18" s="29" t="s">
        <v>25</v>
      </c>
      <c r="B18" s="30"/>
      <c r="C18" s="31"/>
      <c r="D18" s="32">
        <f aca="true" t="shared" si="5" ref="D18:M18">SUM(D19:D21)</f>
        <v>14940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43901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58841</v>
      </c>
      <c r="O18" s="45">
        <f t="shared" si="2"/>
        <v>153.23177083333334</v>
      </c>
      <c r="P18" s="10"/>
    </row>
    <row r="19" spans="1:16" ht="15">
      <c r="A19" s="12"/>
      <c r="B19" s="25">
        <v>343.3</v>
      </c>
      <c r="C19" s="20" t="s">
        <v>27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43223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43223</v>
      </c>
      <c r="O19" s="47">
        <f t="shared" si="2"/>
        <v>112.55989583333333</v>
      </c>
      <c r="P19" s="9"/>
    </row>
    <row r="20" spans="1:16" ht="15">
      <c r="A20" s="12"/>
      <c r="B20" s="25">
        <v>343.4</v>
      </c>
      <c r="C20" s="20" t="s">
        <v>28</v>
      </c>
      <c r="D20" s="46">
        <v>14940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14940</v>
      </c>
      <c r="O20" s="47">
        <f t="shared" si="2"/>
        <v>38.90625</v>
      </c>
      <c r="P20" s="9"/>
    </row>
    <row r="21" spans="1:16" ht="15">
      <c r="A21" s="12"/>
      <c r="B21" s="25">
        <v>349</v>
      </c>
      <c r="C21" s="20" t="s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678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678</v>
      </c>
      <c r="O21" s="47">
        <f t="shared" si="2"/>
        <v>1.765625</v>
      </c>
      <c r="P21" s="9"/>
    </row>
    <row r="22" spans="1:16" ht="15.75">
      <c r="A22" s="29" t="s">
        <v>26</v>
      </c>
      <c r="B22" s="30"/>
      <c r="C22" s="31"/>
      <c r="D22" s="32">
        <f aca="true" t="shared" si="6" ref="D22:M22">SUM(D23:D23)</f>
        <v>1503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1503</v>
      </c>
      <c r="O22" s="45">
        <f t="shared" si="2"/>
        <v>3.9140625</v>
      </c>
      <c r="P22" s="10"/>
    </row>
    <row r="23" spans="1:16" ht="15">
      <c r="A23" s="13"/>
      <c r="B23" s="39">
        <v>351.5</v>
      </c>
      <c r="C23" s="21" t="s">
        <v>31</v>
      </c>
      <c r="D23" s="46">
        <v>1503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1503</v>
      </c>
      <c r="O23" s="47">
        <f t="shared" si="2"/>
        <v>3.9140625</v>
      </c>
      <c r="P23" s="9"/>
    </row>
    <row r="24" spans="1:16" ht="15.75">
      <c r="A24" s="29" t="s">
        <v>3</v>
      </c>
      <c r="B24" s="30"/>
      <c r="C24" s="31"/>
      <c r="D24" s="32">
        <f aca="true" t="shared" si="7" ref="D24:M24">SUM(D25:D27)</f>
        <v>3590</v>
      </c>
      <c r="E24" s="32">
        <f t="shared" si="7"/>
        <v>0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1031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1"/>
        <v>4621</v>
      </c>
      <c r="O24" s="45">
        <f t="shared" si="2"/>
        <v>12.033854166666666</v>
      </c>
      <c r="P24" s="10"/>
    </row>
    <row r="25" spans="1:16" ht="15">
      <c r="A25" s="12"/>
      <c r="B25" s="25">
        <v>361.1</v>
      </c>
      <c r="C25" s="20" t="s">
        <v>32</v>
      </c>
      <c r="D25" s="46">
        <v>433</v>
      </c>
      <c r="E25" s="46">
        <v>0</v>
      </c>
      <c r="F25" s="46">
        <v>0</v>
      </c>
      <c r="G25" s="46">
        <v>0</v>
      </c>
      <c r="H25" s="46">
        <v>0</v>
      </c>
      <c r="I25" s="46">
        <v>1031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1464</v>
      </c>
      <c r="O25" s="47">
        <f t="shared" si="2"/>
        <v>3.8125</v>
      </c>
      <c r="P25" s="9"/>
    </row>
    <row r="26" spans="1:16" ht="15">
      <c r="A26" s="12"/>
      <c r="B26" s="25">
        <v>367</v>
      </c>
      <c r="C26" s="20" t="s">
        <v>33</v>
      </c>
      <c r="D26" s="46">
        <v>404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404</v>
      </c>
      <c r="O26" s="47">
        <f t="shared" si="2"/>
        <v>1.0520833333333333</v>
      </c>
      <c r="P26" s="9"/>
    </row>
    <row r="27" spans="1:16" ht="15.75" thickBot="1">
      <c r="A27" s="12"/>
      <c r="B27" s="25">
        <v>369.9</v>
      </c>
      <c r="C27" s="20" t="s">
        <v>34</v>
      </c>
      <c r="D27" s="46">
        <v>2753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2753</v>
      </c>
      <c r="O27" s="47">
        <f t="shared" si="2"/>
        <v>7.169270833333333</v>
      </c>
      <c r="P27" s="9"/>
    </row>
    <row r="28" spans="1:119" ht="16.5" thickBot="1">
      <c r="A28" s="14" t="s">
        <v>29</v>
      </c>
      <c r="B28" s="23"/>
      <c r="C28" s="22"/>
      <c r="D28" s="15">
        <f>SUM(D5,D12,D15,D18,D22,D24)</f>
        <v>118839</v>
      </c>
      <c r="E28" s="15">
        <f aca="true" t="shared" si="8" ref="E28:M28">SUM(E5,E12,E15,E18,E22,E24)</f>
        <v>0</v>
      </c>
      <c r="F28" s="15">
        <f t="shared" si="8"/>
        <v>0</v>
      </c>
      <c r="G28" s="15">
        <f t="shared" si="8"/>
        <v>0</v>
      </c>
      <c r="H28" s="15">
        <f t="shared" si="8"/>
        <v>0</v>
      </c>
      <c r="I28" s="15">
        <f t="shared" si="8"/>
        <v>44932</v>
      </c>
      <c r="J28" s="15">
        <f t="shared" si="8"/>
        <v>0</v>
      </c>
      <c r="K28" s="15">
        <f t="shared" si="8"/>
        <v>0</v>
      </c>
      <c r="L28" s="15">
        <f t="shared" si="8"/>
        <v>0</v>
      </c>
      <c r="M28" s="15">
        <f t="shared" si="8"/>
        <v>0</v>
      </c>
      <c r="N28" s="15">
        <f t="shared" si="1"/>
        <v>163771</v>
      </c>
      <c r="O28" s="38">
        <f t="shared" si="2"/>
        <v>426.4869791666667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5" ht="15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8" t="s">
        <v>41</v>
      </c>
      <c r="M30" s="48"/>
      <c r="N30" s="48"/>
      <c r="O30" s="43">
        <v>384</v>
      </c>
    </row>
    <row r="31" spans="1:15" ht="15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5" ht="15.75" customHeight="1" thickBot="1">
      <c r="A32" s="52" t="s">
        <v>53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</sheetData>
  <sheetProtection/>
  <mergeCells count="10">
    <mergeCell ref="A32:O32"/>
    <mergeCell ref="A31:O31"/>
    <mergeCell ref="L30:N3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49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35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36</v>
      </c>
      <c r="F4" s="34" t="s">
        <v>37</v>
      </c>
      <c r="G4" s="34" t="s">
        <v>38</v>
      </c>
      <c r="H4" s="34" t="s">
        <v>5</v>
      </c>
      <c r="I4" s="34" t="s">
        <v>6</v>
      </c>
      <c r="J4" s="35" t="s">
        <v>39</v>
      </c>
      <c r="K4" s="35" t="s">
        <v>7</v>
      </c>
      <c r="L4" s="35" t="s">
        <v>8</v>
      </c>
      <c r="M4" s="35" t="s">
        <v>9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67745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8">SUM(D5:M5)</f>
        <v>67745</v>
      </c>
      <c r="O5" s="33">
        <f aca="true" t="shared" si="2" ref="O5:O28">(N5/O$30)</f>
        <v>173.2608695652174</v>
      </c>
      <c r="P5" s="6"/>
    </row>
    <row r="6" spans="1:16" ht="15">
      <c r="A6" s="12"/>
      <c r="B6" s="25">
        <v>311</v>
      </c>
      <c r="C6" s="20" t="s">
        <v>2</v>
      </c>
      <c r="D6" s="46">
        <v>2188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2188</v>
      </c>
      <c r="O6" s="47">
        <f t="shared" si="2"/>
        <v>5.595907928388747</v>
      </c>
      <c r="P6" s="9"/>
    </row>
    <row r="7" spans="1:16" ht="15">
      <c r="A7" s="12"/>
      <c r="B7" s="25">
        <v>312.1</v>
      </c>
      <c r="C7" s="20" t="s">
        <v>10</v>
      </c>
      <c r="D7" s="46">
        <v>19532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19532</v>
      </c>
      <c r="O7" s="47">
        <f t="shared" si="2"/>
        <v>49.9539641943734</v>
      </c>
      <c r="P7" s="9"/>
    </row>
    <row r="8" spans="1:16" ht="15">
      <c r="A8" s="12"/>
      <c r="B8" s="25">
        <v>312.6</v>
      </c>
      <c r="C8" s="20" t="s">
        <v>11</v>
      </c>
      <c r="D8" s="46">
        <v>27839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27839</v>
      </c>
      <c r="O8" s="47">
        <f t="shared" si="2"/>
        <v>71.1994884910486</v>
      </c>
      <c r="P8" s="9"/>
    </row>
    <row r="9" spans="1:16" ht="15">
      <c r="A9" s="12"/>
      <c r="B9" s="25">
        <v>314.1</v>
      </c>
      <c r="C9" s="20" t="s">
        <v>12</v>
      </c>
      <c r="D9" s="46">
        <v>8410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8410</v>
      </c>
      <c r="O9" s="47">
        <f t="shared" si="2"/>
        <v>21.508951406649615</v>
      </c>
      <c r="P9" s="9"/>
    </row>
    <row r="10" spans="1:16" ht="15">
      <c r="A10" s="12"/>
      <c r="B10" s="25">
        <v>314.2</v>
      </c>
      <c r="C10" s="20" t="s">
        <v>13</v>
      </c>
      <c r="D10" s="46">
        <v>8917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8917</v>
      </c>
      <c r="O10" s="47">
        <f t="shared" si="2"/>
        <v>22.805626598465473</v>
      </c>
      <c r="P10" s="9"/>
    </row>
    <row r="11" spans="1:16" ht="15">
      <c r="A11" s="12"/>
      <c r="B11" s="25">
        <v>314.4</v>
      </c>
      <c r="C11" s="20" t="s">
        <v>14</v>
      </c>
      <c r="D11" s="46">
        <v>859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859</v>
      </c>
      <c r="O11" s="47">
        <f t="shared" si="2"/>
        <v>2.1969309462915603</v>
      </c>
      <c r="P11" s="9"/>
    </row>
    <row r="12" spans="1:16" ht="15.75">
      <c r="A12" s="29" t="s">
        <v>72</v>
      </c>
      <c r="B12" s="30"/>
      <c r="C12" s="31"/>
      <c r="D12" s="32">
        <f aca="true" t="shared" si="3" ref="D12:M12">SUM(D13:D13)</f>
        <v>2306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2306</v>
      </c>
      <c r="O12" s="45">
        <f t="shared" si="2"/>
        <v>5.89769820971867</v>
      </c>
      <c r="P12" s="10"/>
    </row>
    <row r="13" spans="1:16" ht="15">
      <c r="A13" s="12"/>
      <c r="B13" s="25">
        <v>323.5</v>
      </c>
      <c r="C13" s="20" t="s">
        <v>17</v>
      </c>
      <c r="D13" s="46">
        <v>2306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2306</v>
      </c>
      <c r="O13" s="47">
        <f t="shared" si="2"/>
        <v>5.89769820971867</v>
      </c>
      <c r="P13" s="9"/>
    </row>
    <row r="14" spans="1:16" ht="15.75">
      <c r="A14" s="29" t="s">
        <v>18</v>
      </c>
      <c r="B14" s="30"/>
      <c r="C14" s="31"/>
      <c r="D14" s="32">
        <f aca="true" t="shared" si="4" ref="D14:M14">SUM(D15:D18)</f>
        <v>35108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35108</v>
      </c>
      <c r="O14" s="45">
        <f t="shared" si="2"/>
        <v>89.79028132992327</v>
      </c>
      <c r="P14" s="10"/>
    </row>
    <row r="15" spans="1:16" ht="15">
      <c r="A15" s="12"/>
      <c r="B15" s="25">
        <v>335.12</v>
      </c>
      <c r="C15" s="20" t="s">
        <v>47</v>
      </c>
      <c r="D15" s="46">
        <v>17394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17394</v>
      </c>
      <c r="O15" s="47">
        <f t="shared" si="2"/>
        <v>44.485933503836314</v>
      </c>
      <c r="P15" s="9"/>
    </row>
    <row r="16" spans="1:16" ht="15">
      <c r="A16" s="12"/>
      <c r="B16" s="25">
        <v>335.14</v>
      </c>
      <c r="C16" s="20" t="s">
        <v>48</v>
      </c>
      <c r="D16" s="46">
        <v>638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638</v>
      </c>
      <c r="O16" s="47">
        <f t="shared" si="2"/>
        <v>1.6317135549872124</v>
      </c>
      <c r="P16" s="9"/>
    </row>
    <row r="17" spans="1:16" ht="15">
      <c r="A17" s="12"/>
      <c r="B17" s="25">
        <v>335.15</v>
      </c>
      <c r="C17" s="20" t="s">
        <v>49</v>
      </c>
      <c r="D17" s="46">
        <v>56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56</v>
      </c>
      <c r="O17" s="47">
        <f t="shared" si="2"/>
        <v>0.1432225063938619</v>
      </c>
      <c r="P17" s="9"/>
    </row>
    <row r="18" spans="1:16" ht="15">
      <c r="A18" s="12"/>
      <c r="B18" s="25">
        <v>335.18</v>
      </c>
      <c r="C18" s="20" t="s">
        <v>19</v>
      </c>
      <c r="D18" s="46">
        <v>17020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17020</v>
      </c>
      <c r="O18" s="47">
        <f t="shared" si="2"/>
        <v>43.529411764705884</v>
      </c>
      <c r="P18" s="9"/>
    </row>
    <row r="19" spans="1:16" ht="15.75">
      <c r="A19" s="29" t="s">
        <v>25</v>
      </c>
      <c r="B19" s="30"/>
      <c r="C19" s="31"/>
      <c r="D19" s="32">
        <f aca="true" t="shared" si="5" ref="D19:M19">SUM(D20:D22)</f>
        <v>15025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45910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60935</v>
      </c>
      <c r="O19" s="45">
        <f t="shared" si="2"/>
        <v>155.84398976982098</v>
      </c>
      <c r="P19" s="10"/>
    </row>
    <row r="20" spans="1:16" ht="15">
      <c r="A20" s="12"/>
      <c r="B20" s="25">
        <v>343.3</v>
      </c>
      <c r="C20" s="20" t="s">
        <v>27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45910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45910</v>
      </c>
      <c r="O20" s="47">
        <f t="shared" si="2"/>
        <v>117.41687979539643</v>
      </c>
      <c r="P20" s="9"/>
    </row>
    <row r="21" spans="1:16" ht="15">
      <c r="A21" s="12"/>
      <c r="B21" s="25">
        <v>343.4</v>
      </c>
      <c r="C21" s="20" t="s">
        <v>28</v>
      </c>
      <c r="D21" s="46">
        <v>14100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14100</v>
      </c>
      <c r="O21" s="47">
        <f t="shared" si="2"/>
        <v>36.0613810741688</v>
      </c>
      <c r="P21" s="9"/>
    </row>
    <row r="22" spans="1:16" ht="15">
      <c r="A22" s="12"/>
      <c r="B22" s="25">
        <v>347.4</v>
      </c>
      <c r="C22" s="20" t="s">
        <v>73</v>
      </c>
      <c r="D22" s="46">
        <v>925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925</v>
      </c>
      <c r="O22" s="47">
        <f t="shared" si="2"/>
        <v>2.3657289002557547</v>
      </c>
      <c r="P22" s="9"/>
    </row>
    <row r="23" spans="1:16" ht="15.75">
      <c r="A23" s="29" t="s">
        <v>26</v>
      </c>
      <c r="B23" s="30"/>
      <c r="C23" s="31"/>
      <c r="D23" s="32">
        <f aca="true" t="shared" si="6" ref="D23:M23">SUM(D24:D24)</f>
        <v>2205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2205</v>
      </c>
      <c r="O23" s="45">
        <f t="shared" si="2"/>
        <v>5.639386189258312</v>
      </c>
      <c r="P23" s="10"/>
    </row>
    <row r="24" spans="1:16" ht="15">
      <c r="A24" s="13"/>
      <c r="B24" s="39">
        <v>351.5</v>
      </c>
      <c r="C24" s="21" t="s">
        <v>31</v>
      </c>
      <c r="D24" s="46">
        <v>2205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2205</v>
      </c>
      <c r="O24" s="47">
        <f t="shared" si="2"/>
        <v>5.639386189258312</v>
      </c>
      <c r="P24" s="9"/>
    </row>
    <row r="25" spans="1:16" ht="15.75">
      <c r="A25" s="29" t="s">
        <v>3</v>
      </c>
      <c r="B25" s="30"/>
      <c r="C25" s="31"/>
      <c r="D25" s="32">
        <f aca="true" t="shared" si="7" ref="D25:M25">SUM(D26:D27)</f>
        <v>2453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1982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1"/>
        <v>4435</v>
      </c>
      <c r="O25" s="45">
        <f t="shared" si="2"/>
        <v>11.342710997442456</v>
      </c>
      <c r="P25" s="10"/>
    </row>
    <row r="26" spans="1:16" ht="15">
      <c r="A26" s="12"/>
      <c r="B26" s="25">
        <v>361.1</v>
      </c>
      <c r="C26" s="20" t="s">
        <v>32</v>
      </c>
      <c r="D26" s="46">
        <v>774</v>
      </c>
      <c r="E26" s="46">
        <v>0</v>
      </c>
      <c r="F26" s="46">
        <v>0</v>
      </c>
      <c r="G26" s="46">
        <v>0</v>
      </c>
      <c r="H26" s="46">
        <v>0</v>
      </c>
      <c r="I26" s="46">
        <v>1982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2756</v>
      </c>
      <c r="O26" s="47">
        <f t="shared" si="2"/>
        <v>7.048593350383632</v>
      </c>
      <c r="P26" s="9"/>
    </row>
    <row r="27" spans="1:16" ht="15.75" thickBot="1">
      <c r="A27" s="12"/>
      <c r="B27" s="25">
        <v>369.9</v>
      </c>
      <c r="C27" s="20" t="s">
        <v>34</v>
      </c>
      <c r="D27" s="46">
        <v>1679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1679</v>
      </c>
      <c r="O27" s="47">
        <f t="shared" si="2"/>
        <v>4.294117647058823</v>
      </c>
      <c r="P27" s="9"/>
    </row>
    <row r="28" spans="1:119" ht="16.5" thickBot="1">
      <c r="A28" s="14" t="s">
        <v>29</v>
      </c>
      <c r="B28" s="23"/>
      <c r="C28" s="22"/>
      <c r="D28" s="15">
        <f>SUM(D5,D12,D14,D19,D23,D25)</f>
        <v>124842</v>
      </c>
      <c r="E28" s="15">
        <f aca="true" t="shared" si="8" ref="E28:M28">SUM(E5,E12,E14,E19,E23,E25)</f>
        <v>0</v>
      </c>
      <c r="F28" s="15">
        <f t="shared" si="8"/>
        <v>0</v>
      </c>
      <c r="G28" s="15">
        <f t="shared" si="8"/>
        <v>0</v>
      </c>
      <c r="H28" s="15">
        <f t="shared" si="8"/>
        <v>0</v>
      </c>
      <c r="I28" s="15">
        <f t="shared" si="8"/>
        <v>47892</v>
      </c>
      <c r="J28" s="15">
        <f t="shared" si="8"/>
        <v>0</v>
      </c>
      <c r="K28" s="15">
        <f t="shared" si="8"/>
        <v>0</v>
      </c>
      <c r="L28" s="15">
        <f t="shared" si="8"/>
        <v>0</v>
      </c>
      <c r="M28" s="15">
        <f t="shared" si="8"/>
        <v>0</v>
      </c>
      <c r="N28" s="15">
        <f t="shared" si="1"/>
        <v>172734</v>
      </c>
      <c r="O28" s="38">
        <f t="shared" si="2"/>
        <v>441.7749360613811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5" ht="15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8" t="s">
        <v>74</v>
      </c>
      <c r="M30" s="48"/>
      <c r="N30" s="48"/>
      <c r="O30" s="43">
        <v>391</v>
      </c>
    </row>
    <row r="31" spans="1:15" ht="15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5" ht="15.75" customHeight="1" thickBot="1">
      <c r="A32" s="52" t="s">
        <v>53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35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36</v>
      </c>
      <c r="F4" s="34" t="s">
        <v>37</v>
      </c>
      <c r="G4" s="34" t="s">
        <v>38</v>
      </c>
      <c r="H4" s="34" t="s">
        <v>5</v>
      </c>
      <c r="I4" s="34" t="s">
        <v>6</v>
      </c>
      <c r="J4" s="35" t="s">
        <v>39</v>
      </c>
      <c r="K4" s="35" t="s">
        <v>7</v>
      </c>
      <c r="L4" s="35" t="s">
        <v>8</v>
      </c>
      <c r="M4" s="35" t="s">
        <v>9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82211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0">SUM(D5:M5)</f>
        <v>82211</v>
      </c>
      <c r="O5" s="33">
        <f aca="true" t="shared" si="2" ref="O5:O30">(N5/O$32)</f>
        <v>249.12424242424242</v>
      </c>
      <c r="P5" s="6"/>
    </row>
    <row r="6" spans="1:16" ht="15">
      <c r="A6" s="12"/>
      <c r="B6" s="25">
        <v>311</v>
      </c>
      <c r="C6" s="20" t="s">
        <v>2</v>
      </c>
      <c r="D6" s="46">
        <v>2581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2581</v>
      </c>
      <c r="O6" s="47">
        <f t="shared" si="2"/>
        <v>7.821212121212121</v>
      </c>
      <c r="P6" s="9"/>
    </row>
    <row r="7" spans="1:16" ht="15">
      <c r="A7" s="12"/>
      <c r="B7" s="25">
        <v>312.41</v>
      </c>
      <c r="C7" s="20" t="s">
        <v>64</v>
      </c>
      <c r="D7" s="46">
        <v>24014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24014</v>
      </c>
      <c r="O7" s="47">
        <f t="shared" si="2"/>
        <v>72.76969696969697</v>
      </c>
      <c r="P7" s="9"/>
    </row>
    <row r="8" spans="1:16" ht="15">
      <c r="A8" s="12"/>
      <c r="B8" s="25">
        <v>312.6</v>
      </c>
      <c r="C8" s="20" t="s">
        <v>11</v>
      </c>
      <c r="D8" s="46">
        <v>38016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38016</v>
      </c>
      <c r="O8" s="47">
        <f t="shared" si="2"/>
        <v>115.2</v>
      </c>
      <c r="P8" s="9"/>
    </row>
    <row r="9" spans="1:16" ht="15">
      <c r="A9" s="12"/>
      <c r="B9" s="25">
        <v>314.1</v>
      </c>
      <c r="C9" s="20" t="s">
        <v>12</v>
      </c>
      <c r="D9" s="46">
        <v>10028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10028</v>
      </c>
      <c r="O9" s="47">
        <f t="shared" si="2"/>
        <v>30.387878787878787</v>
      </c>
      <c r="P9" s="9"/>
    </row>
    <row r="10" spans="1:16" ht="15">
      <c r="A10" s="12"/>
      <c r="B10" s="25">
        <v>314.4</v>
      </c>
      <c r="C10" s="20" t="s">
        <v>14</v>
      </c>
      <c r="D10" s="46">
        <v>202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202</v>
      </c>
      <c r="O10" s="47">
        <f t="shared" si="2"/>
        <v>0.6121212121212121</v>
      </c>
      <c r="P10" s="9"/>
    </row>
    <row r="11" spans="1:16" ht="15">
      <c r="A11" s="12"/>
      <c r="B11" s="25">
        <v>315</v>
      </c>
      <c r="C11" s="20" t="s">
        <v>65</v>
      </c>
      <c r="D11" s="46">
        <v>7370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7370</v>
      </c>
      <c r="O11" s="47">
        <f t="shared" si="2"/>
        <v>22.333333333333332</v>
      </c>
      <c r="P11" s="9"/>
    </row>
    <row r="12" spans="1:16" ht="15.75">
      <c r="A12" s="29" t="s">
        <v>18</v>
      </c>
      <c r="B12" s="30"/>
      <c r="C12" s="31"/>
      <c r="D12" s="32">
        <f aca="true" t="shared" si="3" ref="D12:M12">SUM(D13:D18)</f>
        <v>45025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45025</v>
      </c>
      <c r="O12" s="45">
        <f t="shared" si="2"/>
        <v>136.43939393939394</v>
      </c>
      <c r="P12" s="10"/>
    </row>
    <row r="13" spans="1:16" ht="15">
      <c r="A13" s="12"/>
      <c r="B13" s="25">
        <v>331.7</v>
      </c>
      <c r="C13" s="20" t="s">
        <v>86</v>
      </c>
      <c r="D13" s="46">
        <v>9590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9590</v>
      </c>
      <c r="O13" s="47">
        <f t="shared" si="2"/>
        <v>29.060606060606062</v>
      </c>
      <c r="P13" s="9"/>
    </row>
    <row r="14" spans="1:16" ht="15">
      <c r="A14" s="12"/>
      <c r="B14" s="25">
        <v>332</v>
      </c>
      <c r="C14" s="20" t="s">
        <v>89</v>
      </c>
      <c r="D14" s="46">
        <v>745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745</v>
      </c>
      <c r="O14" s="47">
        <f t="shared" si="2"/>
        <v>2.257575757575758</v>
      </c>
      <c r="P14" s="9"/>
    </row>
    <row r="15" spans="1:16" ht="15">
      <c r="A15" s="12"/>
      <c r="B15" s="25">
        <v>335.12</v>
      </c>
      <c r="C15" s="20" t="s">
        <v>66</v>
      </c>
      <c r="D15" s="46">
        <v>15452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15452</v>
      </c>
      <c r="O15" s="47">
        <f t="shared" si="2"/>
        <v>46.82424242424243</v>
      </c>
      <c r="P15" s="9"/>
    </row>
    <row r="16" spans="1:16" ht="15">
      <c r="A16" s="12"/>
      <c r="B16" s="25">
        <v>335.14</v>
      </c>
      <c r="C16" s="20" t="s">
        <v>67</v>
      </c>
      <c r="D16" s="46">
        <v>177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177</v>
      </c>
      <c r="O16" s="47">
        <f t="shared" si="2"/>
        <v>0.5363636363636364</v>
      </c>
      <c r="P16" s="9"/>
    </row>
    <row r="17" spans="1:16" ht="15">
      <c r="A17" s="12"/>
      <c r="B17" s="25">
        <v>335.15</v>
      </c>
      <c r="C17" s="20" t="s">
        <v>68</v>
      </c>
      <c r="D17" s="46">
        <v>27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27</v>
      </c>
      <c r="O17" s="47">
        <f t="shared" si="2"/>
        <v>0.08181818181818182</v>
      </c>
      <c r="P17" s="9"/>
    </row>
    <row r="18" spans="1:16" ht="15">
      <c r="A18" s="12"/>
      <c r="B18" s="25">
        <v>335.18</v>
      </c>
      <c r="C18" s="20" t="s">
        <v>69</v>
      </c>
      <c r="D18" s="46">
        <v>19034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19034</v>
      </c>
      <c r="O18" s="47">
        <f t="shared" si="2"/>
        <v>57.67878787878788</v>
      </c>
      <c r="P18" s="9"/>
    </row>
    <row r="19" spans="1:16" ht="15.75">
      <c r="A19" s="29" t="s">
        <v>25</v>
      </c>
      <c r="B19" s="30"/>
      <c r="C19" s="31"/>
      <c r="D19" s="32">
        <f aca="true" t="shared" si="4" ref="D19:M19">SUM(D20:D21)</f>
        <v>0</v>
      </c>
      <c r="E19" s="32">
        <f t="shared" si="4"/>
        <v>0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82537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32">
        <f t="shared" si="1"/>
        <v>82537</v>
      </c>
      <c r="O19" s="45">
        <f t="shared" si="2"/>
        <v>250.11212121212122</v>
      </c>
      <c r="P19" s="10"/>
    </row>
    <row r="20" spans="1:16" ht="15">
      <c r="A20" s="12"/>
      <c r="B20" s="25">
        <v>343.3</v>
      </c>
      <c r="C20" s="20" t="s">
        <v>27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65631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65631</v>
      </c>
      <c r="O20" s="47">
        <f t="shared" si="2"/>
        <v>198.88181818181818</v>
      </c>
      <c r="P20" s="9"/>
    </row>
    <row r="21" spans="1:16" ht="15">
      <c r="A21" s="12"/>
      <c r="B21" s="25">
        <v>343.4</v>
      </c>
      <c r="C21" s="20" t="s">
        <v>28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16906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16906</v>
      </c>
      <c r="O21" s="47">
        <f t="shared" si="2"/>
        <v>51.23030303030303</v>
      </c>
      <c r="P21" s="9"/>
    </row>
    <row r="22" spans="1:16" ht="15.75">
      <c r="A22" s="29" t="s">
        <v>26</v>
      </c>
      <c r="B22" s="30"/>
      <c r="C22" s="31"/>
      <c r="D22" s="32">
        <f aca="true" t="shared" si="5" ref="D22:M22">SUM(D23:D23)</f>
        <v>303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303</v>
      </c>
      <c r="O22" s="45">
        <f t="shared" si="2"/>
        <v>0.9181818181818182</v>
      </c>
      <c r="P22" s="10"/>
    </row>
    <row r="23" spans="1:16" ht="15">
      <c r="A23" s="13"/>
      <c r="B23" s="39">
        <v>351.3</v>
      </c>
      <c r="C23" s="21" t="s">
        <v>56</v>
      </c>
      <c r="D23" s="46">
        <v>303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303</v>
      </c>
      <c r="O23" s="47">
        <f t="shared" si="2"/>
        <v>0.9181818181818182</v>
      </c>
      <c r="P23" s="9"/>
    </row>
    <row r="24" spans="1:16" ht="15.75">
      <c r="A24" s="29" t="s">
        <v>3</v>
      </c>
      <c r="B24" s="30"/>
      <c r="C24" s="31"/>
      <c r="D24" s="32">
        <f aca="true" t="shared" si="6" ref="D24:M24">SUM(D25:D27)</f>
        <v>3812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5569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1"/>
        <v>9381</v>
      </c>
      <c r="O24" s="45">
        <f t="shared" si="2"/>
        <v>28.427272727272726</v>
      </c>
      <c r="P24" s="10"/>
    </row>
    <row r="25" spans="1:16" ht="15">
      <c r="A25" s="12"/>
      <c r="B25" s="25">
        <v>361.1</v>
      </c>
      <c r="C25" s="20" t="s">
        <v>32</v>
      </c>
      <c r="D25" s="46">
        <v>96</v>
      </c>
      <c r="E25" s="46">
        <v>0</v>
      </c>
      <c r="F25" s="46">
        <v>0</v>
      </c>
      <c r="G25" s="46">
        <v>0</v>
      </c>
      <c r="H25" s="46">
        <v>0</v>
      </c>
      <c r="I25" s="46">
        <v>115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211</v>
      </c>
      <c r="O25" s="47">
        <f t="shared" si="2"/>
        <v>0.6393939393939394</v>
      </c>
      <c r="P25" s="9"/>
    </row>
    <row r="26" spans="1:16" ht="15">
      <c r="A26" s="12"/>
      <c r="B26" s="25">
        <v>362</v>
      </c>
      <c r="C26" s="20" t="s">
        <v>61</v>
      </c>
      <c r="D26" s="46">
        <v>480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480</v>
      </c>
      <c r="O26" s="47">
        <f t="shared" si="2"/>
        <v>1.4545454545454546</v>
      </c>
      <c r="P26" s="9"/>
    </row>
    <row r="27" spans="1:16" ht="15">
      <c r="A27" s="12"/>
      <c r="B27" s="25">
        <v>369.9</v>
      </c>
      <c r="C27" s="20" t="s">
        <v>34</v>
      </c>
      <c r="D27" s="46">
        <v>3236</v>
      </c>
      <c r="E27" s="46">
        <v>0</v>
      </c>
      <c r="F27" s="46">
        <v>0</v>
      </c>
      <c r="G27" s="46">
        <v>0</v>
      </c>
      <c r="H27" s="46">
        <v>0</v>
      </c>
      <c r="I27" s="46">
        <v>5454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8690</v>
      </c>
      <c r="O27" s="47">
        <f t="shared" si="2"/>
        <v>26.333333333333332</v>
      </c>
      <c r="P27" s="9"/>
    </row>
    <row r="28" spans="1:16" ht="15.75">
      <c r="A28" s="29" t="s">
        <v>50</v>
      </c>
      <c r="B28" s="30"/>
      <c r="C28" s="31"/>
      <c r="D28" s="32">
        <f aca="true" t="shared" si="7" ref="D28:M28">SUM(D29:D29)</f>
        <v>0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9000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1"/>
        <v>9000</v>
      </c>
      <c r="O28" s="45">
        <f t="shared" si="2"/>
        <v>27.272727272727273</v>
      </c>
      <c r="P28" s="9"/>
    </row>
    <row r="29" spans="1:16" ht="15.75" thickBot="1">
      <c r="A29" s="12"/>
      <c r="B29" s="25">
        <v>381</v>
      </c>
      <c r="C29" s="20" t="s">
        <v>51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9000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9000</v>
      </c>
      <c r="O29" s="47">
        <f t="shared" si="2"/>
        <v>27.272727272727273</v>
      </c>
      <c r="P29" s="9"/>
    </row>
    <row r="30" spans="1:119" ht="16.5" thickBot="1">
      <c r="A30" s="14" t="s">
        <v>29</v>
      </c>
      <c r="B30" s="23"/>
      <c r="C30" s="22"/>
      <c r="D30" s="15">
        <f>SUM(D5,D12,D19,D22,D24,D28)</f>
        <v>131351</v>
      </c>
      <c r="E30" s="15">
        <f aca="true" t="shared" si="8" ref="E30:M30">SUM(E5,E12,E19,E22,E24,E28)</f>
        <v>0</v>
      </c>
      <c r="F30" s="15">
        <f t="shared" si="8"/>
        <v>0</v>
      </c>
      <c r="G30" s="15">
        <f t="shared" si="8"/>
        <v>0</v>
      </c>
      <c r="H30" s="15">
        <f t="shared" si="8"/>
        <v>0</v>
      </c>
      <c r="I30" s="15">
        <f t="shared" si="8"/>
        <v>97106</v>
      </c>
      <c r="J30" s="15">
        <f t="shared" si="8"/>
        <v>0</v>
      </c>
      <c r="K30" s="15">
        <f t="shared" si="8"/>
        <v>0</v>
      </c>
      <c r="L30" s="15">
        <f t="shared" si="8"/>
        <v>0</v>
      </c>
      <c r="M30" s="15">
        <f t="shared" si="8"/>
        <v>0</v>
      </c>
      <c r="N30" s="15">
        <f t="shared" si="1"/>
        <v>228457</v>
      </c>
      <c r="O30" s="38">
        <f t="shared" si="2"/>
        <v>692.2939393939394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90</v>
      </c>
      <c r="M32" s="48"/>
      <c r="N32" s="48"/>
      <c r="O32" s="43">
        <v>330</v>
      </c>
    </row>
    <row r="33" spans="1:15" ht="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customHeight="1" thickBot="1">
      <c r="A34" s="52" t="s">
        <v>53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35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36</v>
      </c>
      <c r="F4" s="34" t="s">
        <v>37</v>
      </c>
      <c r="G4" s="34" t="s">
        <v>38</v>
      </c>
      <c r="H4" s="34" t="s">
        <v>5</v>
      </c>
      <c r="I4" s="34" t="s">
        <v>6</v>
      </c>
      <c r="J4" s="35" t="s">
        <v>39</v>
      </c>
      <c r="K4" s="35" t="s">
        <v>7</v>
      </c>
      <c r="L4" s="35" t="s">
        <v>8</v>
      </c>
      <c r="M4" s="35" t="s">
        <v>9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81719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9">SUM(D5:M5)</f>
        <v>81719</v>
      </c>
      <c r="O5" s="33">
        <f aca="true" t="shared" si="2" ref="O5:O29">(N5/O$31)</f>
        <v>257.78864353312304</v>
      </c>
      <c r="P5" s="6"/>
    </row>
    <row r="6" spans="1:16" ht="15">
      <c r="A6" s="12"/>
      <c r="B6" s="25">
        <v>311</v>
      </c>
      <c r="C6" s="20" t="s">
        <v>2</v>
      </c>
      <c r="D6" s="46">
        <v>2550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2550</v>
      </c>
      <c r="O6" s="47">
        <f t="shared" si="2"/>
        <v>8.04416403785489</v>
      </c>
      <c r="P6" s="9"/>
    </row>
    <row r="7" spans="1:16" ht="15">
      <c r="A7" s="12"/>
      <c r="B7" s="25">
        <v>312.41</v>
      </c>
      <c r="C7" s="20" t="s">
        <v>64</v>
      </c>
      <c r="D7" s="46">
        <v>26860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26860</v>
      </c>
      <c r="O7" s="47">
        <f t="shared" si="2"/>
        <v>84.73186119873817</v>
      </c>
      <c r="P7" s="9"/>
    </row>
    <row r="8" spans="1:16" ht="15">
      <c r="A8" s="12"/>
      <c r="B8" s="25">
        <v>312.6</v>
      </c>
      <c r="C8" s="20" t="s">
        <v>11</v>
      </c>
      <c r="D8" s="46">
        <v>37052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37052</v>
      </c>
      <c r="O8" s="47">
        <f t="shared" si="2"/>
        <v>116.8832807570978</v>
      </c>
      <c r="P8" s="9"/>
    </row>
    <row r="9" spans="1:16" ht="15">
      <c r="A9" s="12"/>
      <c r="B9" s="25">
        <v>314.1</v>
      </c>
      <c r="C9" s="20" t="s">
        <v>12</v>
      </c>
      <c r="D9" s="46">
        <v>9907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9907</v>
      </c>
      <c r="O9" s="47">
        <f t="shared" si="2"/>
        <v>31.252365930599368</v>
      </c>
      <c r="P9" s="9"/>
    </row>
    <row r="10" spans="1:16" ht="15">
      <c r="A10" s="12"/>
      <c r="B10" s="25">
        <v>314.4</v>
      </c>
      <c r="C10" s="20" t="s">
        <v>14</v>
      </c>
      <c r="D10" s="46">
        <v>375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375</v>
      </c>
      <c r="O10" s="47">
        <f t="shared" si="2"/>
        <v>1.1829652996845426</v>
      </c>
      <c r="P10" s="9"/>
    </row>
    <row r="11" spans="1:16" ht="15">
      <c r="A11" s="12"/>
      <c r="B11" s="25">
        <v>315</v>
      </c>
      <c r="C11" s="20" t="s">
        <v>65</v>
      </c>
      <c r="D11" s="46">
        <v>4975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4975</v>
      </c>
      <c r="O11" s="47">
        <f t="shared" si="2"/>
        <v>15.694006309148264</v>
      </c>
      <c r="P11" s="9"/>
    </row>
    <row r="12" spans="1:16" ht="15.75">
      <c r="A12" s="29" t="s">
        <v>18</v>
      </c>
      <c r="B12" s="30"/>
      <c r="C12" s="31"/>
      <c r="D12" s="32">
        <f aca="true" t="shared" si="3" ref="D12:M12">SUM(D13:D17)</f>
        <v>60627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60627</v>
      </c>
      <c r="O12" s="45">
        <f t="shared" si="2"/>
        <v>191.25236593059938</v>
      </c>
      <c r="P12" s="10"/>
    </row>
    <row r="13" spans="1:16" ht="15">
      <c r="A13" s="12"/>
      <c r="B13" s="25">
        <v>331.7</v>
      </c>
      <c r="C13" s="20" t="s">
        <v>86</v>
      </c>
      <c r="D13" s="46">
        <v>26441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26441</v>
      </c>
      <c r="O13" s="47">
        <f t="shared" si="2"/>
        <v>83.41009463722398</v>
      </c>
      <c r="P13" s="9"/>
    </row>
    <row r="14" spans="1:16" ht="15">
      <c r="A14" s="12"/>
      <c r="B14" s="25">
        <v>335.12</v>
      </c>
      <c r="C14" s="20" t="s">
        <v>66</v>
      </c>
      <c r="D14" s="46">
        <v>15492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15492</v>
      </c>
      <c r="O14" s="47">
        <f t="shared" si="2"/>
        <v>48.87066246056782</v>
      </c>
      <c r="P14" s="9"/>
    </row>
    <row r="15" spans="1:16" ht="15">
      <c r="A15" s="12"/>
      <c r="B15" s="25">
        <v>335.14</v>
      </c>
      <c r="C15" s="20" t="s">
        <v>67</v>
      </c>
      <c r="D15" s="46">
        <v>284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284</v>
      </c>
      <c r="O15" s="47">
        <f t="shared" si="2"/>
        <v>0.8958990536277602</v>
      </c>
      <c r="P15" s="9"/>
    </row>
    <row r="16" spans="1:16" ht="15">
      <c r="A16" s="12"/>
      <c r="B16" s="25">
        <v>335.15</v>
      </c>
      <c r="C16" s="20" t="s">
        <v>68</v>
      </c>
      <c r="D16" s="46">
        <v>42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42</v>
      </c>
      <c r="O16" s="47">
        <f t="shared" si="2"/>
        <v>0.13249211356466878</v>
      </c>
      <c r="P16" s="9"/>
    </row>
    <row r="17" spans="1:16" ht="15">
      <c r="A17" s="12"/>
      <c r="B17" s="25">
        <v>335.18</v>
      </c>
      <c r="C17" s="20" t="s">
        <v>69</v>
      </c>
      <c r="D17" s="46">
        <v>18368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18368</v>
      </c>
      <c r="O17" s="47">
        <f t="shared" si="2"/>
        <v>57.943217665615144</v>
      </c>
      <c r="P17" s="9"/>
    </row>
    <row r="18" spans="1:16" ht="15.75">
      <c r="A18" s="29" t="s">
        <v>25</v>
      </c>
      <c r="B18" s="30"/>
      <c r="C18" s="31"/>
      <c r="D18" s="32">
        <f aca="true" t="shared" si="4" ref="D18:M18">SUM(D19:D20)</f>
        <v>0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80864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32">
        <f t="shared" si="1"/>
        <v>80864</v>
      </c>
      <c r="O18" s="45">
        <f t="shared" si="2"/>
        <v>255.09148264984228</v>
      </c>
      <c r="P18" s="10"/>
    </row>
    <row r="19" spans="1:16" ht="15">
      <c r="A19" s="12"/>
      <c r="B19" s="25">
        <v>343.3</v>
      </c>
      <c r="C19" s="20" t="s">
        <v>27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64105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64105</v>
      </c>
      <c r="O19" s="47">
        <f t="shared" si="2"/>
        <v>202.22397476340694</v>
      </c>
      <c r="P19" s="9"/>
    </row>
    <row r="20" spans="1:16" ht="15">
      <c r="A20" s="12"/>
      <c r="B20" s="25">
        <v>343.4</v>
      </c>
      <c r="C20" s="20" t="s">
        <v>28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16759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16759</v>
      </c>
      <c r="O20" s="47">
        <f t="shared" si="2"/>
        <v>52.867507886435334</v>
      </c>
      <c r="P20" s="9"/>
    </row>
    <row r="21" spans="1:16" ht="15.75">
      <c r="A21" s="29" t="s">
        <v>26</v>
      </c>
      <c r="B21" s="30"/>
      <c r="C21" s="31"/>
      <c r="D21" s="32">
        <f aca="true" t="shared" si="5" ref="D21:M21">SUM(D22:D22)</f>
        <v>535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535</v>
      </c>
      <c r="O21" s="45">
        <f t="shared" si="2"/>
        <v>1.6876971608832807</v>
      </c>
      <c r="P21" s="10"/>
    </row>
    <row r="22" spans="1:16" ht="15">
      <c r="A22" s="13"/>
      <c r="B22" s="39">
        <v>351.3</v>
      </c>
      <c r="C22" s="21" t="s">
        <v>56</v>
      </c>
      <c r="D22" s="46">
        <v>535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535</v>
      </c>
      <c r="O22" s="47">
        <f t="shared" si="2"/>
        <v>1.6876971608832807</v>
      </c>
      <c r="P22" s="9"/>
    </row>
    <row r="23" spans="1:16" ht="15.75">
      <c r="A23" s="29" t="s">
        <v>3</v>
      </c>
      <c r="B23" s="30"/>
      <c r="C23" s="31"/>
      <c r="D23" s="32">
        <f aca="true" t="shared" si="6" ref="D23:M23">SUM(D24:D26)</f>
        <v>5884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927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6811</v>
      </c>
      <c r="O23" s="45">
        <f t="shared" si="2"/>
        <v>21.485804416403784</v>
      </c>
      <c r="P23" s="10"/>
    </row>
    <row r="24" spans="1:16" ht="15">
      <c r="A24" s="12"/>
      <c r="B24" s="25">
        <v>361.1</v>
      </c>
      <c r="C24" s="20" t="s">
        <v>32</v>
      </c>
      <c r="D24" s="46">
        <v>99</v>
      </c>
      <c r="E24" s="46">
        <v>0</v>
      </c>
      <c r="F24" s="46">
        <v>0</v>
      </c>
      <c r="G24" s="46">
        <v>0</v>
      </c>
      <c r="H24" s="46">
        <v>0</v>
      </c>
      <c r="I24" s="46">
        <v>97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196</v>
      </c>
      <c r="O24" s="47">
        <f t="shared" si="2"/>
        <v>0.6182965299684543</v>
      </c>
      <c r="P24" s="9"/>
    </row>
    <row r="25" spans="1:16" ht="15">
      <c r="A25" s="12"/>
      <c r="B25" s="25">
        <v>362</v>
      </c>
      <c r="C25" s="20" t="s">
        <v>61</v>
      </c>
      <c r="D25" s="46">
        <v>1475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1475</v>
      </c>
      <c r="O25" s="47">
        <f t="shared" si="2"/>
        <v>4.652996845425868</v>
      </c>
      <c r="P25" s="9"/>
    </row>
    <row r="26" spans="1:16" ht="15">
      <c r="A26" s="12"/>
      <c r="B26" s="25">
        <v>369.9</v>
      </c>
      <c r="C26" s="20" t="s">
        <v>34</v>
      </c>
      <c r="D26" s="46">
        <v>4310</v>
      </c>
      <c r="E26" s="46">
        <v>0</v>
      </c>
      <c r="F26" s="46">
        <v>0</v>
      </c>
      <c r="G26" s="46">
        <v>0</v>
      </c>
      <c r="H26" s="46">
        <v>0</v>
      </c>
      <c r="I26" s="46">
        <v>830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5140</v>
      </c>
      <c r="O26" s="47">
        <f t="shared" si="2"/>
        <v>16.214511041009462</v>
      </c>
      <c r="P26" s="9"/>
    </row>
    <row r="27" spans="1:16" ht="15.75">
      <c r="A27" s="29" t="s">
        <v>50</v>
      </c>
      <c r="B27" s="30"/>
      <c r="C27" s="31"/>
      <c r="D27" s="32">
        <f aca="true" t="shared" si="7" ref="D27:M27">SUM(D28:D28)</f>
        <v>0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9000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1"/>
        <v>9000</v>
      </c>
      <c r="O27" s="45">
        <f t="shared" si="2"/>
        <v>28.391167192429023</v>
      </c>
      <c r="P27" s="9"/>
    </row>
    <row r="28" spans="1:16" ht="15.75" thickBot="1">
      <c r="A28" s="12"/>
      <c r="B28" s="25">
        <v>381</v>
      </c>
      <c r="C28" s="20" t="s">
        <v>51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9000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9000</v>
      </c>
      <c r="O28" s="47">
        <f t="shared" si="2"/>
        <v>28.391167192429023</v>
      </c>
      <c r="P28" s="9"/>
    </row>
    <row r="29" spans="1:119" ht="16.5" thickBot="1">
      <c r="A29" s="14" t="s">
        <v>29</v>
      </c>
      <c r="B29" s="23"/>
      <c r="C29" s="22"/>
      <c r="D29" s="15">
        <f>SUM(D5,D12,D18,D21,D23,D27)</f>
        <v>148765</v>
      </c>
      <c r="E29" s="15">
        <f aca="true" t="shared" si="8" ref="E29:M29">SUM(E5,E12,E18,E21,E23,E27)</f>
        <v>0</v>
      </c>
      <c r="F29" s="15">
        <f t="shared" si="8"/>
        <v>0</v>
      </c>
      <c r="G29" s="15">
        <f t="shared" si="8"/>
        <v>0</v>
      </c>
      <c r="H29" s="15">
        <f t="shared" si="8"/>
        <v>0</v>
      </c>
      <c r="I29" s="15">
        <f t="shared" si="8"/>
        <v>90791</v>
      </c>
      <c r="J29" s="15">
        <f t="shared" si="8"/>
        <v>0</v>
      </c>
      <c r="K29" s="15">
        <f t="shared" si="8"/>
        <v>0</v>
      </c>
      <c r="L29" s="15">
        <f t="shared" si="8"/>
        <v>0</v>
      </c>
      <c r="M29" s="15">
        <f t="shared" si="8"/>
        <v>0</v>
      </c>
      <c r="N29" s="15">
        <f t="shared" si="1"/>
        <v>239556</v>
      </c>
      <c r="O29" s="38">
        <f t="shared" si="2"/>
        <v>755.6971608832807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8" t="s">
        <v>87</v>
      </c>
      <c r="M31" s="48"/>
      <c r="N31" s="48"/>
      <c r="O31" s="43">
        <v>317</v>
      </c>
    </row>
    <row r="32" spans="1:15" ht="15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customHeight="1" thickBot="1">
      <c r="A33" s="52" t="s">
        <v>53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35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36</v>
      </c>
      <c r="F4" s="34" t="s">
        <v>37</v>
      </c>
      <c r="G4" s="34" t="s">
        <v>38</v>
      </c>
      <c r="H4" s="34" t="s">
        <v>5</v>
      </c>
      <c r="I4" s="34" t="s">
        <v>6</v>
      </c>
      <c r="J4" s="35" t="s">
        <v>39</v>
      </c>
      <c r="K4" s="35" t="s">
        <v>7</v>
      </c>
      <c r="L4" s="35" t="s">
        <v>8</v>
      </c>
      <c r="M4" s="35" t="s">
        <v>9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68862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8">SUM(D5:M5)</f>
        <v>68862</v>
      </c>
      <c r="O5" s="33">
        <f aca="true" t="shared" si="2" ref="O5:O28">(N5/O$30)</f>
        <v>213.85714285714286</v>
      </c>
      <c r="P5" s="6"/>
    </row>
    <row r="6" spans="1:16" ht="15">
      <c r="A6" s="12"/>
      <c r="B6" s="25">
        <v>311</v>
      </c>
      <c r="C6" s="20" t="s">
        <v>2</v>
      </c>
      <c r="D6" s="46">
        <v>2566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2566</v>
      </c>
      <c r="O6" s="47">
        <f t="shared" si="2"/>
        <v>7.968944099378882</v>
      </c>
      <c r="P6" s="9"/>
    </row>
    <row r="7" spans="1:16" ht="15">
      <c r="A7" s="12"/>
      <c r="B7" s="25">
        <v>312.41</v>
      </c>
      <c r="C7" s="20" t="s">
        <v>64</v>
      </c>
      <c r="D7" s="46">
        <v>16669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16669</v>
      </c>
      <c r="O7" s="47">
        <f t="shared" si="2"/>
        <v>51.767080745341616</v>
      </c>
      <c r="P7" s="9"/>
    </row>
    <row r="8" spans="1:16" ht="15">
      <c r="A8" s="12"/>
      <c r="B8" s="25">
        <v>312.6</v>
      </c>
      <c r="C8" s="20" t="s">
        <v>11</v>
      </c>
      <c r="D8" s="46">
        <v>35550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35550</v>
      </c>
      <c r="O8" s="47">
        <f t="shared" si="2"/>
        <v>110.40372670807453</v>
      </c>
      <c r="P8" s="9"/>
    </row>
    <row r="9" spans="1:16" ht="15">
      <c r="A9" s="12"/>
      <c r="B9" s="25">
        <v>314.1</v>
      </c>
      <c r="C9" s="20" t="s">
        <v>12</v>
      </c>
      <c r="D9" s="46">
        <v>9950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9950</v>
      </c>
      <c r="O9" s="47">
        <f t="shared" si="2"/>
        <v>30.900621118012424</v>
      </c>
      <c r="P9" s="9"/>
    </row>
    <row r="10" spans="1:16" ht="15">
      <c r="A10" s="12"/>
      <c r="B10" s="25">
        <v>314.4</v>
      </c>
      <c r="C10" s="20" t="s">
        <v>14</v>
      </c>
      <c r="D10" s="46">
        <v>-442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-442</v>
      </c>
      <c r="O10" s="47">
        <f t="shared" si="2"/>
        <v>-1.3726708074534162</v>
      </c>
      <c r="P10" s="9"/>
    </row>
    <row r="11" spans="1:16" ht="15">
      <c r="A11" s="12"/>
      <c r="B11" s="25">
        <v>315</v>
      </c>
      <c r="C11" s="20" t="s">
        <v>65</v>
      </c>
      <c r="D11" s="46">
        <v>4569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4569</v>
      </c>
      <c r="O11" s="47">
        <f t="shared" si="2"/>
        <v>14.18944099378882</v>
      </c>
      <c r="P11" s="9"/>
    </row>
    <row r="12" spans="1:16" ht="15.75">
      <c r="A12" s="29" t="s">
        <v>18</v>
      </c>
      <c r="B12" s="30"/>
      <c r="C12" s="31"/>
      <c r="D12" s="32">
        <f aca="true" t="shared" si="3" ref="D12:M12">SUM(D13:D16)</f>
        <v>32486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32486</v>
      </c>
      <c r="O12" s="45">
        <f t="shared" si="2"/>
        <v>100.88819875776397</v>
      </c>
      <c r="P12" s="10"/>
    </row>
    <row r="13" spans="1:16" ht="15">
      <c r="A13" s="12"/>
      <c r="B13" s="25">
        <v>335.12</v>
      </c>
      <c r="C13" s="20" t="s">
        <v>66</v>
      </c>
      <c r="D13" s="46">
        <v>15440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15440</v>
      </c>
      <c r="O13" s="47">
        <f t="shared" si="2"/>
        <v>47.95031055900621</v>
      </c>
      <c r="P13" s="9"/>
    </row>
    <row r="14" spans="1:16" ht="15">
      <c r="A14" s="12"/>
      <c r="B14" s="25">
        <v>335.14</v>
      </c>
      <c r="C14" s="20" t="s">
        <v>67</v>
      </c>
      <c r="D14" s="46">
        <v>128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128</v>
      </c>
      <c r="O14" s="47">
        <f t="shared" si="2"/>
        <v>0.39751552795031053</v>
      </c>
      <c r="P14" s="9"/>
    </row>
    <row r="15" spans="1:16" ht="15">
      <c r="A15" s="12"/>
      <c r="B15" s="25">
        <v>335.15</v>
      </c>
      <c r="C15" s="20" t="s">
        <v>68</v>
      </c>
      <c r="D15" s="46">
        <v>42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42</v>
      </c>
      <c r="O15" s="47">
        <f t="shared" si="2"/>
        <v>0.13043478260869565</v>
      </c>
      <c r="P15" s="9"/>
    </row>
    <row r="16" spans="1:16" ht="15">
      <c r="A16" s="12"/>
      <c r="B16" s="25">
        <v>335.18</v>
      </c>
      <c r="C16" s="20" t="s">
        <v>69</v>
      </c>
      <c r="D16" s="46">
        <v>16876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16876</v>
      </c>
      <c r="O16" s="47">
        <f t="shared" si="2"/>
        <v>52.409937888198755</v>
      </c>
      <c r="P16" s="9"/>
    </row>
    <row r="17" spans="1:16" ht="15.75">
      <c r="A17" s="29" t="s">
        <v>25</v>
      </c>
      <c r="B17" s="30"/>
      <c r="C17" s="31"/>
      <c r="D17" s="32">
        <f aca="true" t="shared" si="4" ref="D17:M17">SUM(D18:D19)</f>
        <v>0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74640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32">
        <f t="shared" si="1"/>
        <v>74640</v>
      </c>
      <c r="O17" s="45">
        <f t="shared" si="2"/>
        <v>231.80124223602485</v>
      </c>
      <c r="P17" s="10"/>
    </row>
    <row r="18" spans="1:16" ht="15">
      <c r="A18" s="12"/>
      <c r="B18" s="25">
        <v>343.3</v>
      </c>
      <c r="C18" s="20" t="s">
        <v>27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57771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57771</v>
      </c>
      <c r="O18" s="47">
        <f t="shared" si="2"/>
        <v>179.41304347826087</v>
      </c>
      <c r="P18" s="9"/>
    </row>
    <row r="19" spans="1:16" ht="15">
      <c r="A19" s="12"/>
      <c r="B19" s="25">
        <v>343.4</v>
      </c>
      <c r="C19" s="20" t="s">
        <v>28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16869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16869</v>
      </c>
      <c r="O19" s="47">
        <f t="shared" si="2"/>
        <v>52.38819875776397</v>
      </c>
      <c r="P19" s="9"/>
    </row>
    <row r="20" spans="1:16" ht="15.75">
      <c r="A20" s="29" t="s">
        <v>26</v>
      </c>
      <c r="B20" s="30"/>
      <c r="C20" s="31"/>
      <c r="D20" s="32">
        <f aca="true" t="shared" si="5" ref="D20:M20">SUM(D21:D21)</f>
        <v>253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253</v>
      </c>
      <c r="O20" s="45">
        <f t="shared" si="2"/>
        <v>0.7857142857142857</v>
      </c>
      <c r="P20" s="10"/>
    </row>
    <row r="21" spans="1:16" ht="15">
      <c r="A21" s="13"/>
      <c r="B21" s="39">
        <v>351.3</v>
      </c>
      <c r="C21" s="21" t="s">
        <v>56</v>
      </c>
      <c r="D21" s="46">
        <v>253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253</v>
      </c>
      <c r="O21" s="47">
        <f t="shared" si="2"/>
        <v>0.7857142857142857</v>
      </c>
      <c r="P21" s="9"/>
    </row>
    <row r="22" spans="1:16" ht="15.75">
      <c r="A22" s="29" t="s">
        <v>3</v>
      </c>
      <c r="B22" s="30"/>
      <c r="C22" s="31"/>
      <c r="D22" s="32">
        <f aca="true" t="shared" si="6" ref="D22:M22">SUM(D23:D25)</f>
        <v>4819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626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5445</v>
      </c>
      <c r="O22" s="45">
        <f t="shared" si="2"/>
        <v>16.90993788819876</v>
      </c>
      <c r="P22" s="10"/>
    </row>
    <row r="23" spans="1:16" ht="15">
      <c r="A23" s="12"/>
      <c r="B23" s="25">
        <v>361.1</v>
      </c>
      <c r="C23" s="20" t="s">
        <v>32</v>
      </c>
      <c r="D23" s="46">
        <v>97</v>
      </c>
      <c r="E23" s="46">
        <v>0</v>
      </c>
      <c r="F23" s="46">
        <v>0</v>
      </c>
      <c r="G23" s="46">
        <v>0</v>
      </c>
      <c r="H23" s="46">
        <v>0</v>
      </c>
      <c r="I23" s="46">
        <v>86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183</v>
      </c>
      <c r="O23" s="47">
        <f t="shared" si="2"/>
        <v>0.5683229813664596</v>
      </c>
      <c r="P23" s="9"/>
    </row>
    <row r="24" spans="1:16" ht="15">
      <c r="A24" s="12"/>
      <c r="B24" s="25">
        <v>362</v>
      </c>
      <c r="C24" s="20" t="s">
        <v>61</v>
      </c>
      <c r="D24" s="46">
        <v>1075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1075</v>
      </c>
      <c r="O24" s="47">
        <f t="shared" si="2"/>
        <v>3.3385093167701863</v>
      </c>
      <c r="P24" s="9"/>
    </row>
    <row r="25" spans="1:16" ht="15">
      <c r="A25" s="12"/>
      <c r="B25" s="25">
        <v>369.9</v>
      </c>
      <c r="C25" s="20" t="s">
        <v>34</v>
      </c>
      <c r="D25" s="46">
        <v>3647</v>
      </c>
      <c r="E25" s="46">
        <v>0</v>
      </c>
      <c r="F25" s="46">
        <v>0</v>
      </c>
      <c r="G25" s="46">
        <v>0</v>
      </c>
      <c r="H25" s="46">
        <v>0</v>
      </c>
      <c r="I25" s="46">
        <v>540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4187</v>
      </c>
      <c r="O25" s="47">
        <f t="shared" si="2"/>
        <v>13.003105590062113</v>
      </c>
      <c r="P25" s="9"/>
    </row>
    <row r="26" spans="1:16" ht="15.75">
      <c r="A26" s="29" t="s">
        <v>50</v>
      </c>
      <c r="B26" s="30"/>
      <c r="C26" s="31"/>
      <c r="D26" s="32">
        <f aca="true" t="shared" si="7" ref="D26:M26">SUM(D27:D27)</f>
        <v>0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9000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1"/>
        <v>9000</v>
      </c>
      <c r="O26" s="45">
        <f t="shared" si="2"/>
        <v>27.950310559006212</v>
      </c>
      <c r="P26" s="9"/>
    </row>
    <row r="27" spans="1:16" ht="15.75" thickBot="1">
      <c r="A27" s="12"/>
      <c r="B27" s="25">
        <v>381</v>
      </c>
      <c r="C27" s="20" t="s">
        <v>51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9000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9000</v>
      </c>
      <c r="O27" s="47">
        <f t="shared" si="2"/>
        <v>27.950310559006212</v>
      </c>
      <c r="P27" s="9"/>
    </row>
    <row r="28" spans="1:119" ht="16.5" thickBot="1">
      <c r="A28" s="14" t="s">
        <v>29</v>
      </c>
      <c r="B28" s="23"/>
      <c r="C28" s="22"/>
      <c r="D28" s="15">
        <f>SUM(D5,D12,D17,D20,D22,D26)</f>
        <v>106420</v>
      </c>
      <c r="E28" s="15">
        <f aca="true" t="shared" si="8" ref="E28:M28">SUM(E5,E12,E17,E20,E22,E26)</f>
        <v>0</v>
      </c>
      <c r="F28" s="15">
        <f t="shared" si="8"/>
        <v>0</v>
      </c>
      <c r="G28" s="15">
        <f t="shared" si="8"/>
        <v>0</v>
      </c>
      <c r="H28" s="15">
        <f t="shared" si="8"/>
        <v>0</v>
      </c>
      <c r="I28" s="15">
        <f t="shared" si="8"/>
        <v>84266</v>
      </c>
      <c r="J28" s="15">
        <f t="shared" si="8"/>
        <v>0</v>
      </c>
      <c r="K28" s="15">
        <f t="shared" si="8"/>
        <v>0</v>
      </c>
      <c r="L28" s="15">
        <f t="shared" si="8"/>
        <v>0</v>
      </c>
      <c r="M28" s="15">
        <f t="shared" si="8"/>
        <v>0</v>
      </c>
      <c r="N28" s="15">
        <f t="shared" si="1"/>
        <v>190686</v>
      </c>
      <c r="O28" s="38">
        <f t="shared" si="2"/>
        <v>592.1925465838509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5" ht="15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8" t="s">
        <v>84</v>
      </c>
      <c r="M30" s="48"/>
      <c r="N30" s="48"/>
      <c r="O30" s="43">
        <v>322</v>
      </c>
    </row>
    <row r="31" spans="1:15" ht="15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5" ht="15.75" customHeight="1" thickBot="1">
      <c r="A32" s="52" t="s">
        <v>53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35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36</v>
      </c>
      <c r="F4" s="34" t="s">
        <v>37</v>
      </c>
      <c r="G4" s="34" t="s">
        <v>38</v>
      </c>
      <c r="H4" s="34" t="s">
        <v>5</v>
      </c>
      <c r="I4" s="34" t="s">
        <v>6</v>
      </c>
      <c r="J4" s="35" t="s">
        <v>39</v>
      </c>
      <c r="K4" s="35" t="s">
        <v>7</v>
      </c>
      <c r="L4" s="35" t="s">
        <v>8</v>
      </c>
      <c r="M4" s="35" t="s">
        <v>9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66716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8">SUM(D5:M5)</f>
        <v>66716</v>
      </c>
      <c r="O5" s="33">
        <f aca="true" t="shared" si="2" ref="O5:O28">(N5/O$30)</f>
        <v>205.91358024691357</v>
      </c>
      <c r="P5" s="6"/>
    </row>
    <row r="6" spans="1:16" ht="15">
      <c r="A6" s="12"/>
      <c r="B6" s="25">
        <v>311</v>
      </c>
      <c r="C6" s="20" t="s">
        <v>2</v>
      </c>
      <c r="D6" s="46">
        <v>2622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2622</v>
      </c>
      <c r="O6" s="47">
        <f t="shared" si="2"/>
        <v>8.092592592592593</v>
      </c>
      <c r="P6" s="9"/>
    </row>
    <row r="7" spans="1:16" ht="15">
      <c r="A7" s="12"/>
      <c r="B7" s="25">
        <v>312.41</v>
      </c>
      <c r="C7" s="20" t="s">
        <v>64</v>
      </c>
      <c r="D7" s="46">
        <v>17876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17876</v>
      </c>
      <c r="O7" s="47">
        <f t="shared" si="2"/>
        <v>55.17283950617284</v>
      </c>
      <c r="P7" s="9"/>
    </row>
    <row r="8" spans="1:16" ht="15">
      <c r="A8" s="12"/>
      <c r="B8" s="25">
        <v>312.6</v>
      </c>
      <c r="C8" s="20" t="s">
        <v>11</v>
      </c>
      <c r="D8" s="46">
        <v>31741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31741</v>
      </c>
      <c r="O8" s="47">
        <f t="shared" si="2"/>
        <v>97.96604938271605</v>
      </c>
      <c r="P8" s="9"/>
    </row>
    <row r="9" spans="1:16" ht="15">
      <c r="A9" s="12"/>
      <c r="B9" s="25">
        <v>314.1</v>
      </c>
      <c r="C9" s="20" t="s">
        <v>12</v>
      </c>
      <c r="D9" s="46">
        <v>9694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9694</v>
      </c>
      <c r="O9" s="47">
        <f t="shared" si="2"/>
        <v>29.919753086419753</v>
      </c>
      <c r="P9" s="9"/>
    </row>
    <row r="10" spans="1:16" ht="15">
      <c r="A10" s="12"/>
      <c r="B10" s="25">
        <v>314.4</v>
      </c>
      <c r="C10" s="20" t="s">
        <v>14</v>
      </c>
      <c r="D10" s="46">
        <v>945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945</v>
      </c>
      <c r="O10" s="47">
        <f t="shared" si="2"/>
        <v>2.9166666666666665</v>
      </c>
      <c r="P10" s="9"/>
    </row>
    <row r="11" spans="1:16" ht="15">
      <c r="A11" s="12"/>
      <c r="B11" s="25">
        <v>315</v>
      </c>
      <c r="C11" s="20" t="s">
        <v>65</v>
      </c>
      <c r="D11" s="46">
        <v>3838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3838</v>
      </c>
      <c r="O11" s="47">
        <f t="shared" si="2"/>
        <v>11.845679012345679</v>
      </c>
      <c r="P11" s="9"/>
    </row>
    <row r="12" spans="1:16" ht="15.75">
      <c r="A12" s="29" t="s">
        <v>18</v>
      </c>
      <c r="B12" s="30"/>
      <c r="C12" s="31"/>
      <c r="D12" s="32">
        <f aca="true" t="shared" si="3" ref="D12:M12">SUM(D13:D16)</f>
        <v>30724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30724</v>
      </c>
      <c r="O12" s="45">
        <f t="shared" si="2"/>
        <v>94.82716049382717</v>
      </c>
      <c r="P12" s="10"/>
    </row>
    <row r="13" spans="1:16" ht="15">
      <c r="A13" s="12"/>
      <c r="B13" s="25">
        <v>335.12</v>
      </c>
      <c r="C13" s="20" t="s">
        <v>66</v>
      </c>
      <c r="D13" s="46">
        <v>15408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15408</v>
      </c>
      <c r="O13" s="47">
        <f t="shared" si="2"/>
        <v>47.55555555555556</v>
      </c>
      <c r="P13" s="9"/>
    </row>
    <row r="14" spans="1:16" ht="15">
      <c r="A14" s="12"/>
      <c r="B14" s="25">
        <v>335.14</v>
      </c>
      <c r="C14" s="20" t="s">
        <v>67</v>
      </c>
      <c r="D14" s="46">
        <v>172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172</v>
      </c>
      <c r="O14" s="47">
        <f t="shared" si="2"/>
        <v>0.5308641975308642</v>
      </c>
      <c r="P14" s="9"/>
    </row>
    <row r="15" spans="1:16" ht="15">
      <c r="A15" s="12"/>
      <c r="B15" s="25">
        <v>335.15</v>
      </c>
      <c r="C15" s="20" t="s">
        <v>68</v>
      </c>
      <c r="D15" s="46">
        <v>42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42</v>
      </c>
      <c r="O15" s="47">
        <f t="shared" si="2"/>
        <v>0.12962962962962962</v>
      </c>
      <c r="P15" s="9"/>
    </row>
    <row r="16" spans="1:16" ht="15">
      <c r="A16" s="12"/>
      <c r="B16" s="25">
        <v>335.18</v>
      </c>
      <c r="C16" s="20" t="s">
        <v>69</v>
      </c>
      <c r="D16" s="46">
        <v>15102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15102</v>
      </c>
      <c r="O16" s="47">
        <f t="shared" si="2"/>
        <v>46.611111111111114</v>
      </c>
      <c r="P16" s="9"/>
    </row>
    <row r="17" spans="1:16" ht="15.75">
      <c r="A17" s="29" t="s">
        <v>25</v>
      </c>
      <c r="B17" s="30"/>
      <c r="C17" s="31"/>
      <c r="D17" s="32">
        <f aca="true" t="shared" si="4" ref="D17:M17">SUM(D18:D19)</f>
        <v>0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72755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32">
        <f t="shared" si="1"/>
        <v>72755</v>
      </c>
      <c r="O17" s="45">
        <f t="shared" si="2"/>
        <v>224.55246913580248</v>
      </c>
      <c r="P17" s="10"/>
    </row>
    <row r="18" spans="1:16" ht="15">
      <c r="A18" s="12"/>
      <c r="B18" s="25">
        <v>343.3</v>
      </c>
      <c r="C18" s="20" t="s">
        <v>27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56008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56008</v>
      </c>
      <c r="O18" s="47">
        <f t="shared" si="2"/>
        <v>172.8641975308642</v>
      </c>
      <c r="P18" s="9"/>
    </row>
    <row r="19" spans="1:16" ht="15">
      <c r="A19" s="12"/>
      <c r="B19" s="25">
        <v>343.4</v>
      </c>
      <c r="C19" s="20" t="s">
        <v>28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16747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16747</v>
      </c>
      <c r="O19" s="47">
        <f t="shared" si="2"/>
        <v>51.68827160493827</v>
      </c>
      <c r="P19" s="9"/>
    </row>
    <row r="20" spans="1:16" ht="15.75">
      <c r="A20" s="29" t="s">
        <v>26</v>
      </c>
      <c r="B20" s="30"/>
      <c r="C20" s="31"/>
      <c r="D20" s="32">
        <f aca="true" t="shared" si="5" ref="D20:M20">SUM(D21:D21)</f>
        <v>135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135</v>
      </c>
      <c r="O20" s="45">
        <f t="shared" si="2"/>
        <v>0.4166666666666667</v>
      </c>
      <c r="P20" s="10"/>
    </row>
    <row r="21" spans="1:16" ht="15">
      <c r="A21" s="13"/>
      <c r="B21" s="39">
        <v>351.3</v>
      </c>
      <c r="C21" s="21" t="s">
        <v>56</v>
      </c>
      <c r="D21" s="46">
        <v>135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135</v>
      </c>
      <c r="O21" s="47">
        <f t="shared" si="2"/>
        <v>0.4166666666666667</v>
      </c>
      <c r="P21" s="9"/>
    </row>
    <row r="22" spans="1:16" ht="15.75">
      <c r="A22" s="29" t="s">
        <v>3</v>
      </c>
      <c r="B22" s="30"/>
      <c r="C22" s="31"/>
      <c r="D22" s="32">
        <f aca="true" t="shared" si="6" ref="D22:M22">SUM(D23:D25)</f>
        <v>5316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425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5741</v>
      </c>
      <c r="O22" s="45">
        <f t="shared" si="2"/>
        <v>17.719135802469136</v>
      </c>
      <c r="P22" s="10"/>
    </row>
    <row r="23" spans="1:16" ht="15">
      <c r="A23" s="12"/>
      <c r="B23" s="25">
        <v>361.1</v>
      </c>
      <c r="C23" s="20" t="s">
        <v>32</v>
      </c>
      <c r="D23" s="46">
        <v>94</v>
      </c>
      <c r="E23" s="46">
        <v>0</v>
      </c>
      <c r="F23" s="46">
        <v>0</v>
      </c>
      <c r="G23" s="46">
        <v>0</v>
      </c>
      <c r="H23" s="46">
        <v>0</v>
      </c>
      <c r="I23" s="46">
        <v>75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169</v>
      </c>
      <c r="O23" s="47">
        <f t="shared" si="2"/>
        <v>0.5216049382716049</v>
      </c>
      <c r="P23" s="9"/>
    </row>
    <row r="24" spans="1:16" ht="15">
      <c r="A24" s="12"/>
      <c r="B24" s="25">
        <v>362</v>
      </c>
      <c r="C24" s="20" t="s">
        <v>61</v>
      </c>
      <c r="D24" s="46">
        <v>1830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1830</v>
      </c>
      <c r="O24" s="47">
        <f t="shared" si="2"/>
        <v>5.648148148148148</v>
      </c>
      <c r="P24" s="9"/>
    </row>
    <row r="25" spans="1:16" ht="15">
      <c r="A25" s="12"/>
      <c r="B25" s="25">
        <v>369.9</v>
      </c>
      <c r="C25" s="20" t="s">
        <v>34</v>
      </c>
      <c r="D25" s="46">
        <v>3392</v>
      </c>
      <c r="E25" s="46">
        <v>0</v>
      </c>
      <c r="F25" s="46">
        <v>0</v>
      </c>
      <c r="G25" s="46">
        <v>0</v>
      </c>
      <c r="H25" s="46">
        <v>0</v>
      </c>
      <c r="I25" s="46">
        <v>350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3742</v>
      </c>
      <c r="O25" s="47">
        <f t="shared" si="2"/>
        <v>11.549382716049383</v>
      </c>
      <c r="P25" s="9"/>
    </row>
    <row r="26" spans="1:16" ht="15.75">
      <c r="A26" s="29" t="s">
        <v>50</v>
      </c>
      <c r="B26" s="30"/>
      <c r="C26" s="31"/>
      <c r="D26" s="32">
        <f aca="true" t="shared" si="7" ref="D26:M26">SUM(D27:D27)</f>
        <v>0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9000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1"/>
        <v>9000</v>
      </c>
      <c r="O26" s="45">
        <f t="shared" si="2"/>
        <v>27.77777777777778</v>
      </c>
      <c r="P26" s="9"/>
    </row>
    <row r="27" spans="1:16" ht="15.75" thickBot="1">
      <c r="A27" s="12"/>
      <c r="B27" s="25">
        <v>381</v>
      </c>
      <c r="C27" s="20" t="s">
        <v>51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9000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9000</v>
      </c>
      <c r="O27" s="47">
        <f t="shared" si="2"/>
        <v>27.77777777777778</v>
      </c>
      <c r="P27" s="9"/>
    </row>
    <row r="28" spans="1:119" ht="16.5" thickBot="1">
      <c r="A28" s="14" t="s">
        <v>29</v>
      </c>
      <c r="B28" s="23"/>
      <c r="C28" s="22"/>
      <c r="D28" s="15">
        <f>SUM(D5,D12,D17,D20,D22,D26)</f>
        <v>102891</v>
      </c>
      <c r="E28" s="15">
        <f aca="true" t="shared" si="8" ref="E28:M28">SUM(E5,E12,E17,E20,E22,E26)</f>
        <v>0</v>
      </c>
      <c r="F28" s="15">
        <f t="shared" si="8"/>
        <v>0</v>
      </c>
      <c r="G28" s="15">
        <f t="shared" si="8"/>
        <v>0</v>
      </c>
      <c r="H28" s="15">
        <f t="shared" si="8"/>
        <v>0</v>
      </c>
      <c r="I28" s="15">
        <f t="shared" si="8"/>
        <v>82180</v>
      </c>
      <c r="J28" s="15">
        <f t="shared" si="8"/>
        <v>0</v>
      </c>
      <c r="K28" s="15">
        <f t="shared" si="8"/>
        <v>0</v>
      </c>
      <c r="L28" s="15">
        <f t="shared" si="8"/>
        <v>0</v>
      </c>
      <c r="M28" s="15">
        <f t="shared" si="8"/>
        <v>0</v>
      </c>
      <c r="N28" s="15">
        <f t="shared" si="1"/>
        <v>185071</v>
      </c>
      <c r="O28" s="38">
        <f t="shared" si="2"/>
        <v>571.2067901234568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5" ht="15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8" t="s">
        <v>82</v>
      </c>
      <c r="M30" s="48"/>
      <c r="N30" s="48"/>
      <c r="O30" s="43">
        <v>324</v>
      </c>
    </row>
    <row r="31" spans="1:15" ht="15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5" ht="15.75" customHeight="1" thickBot="1">
      <c r="A32" s="52" t="s">
        <v>53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35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36</v>
      </c>
      <c r="F4" s="34" t="s">
        <v>37</v>
      </c>
      <c r="G4" s="34" t="s">
        <v>38</v>
      </c>
      <c r="H4" s="34" t="s">
        <v>5</v>
      </c>
      <c r="I4" s="34" t="s">
        <v>6</v>
      </c>
      <c r="J4" s="35" t="s">
        <v>39</v>
      </c>
      <c r="K4" s="35" t="s">
        <v>7</v>
      </c>
      <c r="L4" s="35" t="s">
        <v>8</v>
      </c>
      <c r="M4" s="35" t="s">
        <v>9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68044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8">SUM(D5:M5)</f>
        <v>68044</v>
      </c>
      <c r="O5" s="33">
        <f aca="true" t="shared" si="2" ref="O5:O28">(N5/O$30)</f>
        <v>210.01234567901236</v>
      </c>
      <c r="P5" s="6"/>
    </row>
    <row r="6" spans="1:16" ht="15">
      <c r="A6" s="12"/>
      <c r="B6" s="25">
        <v>311</v>
      </c>
      <c r="C6" s="20" t="s">
        <v>2</v>
      </c>
      <c r="D6" s="46">
        <v>2615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2615</v>
      </c>
      <c r="O6" s="47">
        <f t="shared" si="2"/>
        <v>8.070987654320987</v>
      </c>
      <c r="P6" s="9"/>
    </row>
    <row r="7" spans="1:16" ht="15">
      <c r="A7" s="12"/>
      <c r="B7" s="25">
        <v>312.41</v>
      </c>
      <c r="C7" s="20" t="s">
        <v>64</v>
      </c>
      <c r="D7" s="46">
        <v>17034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17034</v>
      </c>
      <c r="O7" s="47">
        <f t="shared" si="2"/>
        <v>52.574074074074076</v>
      </c>
      <c r="P7" s="9"/>
    </row>
    <row r="8" spans="1:16" ht="15">
      <c r="A8" s="12"/>
      <c r="B8" s="25">
        <v>312.6</v>
      </c>
      <c r="C8" s="20" t="s">
        <v>11</v>
      </c>
      <c r="D8" s="46">
        <v>33551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33551</v>
      </c>
      <c r="O8" s="47">
        <f t="shared" si="2"/>
        <v>103.55246913580247</v>
      </c>
      <c r="P8" s="9"/>
    </row>
    <row r="9" spans="1:16" ht="15">
      <c r="A9" s="12"/>
      <c r="B9" s="25">
        <v>314.1</v>
      </c>
      <c r="C9" s="20" t="s">
        <v>12</v>
      </c>
      <c r="D9" s="46">
        <v>10026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10026</v>
      </c>
      <c r="O9" s="47">
        <f t="shared" si="2"/>
        <v>30.944444444444443</v>
      </c>
      <c r="P9" s="9"/>
    </row>
    <row r="10" spans="1:16" ht="15">
      <c r="A10" s="12"/>
      <c r="B10" s="25">
        <v>314.4</v>
      </c>
      <c r="C10" s="20" t="s">
        <v>14</v>
      </c>
      <c r="D10" s="46">
        <v>417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417</v>
      </c>
      <c r="O10" s="47">
        <f t="shared" si="2"/>
        <v>1.287037037037037</v>
      </c>
      <c r="P10" s="9"/>
    </row>
    <row r="11" spans="1:16" ht="15">
      <c r="A11" s="12"/>
      <c r="B11" s="25">
        <v>315</v>
      </c>
      <c r="C11" s="20" t="s">
        <v>65</v>
      </c>
      <c r="D11" s="46">
        <v>4401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4401</v>
      </c>
      <c r="O11" s="47">
        <f t="shared" si="2"/>
        <v>13.583333333333334</v>
      </c>
      <c r="P11" s="9"/>
    </row>
    <row r="12" spans="1:16" ht="15.75">
      <c r="A12" s="29" t="s">
        <v>18</v>
      </c>
      <c r="B12" s="30"/>
      <c r="C12" s="31"/>
      <c r="D12" s="32">
        <f aca="true" t="shared" si="3" ref="D12:M12">SUM(D13:D16)</f>
        <v>30275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30275</v>
      </c>
      <c r="O12" s="45">
        <f t="shared" si="2"/>
        <v>93.44135802469135</v>
      </c>
      <c r="P12" s="10"/>
    </row>
    <row r="13" spans="1:16" ht="15">
      <c r="A13" s="12"/>
      <c r="B13" s="25">
        <v>335.12</v>
      </c>
      <c r="C13" s="20" t="s">
        <v>66</v>
      </c>
      <c r="D13" s="46">
        <v>14014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14014</v>
      </c>
      <c r="O13" s="47">
        <f t="shared" si="2"/>
        <v>43.25308641975309</v>
      </c>
      <c r="P13" s="9"/>
    </row>
    <row r="14" spans="1:16" ht="15">
      <c r="A14" s="12"/>
      <c r="B14" s="25">
        <v>335.14</v>
      </c>
      <c r="C14" s="20" t="s">
        <v>67</v>
      </c>
      <c r="D14" s="46">
        <v>266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266</v>
      </c>
      <c r="O14" s="47">
        <f t="shared" si="2"/>
        <v>0.8209876543209876</v>
      </c>
      <c r="P14" s="9"/>
    </row>
    <row r="15" spans="1:16" ht="15">
      <c r="A15" s="12"/>
      <c r="B15" s="25">
        <v>335.15</v>
      </c>
      <c r="C15" s="20" t="s">
        <v>68</v>
      </c>
      <c r="D15" s="46">
        <v>35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35</v>
      </c>
      <c r="O15" s="47">
        <f t="shared" si="2"/>
        <v>0.10802469135802469</v>
      </c>
      <c r="P15" s="9"/>
    </row>
    <row r="16" spans="1:16" ht="15">
      <c r="A16" s="12"/>
      <c r="B16" s="25">
        <v>335.18</v>
      </c>
      <c r="C16" s="20" t="s">
        <v>69</v>
      </c>
      <c r="D16" s="46">
        <v>15960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15960</v>
      </c>
      <c r="O16" s="47">
        <f t="shared" si="2"/>
        <v>49.25925925925926</v>
      </c>
      <c r="P16" s="9"/>
    </row>
    <row r="17" spans="1:16" ht="15.75">
      <c r="A17" s="29" t="s">
        <v>25</v>
      </c>
      <c r="B17" s="30"/>
      <c r="C17" s="31"/>
      <c r="D17" s="32">
        <f aca="true" t="shared" si="4" ref="D17:M17">SUM(D18:D19)</f>
        <v>0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67541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32">
        <f t="shared" si="1"/>
        <v>67541</v>
      </c>
      <c r="O17" s="45">
        <f t="shared" si="2"/>
        <v>208.45987654320987</v>
      </c>
      <c r="P17" s="10"/>
    </row>
    <row r="18" spans="1:16" ht="15">
      <c r="A18" s="12"/>
      <c r="B18" s="25">
        <v>343.3</v>
      </c>
      <c r="C18" s="20" t="s">
        <v>27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51567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51567</v>
      </c>
      <c r="O18" s="47">
        <f t="shared" si="2"/>
        <v>159.15740740740742</v>
      </c>
      <c r="P18" s="9"/>
    </row>
    <row r="19" spans="1:16" ht="15">
      <c r="A19" s="12"/>
      <c r="B19" s="25">
        <v>343.4</v>
      </c>
      <c r="C19" s="20" t="s">
        <v>28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15974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15974</v>
      </c>
      <c r="O19" s="47">
        <f t="shared" si="2"/>
        <v>49.30246913580247</v>
      </c>
      <c r="P19" s="9"/>
    </row>
    <row r="20" spans="1:16" ht="15.75">
      <c r="A20" s="29" t="s">
        <v>26</v>
      </c>
      <c r="B20" s="30"/>
      <c r="C20" s="31"/>
      <c r="D20" s="32">
        <f aca="true" t="shared" si="5" ref="D20:M20">SUM(D21:D21)</f>
        <v>251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251</v>
      </c>
      <c r="O20" s="45">
        <f t="shared" si="2"/>
        <v>0.7746913580246914</v>
      </c>
      <c r="P20" s="10"/>
    </row>
    <row r="21" spans="1:16" ht="15">
      <c r="A21" s="13"/>
      <c r="B21" s="39">
        <v>351.3</v>
      </c>
      <c r="C21" s="21" t="s">
        <v>56</v>
      </c>
      <c r="D21" s="46">
        <v>251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251</v>
      </c>
      <c r="O21" s="47">
        <f t="shared" si="2"/>
        <v>0.7746913580246914</v>
      </c>
      <c r="P21" s="9"/>
    </row>
    <row r="22" spans="1:16" ht="15.75">
      <c r="A22" s="29" t="s">
        <v>3</v>
      </c>
      <c r="B22" s="30"/>
      <c r="C22" s="31"/>
      <c r="D22" s="32">
        <f aca="true" t="shared" si="6" ref="D22:M22">SUM(D23:D25)</f>
        <v>4662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627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5289</v>
      </c>
      <c r="O22" s="45">
        <f t="shared" si="2"/>
        <v>16.324074074074073</v>
      </c>
      <c r="P22" s="10"/>
    </row>
    <row r="23" spans="1:16" ht="15">
      <c r="A23" s="12"/>
      <c r="B23" s="25">
        <v>361.1</v>
      </c>
      <c r="C23" s="20" t="s">
        <v>32</v>
      </c>
      <c r="D23" s="46">
        <v>89</v>
      </c>
      <c r="E23" s="46">
        <v>0</v>
      </c>
      <c r="F23" s="46">
        <v>0</v>
      </c>
      <c r="G23" s="46">
        <v>0</v>
      </c>
      <c r="H23" s="46">
        <v>0</v>
      </c>
      <c r="I23" s="46">
        <v>64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153</v>
      </c>
      <c r="O23" s="47">
        <f t="shared" si="2"/>
        <v>0.4722222222222222</v>
      </c>
      <c r="P23" s="9"/>
    </row>
    <row r="24" spans="1:16" ht="15">
      <c r="A24" s="12"/>
      <c r="B24" s="25">
        <v>362</v>
      </c>
      <c r="C24" s="20" t="s">
        <v>61</v>
      </c>
      <c r="D24" s="46">
        <v>1100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1100</v>
      </c>
      <c r="O24" s="47">
        <f t="shared" si="2"/>
        <v>3.3950617283950617</v>
      </c>
      <c r="P24" s="9"/>
    </row>
    <row r="25" spans="1:16" ht="15">
      <c r="A25" s="12"/>
      <c r="B25" s="25">
        <v>369.9</v>
      </c>
      <c r="C25" s="20" t="s">
        <v>34</v>
      </c>
      <c r="D25" s="46">
        <v>3473</v>
      </c>
      <c r="E25" s="46">
        <v>0</v>
      </c>
      <c r="F25" s="46">
        <v>0</v>
      </c>
      <c r="G25" s="46">
        <v>0</v>
      </c>
      <c r="H25" s="46">
        <v>0</v>
      </c>
      <c r="I25" s="46">
        <v>563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4036</v>
      </c>
      <c r="O25" s="47">
        <f t="shared" si="2"/>
        <v>12.45679012345679</v>
      </c>
      <c r="P25" s="9"/>
    </row>
    <row r="26" spans="1:16" ht="15.75">
      <c r="A26" s="29" t="s">
        <v>50</v>
      </c>
      <c r="B26" s="30"/>
      <c r="C26" s="31"/>
      <c r="D26" s="32">
        <f aca="true" t="shared" si="7" ref="D26:M26">SUM(D27:D27)</f>
        <v>0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5000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1"/>
        <v>5000</v>
      </c>
      <c r="O26" s="45">
        <f t="shared" si="2"/>
        <v>15.432098765432098</v>
      </c>
      <c r="P26" s="9"/>
    </row>
    <row r="27" spans="1:16" ht="15.75" thickBot="1">
      <c r="A27" s="12"/>
      <c r="B27" s="25">
        <v>381</v>
      </c>
      <c r="C27" s="20" t="s">
        <v>51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5000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5000</v>
      </c>
      <c r="O27" s="47">
        <f t="shared" si="2"/>
        <v>15.432098765432098</v>
      </c>
      <c r="P27" s="9"/>
    </row>
    <row r="28" spans="1:119" ht="16.5" thickBot="1">
      <c r="A28" s="14" t="s">
        <v>29</v>
      </c>
      <c r="B28" s="23"/>
      <c r="C28" s="22"/>
      <c r="D28" s="15">
        <f>SUM(D5,D12,D17,D20,D22,D26)</f>
        <v>103232</v>
      </c>
      <c r="E28" s="15">
        <f aca="true" t="shared" si="8" ref="E28:M28">SUM(E5,E12,E17,E20,E22,E26)</f>
        <v>0</v>
      </c>
      <c r="F28" s="15">
        <f t="shared" si="8"/>
        <v>0</v>
      </c>
      <c r="G28" s="15">
        <f t="shared" si="8"/>
        <v>0</v>
      </c>
      <c r="H28" s="15">
        <f t="shared" si="8"/>
        <v>0</v>
      </c>
      <c r="I28" s="15">
        <f t="shared" si="8"/>
        <v>73168</v>
      </c>
      <c r="J28" s="15">
        <f t="shared" si="8"/>
        <v>0</v>
      </c>
      <c r="K28" s="15">
        <f t="shared" si="8"/>
        <v>0</v>
      </c>
      <c r="L28" s="15">
        <f t="shared" si="8"/>
        <v>0</v>
      </c>
      <c r="M28" s="15">
        <f t="shared" si="8"/>
        <v>0</v>
      </c>
      <c r="N28" s="15">
        <f t="shared" si="1"/>
        <v>176400</v>
      </c>
      <c r="O28" s="38">
        <f t="shared" si="2"/>
        <v>544.4444444444445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5" ht="15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8" t="s">
        <v>80</v>
      </c>
      <c r="M30" s="48"/>
      <c r="N30" s="48"/>
      <c r="O30" s="43">
        <v>324</v>
      </c>
    </row>
    <row r="31" spans="1:15" ht="15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5" ht="15.75" customHeight="1" thickBot="1">
      <c r="A32" s="52" t="s">
        <v>53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35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36</v>
      </c>
      <c r="F4" s="34" t="s">
        <v>37</v>
      </c>
      <c r="G4" s="34" t="s">
        <v>38</v>
      </c>
      <c r="H4" s="34" t="s">
        <v>5</v>
      </c>
      <c r="I4" s="34" t="s">
        <v>6</v>
      </c>
      <c r="J4" s="35" t="s">
        <v>39</v>
      </c>
      <c r="K4" s="35" t="s">
        <v>7</v>
      </c>
      <c r="L4" s="35" t="s">
        <v>8</v>
      </c>
      <c r="M4" s="35" t="s">
        <v>9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67718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6">SUM(D5:M5)</f>
        <v>67718</v>
      </c>
      <c r="O5" s="33">
        <f aca="true" t="shared" si="2" ref="O5:O26">(N5/O$28)</f>
        <v>210.30434782608697</v>
      </c>
      <c r="P5" s="6"/>
    </row>
    <row r="6" spans="1:16" ht="15">
      <c r="A6" s="12"/>
      <c r="B6" s="25">
        <v>311</v>
      </c>
      <c r="C6" s="20" t="s">
        <v>2</v>
      </c>
      <c r="D6" s="46">
        <v>2517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2517</v>
      </c>
      <c r="O6" s="47">
        <f t="shared" si="2"/>
        <v>7.816770186335404</v>
      </c>
      <c r="P6" s="9"/>
    </row>
    <row r="7" spans="1:16" ht="15">
      <c r="A7" s="12"/>
      <c r="B7" s="25">
        <v>312.41</v>
      </c>
      <c r="C7" s="20" t="s">
        <v>64</v>
      </c>
      <c r="D7" s="46">
        <v>16587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16587</v>
      </c>
      <c r="O7" s="47">
        <f t="shared" si="2"/>
        <v>51.51242236024845</v>
      </c>
      <c r="P7" s="9"/>
    </row>
    <row r="8" spans="1:16" ht="15">
      <c r="A8" s="12"/>
      <c r="B8" s="25">
        <v>312.6</v>
      </c>
      <c r="C8" s="20" t="s">
        <v>11</v>
      </c>
      <c r="D8" s="46">
        <v>33072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33072</v>
      </c>
      <c r="O8" s="47">
        <f t="shared" si="2"/>
        <v>102.7080745341615</v>
      </c>
      <c r="P8" s="9"/>
    </row>
    <row r="9" spans="1:16" ht="15">
      <c r="A9" s="12"/>
      <c r="B9" s="25">
        <v>314.1</v>
      </c>
      <c r="C9" s="20" t="s">
        <v>12</v>
      </c>
      <c r="D9" s="46">
        <v>10563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10563</v>
      </c>
      <c r="O9" s="47">
        <f t="shared" si="2"/>
        <v>32.80434782608695</v>
      </c>
      <c r="P9" s="9"/>
    </row>
    <row r="10" spans="1:16" ht="15">
      <c r="A10" s="12"/>
      <c r="B10" s="25">
        <v>314.4</v>
      </c>
      <c r="C10" s="20" t="s">
        <v>14</v>
      </c>
      <c r="D10" s="46">
        <v>167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167</v>
      </c>
      <c r="O10" s="47">
        <f t="shared" si="2"/>
        <v>0.5186335403726708</v>
      </c>
      <c r="P10" s="9"/>
    </row>
    <row r="11" spans="1:16" ht="15">
      <c r="A11" s="12"/>
      <c r="B11" s="25">
        <v>315</v>
      </c>
      <c r="C11" s="20" t="s">
        <v>65</v>
      </c>
      <c r="D11" s="46">
        <v>4812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4812</v>
      </c>
      <c r="O11" s="47">
        <f t="shared" si="2"/>
        <v>14.944099378881987</v>
      </c>
      <c r="P11" s="9"/>
    </row>
    <row r="12" spans="1:16" ht="15.75">
      <c r="A12" s="29" t="s">
        <v>18</v>
      </c>
      <c r="B12" s="30"/>
      <c r="C12" s="31"/>
      <c r="D12" s="32">
        <f aca="true" t="shared" si="3" ref="D12:M12">SUM(D13:D16)</f>
        <v>31806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31806</v>
      </c>
      <c r="O12" s="45">
        <f t="shared" si="2"/>
        <v>98.77639751552795</v>
      </c>
      <c r="P12" s="10"/>
    </row>
    <row r="13" spans="1:16" ht="15">
      <c r="A13" s="12"/>
      <c r="B13" s="25">
        <v>335.12</v>
      </c>
      <c r="C13" s="20" t="s">
        <v>66</v>
      </c>
      <c r="D13" s="46">
        <v>15262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15262</v>
      </c>
      <c r="O13" s="47">
        <f t="shared" si="2"/>
        <v>47.39751552795031</v>
      </c>
      <c r="P13" s="9"/>
    </row>
    <row r="14" spans="1:16" ht="15">
      <c r="A14" s="12"/>
      <c r="B14" s="25">
        <v>335.14</v>
      </c>
      <c r="C14" s="20" t="s">
        <v>67</v>
      </c>
      <c r="D14" s="46">
        <v>216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216</v>
      </c>
      <c r="O14" s="47">
        <f t="shared" si="2"/>
        <v>0.6708074534161491</v>
      </c>
      <c r="P14" s="9"/>
    </row>
    <row r="15" spans="1:16" ht="15">
      <c r="A15" s="12"/>
      <c r="B15" s="25">
        <v>335.15</v>
      </c>
      <c r="C15" s="20" t="s">
        <v>68</v>
      </c>
      <c r="D15" s="46">
        <v>28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28</v>
      </c>
      <c r="O15" s="47">
        <f t="shared" si="2"/>
        <v>0.08695652173913043</v>
      </c>
      <c r="P15" s="9"/>
    </row>
    <row r="16" spans="1:16" ht="15">
      <c r="A16" s="12"/>
      <c r="B16" s="25">
        <v>335.18</v>
      </c>
      <c r="C16" s="20" t="s">
        <v>69</v>
      </c>
      <c r="D16" s="46">
        <v>16300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16300</v>
      </c>
      <c r="O16" s="47">
        <f t="shared" si="2"/>
        <v>50.62111801242236</v>
      </c>
      <c r="P16" s="9"/>
    </row>
    <row r="17" spans="1:16" ht="15.75">
      <c r="A17" s="29" t="s">
        <v>25</v>
      </c>
      <c r="B17" s="30"/>
      <c r="C17" s="31"/>
      <c r="D17" s="32">
        <f aca="true" t="shared" si="4" ref="D17:M17">SUM(D18:D19)</f>
        <v>0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62894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32">
        <f t="shared" si="1"/>
        <v>62894</v>
      </c>
      <c r="O17" s="45">
        <f t="shared" si="2"/>
        <v>195.32298136645963</v>
      </c>
      <c r="P17" s="10"/>
    </row>
    <row r="18" spans="1:16" ht="15">
      <c r="A18" s="12"/>
      <c r="B18" s="25">
        <v>343.3</v>
      </c>
      <c r="C18" s="20" t="s">
        <v>27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47534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47534</v>
      </c>
      <c r="O18" s="47">
        <f t="shared" si="2"/>
        <v>147.62111801242236</v>
      </c>
      <c r="P18" s="9"/>
    </row>
    <row r="19" spans="1:16" ht="15">
      <c r="A19" s="12"/>
      <c r="B19" s="25">
        <v>343.4</v>
      </c>
      <c r="C19" s="20" t="s">
        <v>28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15360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15360</v>
      </c>
      <c r="O19" s="47">
        <f t="shared" si="2"/>
        <v>47.701863354037265</v>
      </c>
      <c r="P19" s="9"/>
    </row>
    <row r="20" spans="1:16" ht="15.75">
      <c r="A20" s="29" t="s">
        <v>26</v>
      </c>
      <c r="B20" s="30"/>
      <c r="C20" s="31"/>
      <c r="D20" s="32">
        <f aca="true" t="shared" si="5" ref="D20:M20">SUM(D21:D21)</f>
        <v>1819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1819</v>
      </c>
      <c r="O20" s="45">
        <f t="shared" si="2"/>
        <v>5.649068322981367</v>
      </c>
      <c r="P20" s="10"/>
    </row>
    <row r="21" spans="1:16" ht="15">
      <c r="A21" s="13"/>
      <c r="B21" s="39">
        <v>351.3</v>
      </c>
      <c r="C21" s="21" t="s">
        <v>56</v>
      </c>
      <c r="D21" s="46">
        <v>1819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1819</v>
      </c>
      <c r="O21" s="47">
        <f t="shared" si="2"/>
        <v>5.649068322981367</v>
      </c>
      <c r="P21" s="9"/>
    </row>
    <row r="22" spans="1:16" ht="15.75">
      <c r="A22" s="29" t="s">
        <v>3</v>
      </c>
      <c r="B22" s="30"/>
      <c r="C22" s="31"/>
      <c r="D22" s="32">
        <f aca="true" t="shared" si="6" ref="D22:M22">SUM(D23:D25)</f>
        <v>4930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464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5394</v>
      </c>
      <c r="O22" s="45">
        <f t="shared" si="2"/>
        <v>16.751552795031056</v>
      </c>
      <c r="P22" s="10"/>
    </row>
    <row r="23" spans="1:16" ht="15">
      <c r="A23" s="12"/>
      <c r="B23" s="25">
        <v>361.1</v>
      </c>
      <c r="C23" s="20" t="s">
        <v>32</v>
      </c>
      <c r="D23" s="46">
        <v>82</v>
      </c>
      <c r="E23" s="46">
        <v>0</v>
      </c>
      <c r="F23" s="46">
        <v>0</v>
      </c>
      <c r="G23" s="46">
        <v>0</v>
      </c>
      <c r="H23" s="46">
        <v>0</v>
      </c>
      <c r="I23" s="46">
        <v>58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140</v>
      </c>
      <c r="O23" s="47">
        <f t="shared" si="2"/>
        <v>0.43478260869565216</v>
      </c>
      <c r="P23" s="9"/>
    </row>
    <row r="24" spans="1:16" ht="15">
      <c r="A24" s="12"/>
      <c r="B24" s="25">
        <v>362</v>
      </c>
      <c r="C24" s="20" t="s">
        <v>61</v>
      </c>
      <c r="D24" s="46">
        <v>1300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1300</v>
      </c>
      <c r="O24" s="47">
        <f t="shared" si="2"/>
        <v>4.037267080745342</v>
      </c>
      <c r="P24" s="9"/>
    </row>
    <row r="25" spans="1:16" ht="15.75" thickBot="1">
      <c r="A25" s="12"/>
      <c r="B25" s="25">
        <v>369.9</v>
      </c>
      <c r="C25" s="20" t="s">
        <v>34</v>
      </c>
      <c r="D25" s="46">
        <v>3548</v>
      </c>
      <c r="E25" s="46">
        <v>0</v>
      </c>
      <c r="F25" s="46">
        <v>0</v>
      </c>
      <c r="G25" s="46">
        <v>0</v>
      </c>
      <c r="H25" s="46">
        <v>0</v>
      </c>
      <c r="I25" s="46">
        <v>406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3954</v>
      </c>
      <c r="O25" s="47">
        <f t="shared" si="2"/>
        <v>12.279503105590063</v>
      </c>
      <c r="P25" s="9"/>
    </row>
    <row r="26" spans="1:119" ht="16.5" thickBot="1">
      <c r="A26" s="14" t="s">
        <v>29</v>
      </c>
      <c r="B26" s="23"/>
      <c r="C26" s="22"/>
      <c r="D26" s="15">
        <f>SUM(D5,D12,D17,D20,D22)</f>
        <v>106273</v>
      </c>
      <c r="E26" s="15">
        <f aca="true" t="shared" si="7" ref="E26:M26">SUM(E5,E12,E17,E20,E22)</f>
        <v>0</v>
      </c>
      <c r="F26" s="15">
        <f t="shared" si="7"/>
        <v>0</v>
      </c>
      <c r="G26" s="15">
        <f t="shared" si="7"/>
        <v>0</v>
      </c>
      <c r="H26" s="15">
        <f t="shared" si="7"/>
        <v>0</v>
      </c>
      <c r="I26" s="15">
        <f t="shared" si="7"/>
        <v>63358</v>
      </c>
      <c r="J26" s="15">
        <f t="shared" si="7"/>
        <v>0</v>
      </c>
      <c r="K26" s="15">
        <f t="shared" si="7"/>
        <v>0</v>
      </c>
      <c r="L26" s="15">
        <f t="shared" si="7"/>
        <v>0</v>
      </c>
      <c r="M26" s="15">
        <f t="shared" si="7"/>
        <v>0</v>
      </c>
      <c r="N26" s="15">
        <f t="shared" si="1"/>
        <v>169631</v>
      </c>
      <c r="O26" s="38">
        <f t="shared" si="2"/>
        <v>526.804347826087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5" ht="15">
      <c r="A28" s="40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48" t="s">
        <v>78</v>
      </c>
      <c r="M28" s="48"/>
      <c r="N28" s="48"/>
      <c r="O28" s="43">
        <v>322</v>
      </c>
    </row>
    <row r="29" spans="1:15" ht="15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  <row r="30" spans="1:15" ht="15.75" customHeight="1" thickBot="1">
      <c r="A30" s="52" t="s">
        <v>53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35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36</v>
      </c>
      <c r="F4" s="34" t="s">
        <v>37</v>
      </c>
      <c r="G4" s="34" t="s">
        <v>38</v>
      </c>
      <c r="H4" s="34" t="s">
        <v>5</v>
      </c>
      <c r="I4" s="34" t="s">
        <v>6</v>
      </c>
      <c r="J4" s="35" t="s">
        <v>39</v>
      </c>
      <c r="K4" s="35" t="s">
        <v>7</v>
      </c>
      <c r="L4" s="35" t="s">
        <v>8</v>
      </c>
      <c r="M4" s="35" t="s">
        <v>9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56715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6">SUM(D5:M5)</f>
        <v>56715</v>
      </c>
      <c r="O5" s="33">
        <f aca="true" t="shared" si="2" ref="O5:O26">(N5/O$28)</f>
        <v>175.0462962962963</v>
      </c>
      <c r="P5" s="6"/>
    </row>
    <row r="6" spans="1:16" ht="15">
      <c r="A6" s="12"/>
      <c r="B6" s="25">
        <v>311</v>
      </c>
      <c r="C6" s="20" t="s">
        <v>2</v>
      </c>
      <c r="D6" s="46">
        <v>2542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2542</v>
      </c>
      <c r="O6" s="47">
        <f t="shared" si="2"/>
        <v>7.845679012345679</v>
      </c>
      <c r="P6" s="9"/>
    </row>
    <row r="7" spans="1:16" ht="15">
      <c r="A7" s="12"/>
      <c r="B7" s="25">
        <v>312.41</v>
      </c>
      <c r="C7" s="20" t="s">
        <v>64</v>
      </c>
      <c r="D7" s="46">
        <v>16088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16088</v>
      </c>
      <c r="O7" s="47">
        <f t="shared" si="2"/>
        <v>49.65432098765432</v>
      </c>
      <c r="P7" s="9"/>
    </row>
    <row r="8" spans="1:16" ht="15">
      <c r="A8" s="12"/>
      <c r="B8" s="25">
        <v>312.6</v>
      </c>
      <c r="C8" s="20" t="s">
        <v>11</v>
      </c>
      <c r="D8" s="46">
        <v>23238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23238</v>
      </c>
      <c r="O8" s="47">
        <f t="shared" si="2"/>
        <v>71.72222222222223</v>
      </c>
      <c r="P8" s="9"/>
    </row>
    <row r="9" spans="1:16" ht="15">
      <c r="A9" s="12"/>
      <c r="B9" s="25">
        <v>314.1</v>
      </c>
      <c r="C9" s="20" t="s">
        <v>12</v>
      </c>
      <c r="D9" s="46">
        <v>9809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9809</v>
      </c>
      <c r="O9" s="47">
        <f t="shared" si="2"/>
        <v>30.27469135802469</v>
      </c>
      <c r="P9" s="9"/>
    </row>
    <row r="10" spans="1:16" ht="15">
      <c r="A10" s="12"/>
      <c r="B10" s="25">
        <v>314.4</v>
      </c>
      <c r="C10" s="20" t="s">
        <v>14</v>
      </c>
      <c r="D10" s="46">
        <v>366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366</v>
      </c>
      <c r="O10" s="47">
        <f t="shared" si="2"/>
        <v>1.1296296296296295</v>
      </c>
      <c r="P10" s="9"/>
    </row>
    <row r="11" spans="1:16" ht="15">
      <c r="A11" s="12"/>
      <c r="B11" s="25">
        <v>315</v>
      </c>
      <c r="C11" s="20" t="s">
        <v>65</v>
      </c>
      <c r="D11" s="46">
        <v>4672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4672</v>
      </c>
      <c r="O11" s="47">
        <f t="shared" si="2"/>
        <v>14.419753086419753</v>
      </c>
      <c r="P11" s="9"/>
    </row>
    <row r="12" spans="1:16" ht="15.75">
      <c r="A12" s="29" t="s">
        <v>18</v>
      </c>
      <c r="B12" s="30"/>
      <c r="C12" s="31"/>
      <c r="D12" s="32">
        <f aca="true" t="shared" si="3" ref="D12:M12">SUM(D13:D16)</f>
        <v>28285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28285</v>
      </c>
      <c r="O12" s="45">
        <f t="shared" si="2"/>
        <v>87.29938271604938</v>
      </c>
      <c r="P12" s="10"/>
    </row>
    <row r="13" spans="1:16" ht="15">
      <c r="A13" s="12"/>
      <c r="B13" s="25">
        <v>335.12</v>
      </c>
      <c r="C13" s="20" t="s">
        <v>66</v>
      </c>
      <c r="D13" s="46">
        <v>16400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16400</v>
      </c>
      <c r="O13" s="47">
        <f t="shared" si="2"/>
        <v>50.617283950617285</v>
      </c>
      <c r="P13" s="9"/>
    </row>
    <row r="14" spans="1:16" ht="15">
      <c r="A14" s="12"/>
      <c r="B14" s="25">
        <v>335.14</v>
      </c>
      <c r="C14" s="20" t="s">
        <v>67</v>
      </c>
      <c r="D14" s="46">
        <v>310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310</v>
      </c>
      <c r="O14" s="47">
        <f t="shared" si="2"/>
        <v>0.9567901234567902</v>
      </c>
      <c r="P14" s="9"/>
    </row>
    <row r="15" spans="1:16" ht="15">
      <c r="A15" s="12"/>
      <c r="B15" s="25">
        <v>335.15</v>
      </c>
      <c r="C15" s="20" t="s">
        <v>68</v>
      </c>
      <c r="D15" s="46">
        <v>28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28</v>
      </c>
      <c r="O15" s="47">
        <f t="shared" si="2"/>
        <v>0.08641975308641975</v>
      </c>
      <c r="P15" s="9"/>
    </row>
    <row r="16" spans="1:16" ht="15">
      <c r="A16" s="12"/>
      <c r="B16" s="25">
        <v>335.18</v>
      </c>
      <c r="C16" s="20" t="s">
        <v>69</v>
      </c>
      <c r="D16" s="46">
        <v>11547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11547</v>
      </c>
      <c r="O16" s="47">
        <f t="shared" si="2"/>
        <v>35.638888888888886</v>
      </c>
      <c r="P16" s="9"/>
    </row>
    <row r="17" spans="1:16" ht="15.75">
      <c r="A17" s="29" t="s">
        <v>25</v>
      </c>
      <c r="B17" s="30"/>
      <c r="C17" s="31"/>
      <c r="D17" s="32">
        <f aca="true" t="shared" si="4" ref="D17:M17">SUM(D18:D19)</f>
        <v>0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59330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32">
        <f t="shared" si="1"/>
        <v>59330</v>
      </c>
      <c r="O17" s="45">
        <f t="shared" si="2"/>
        <v>183.1172839506173</v>
      </c>
      <c r="P17" s="10"/>
    </row>
    <row r="18" spans="1:16" ht="15">
      <c r="A18" s="12"/>
      <c r="B18" s="25">
        <v>343.3</v>
      </c>
      <c r="C18" s="20" t="s">
        <v>27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44113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44113</v>
      </c>
      <c r="O18" s="47">
        <f t="shared" si="2"/>
        <v>136.15123456790124</v>
      </c>
      <c r="P18" s="9"/>
    </row>
    <row r="19" spans="1:16" ht="15">
      <c r="A19" s="12"/>
      <c r="B19" s="25">
        <v>343.4</v>
      </c>
      <c r="C19" s="20" t="s">
        <v>28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15217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15217</v>
      </c>
      <c r="O19" s="47">
        <f t="shared" si="2"/>
        <v>46.96604938271605</v>
      </c>
      <c r="P19" s="9"/>
    </row>
    <row r="20" spans="1:16" ht="15.75">
      <c r="A20" s="29" t="s">
        <v>26</v>
      </c>
      <c r="B20" s="30"/>
      <c r="C20" s="31"/>
      <c r="D20" s="32">
        <f aca="true" t="shared" si="5" ref="D20:M20">SUM(D21:D21)</f>
        <v>4128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4128</v>
      </c>
      <c r="O20" s="45">
        <f t="shared" si="2"/>
        <v>12.74074074074074</v>
      </c>
      <c r="P20" s="10"/>
    </row>
    <row r="21" spans="1:16" ht="15">
      <c r="A21" s="13"/>
      <c r="B21" s="39">
        <v>351.3</v>
      </c>
      <c r="C21" s="21" t="s">
        <v>56</v>
      </c>
      <c r="D21" s="46">
        <v>4128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4128</v>
      </c>
      <c r="O21" s="47">
        <f t="shared" si="2"/>
        <v>12.74074074074074</v>
      </c>
      <c r="P21" s="9"/>
    </row>
    <row r="22" spans="1:16" ht="15.75">
      <c r="A22" s="29" t="s">
        <v>3</v>
      </c>
      <c r="B22" s="30"/>
      <c r="C22" s="31"/>
      <c r="D22" s="32">
        <f aca="true" t="shared" si="6" ref="D22:M22">SUM(D23:D25)</f>
        <v>4717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445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5162</v>
      </c>
      <c r="O22" s="45">
        <f t="shared" si="2"/>
        <v>15.932098765432098</v>
      </c>
      <c r="P22" s="10"/>
    </row>
    <row r="23" spans="1:16" ht="15">
      <c r="A23" s="12"/>
      <c r="B23" s="25">
        <v>361.1</v>
      </c>
      <c r="C23" s="20" t="s">
        <v>32</v>
      </c>
      <c r="D23" s="46">
        <v>105</v>
      </c>
      <c r="E23" s="46">
        <v>0</v>
      </c>
      <c r="F23" s="46">
        <v>0</v>
      </c>
      <c r="G23" s="46">
        <v>0</v>
      </c>
      <c r="H23" s="46">
        <v>0</v>
      </c>
      <c r="I23" s="46">
        <v>123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228</v>
      </c>
      <c r="O23" s="47">
        <f t="shared" si="2"/>
        <v>0.7037037037037037</v>
      </c>
      <c r="P23" s="9"/>
    </row>
    <row r="24" spans="1:16" ht="15">
      <c r="A24" s="12"/>
      <c r="B24" s="25">
        <v>362</v>
      </c>
      <c r="C24" s="20" t="s">
        <v>61</v>
      </c>
      <c r="D24" s="46">
        <v>975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975</v>
      </c>
      <c r="O24" s="47">
        <f t="shared" si="2"/>
        <v>3.009259259259259</v>
      </c>
      <c r="P24" s="9"/>
    </row>
    <row r="25" spans="1:16" ht="15.75" thickBot="1">
      <c r="A25" s="12"/>
      <c r="B25" s="25">
        <v>369.9</v>
      </c>
      <c r="C25" s="20" t="s">
        <v>34</v>
      </c>
      <c r="D25" s="46">
        <v>3637</v>
      </c>
      <c r="E25" s="46">
        <v>0</v>
      </c>
      <c r="F25" s="46">
        <v>0</v>
      </c>
      <c r="G25" s="46">
        <v>0</v>
      </c>
      <c r="H25" s="46">
        <v>0</v>
      </c>
      <c r="I25" s="46">
        <v>322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3959</v>
      </c>
      <c r="O25" s="47">
        <f t="shared" si="2"/>
        <v>12.219135802469136</v>
      </c>
      <c r="P25" s="9"/>
    </row>
    <row r="26" spans="1:119" ht="16.5" thickBot="1">
      <c r="A26" s="14" t="s">
        <v>29</v>
      </c>
      <c r="B26" s="23"/>
      <c r="C26" s="22"/>
      <c r="D26" s="15">
        <f>SUM(D5,D12,D17,D20,D22)</f>
        <v>93845</v>
      </c>
      <c r="E26" s="15">
        <f aca="true" t="shared" si="7" ref="E26:M26">SUM(E5,E12,E17,E20,E22)</f>
        <v>0</v>
      </c>
      <c r="F26" s="15">
        <f t="shared" si="7"/>
        <v>0</v>
      </c>
      <c r="G26" s="15">
        <f t="shared" si="7"/>
        <v>0</v>
      </c>
      <c r="H26" s="15">
        <f t="shared" si="7"/>
        <v>0</v>
      </c>
      <c r="I26" s="15">
        <f t="shared" si="7"/>
        <v>59775</v>
      </c>
      <c r="J26" s="15">
        <f t="shared" si="7"/>
        <v>0</v>
      </c>
      <c r="K26" s="15">
        <f t="shared" si="7"/>
        <v>0</v>
      </c>
      <c r="L26" s="15">
        <f t="shared" si="7"/>
        <v>0</v>
      </c>
      <c r="M26" s="15">
        <f t="shared" si="7"/>
        <v>0</v>
      </c>
      <c r="N26" s="15">
        <f t="shared" si="1"/>
        <v>153620</v>
      </c>
      <c r="O26" s="38">
        <f t="shared" si="2"/>
        <v>474.1358024691358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5" ht="15">
      <c r="A28" s="40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48" t="s">
        <v>76</v>
      </c>
      <c r="M28" s="48"/>
      <c r="N28" s="48"/>
      <c r="O28" s="43">
        <v>324</v>
      </c>
    </row>
    <row r="29" spans="1:15" ht="15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  <row r="30" spans="1:15" ht="15.75" customHeight="1" thickBot="1">
      <c r="A30" s="52" t="s">
        <v>53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35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36</v>
      </c>
      <c r="F4" s="34" t="s">
        <v>37</v>
      </c>
      <c r="G4" s="34" t="s">
        <v>38</v>
      </c>
      <c r="H4" s="34" t="s">
        <v>5</v>
      </c>
      <c r="I4" s="34" t="s">
        <v>6</v>
      </c>
      <c r="J4" s="35" t="s">
        <v>39</v>
      </c>
      <c r="K4" s="35" t="s">
        <v>7</v>
      </c>
      <c r="L4" s="35" t="s">
        <v>8</v>
      </c>
      <c r="M4" s="35" t="s">
        <v>9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65111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7">SUM(D5:M5)</f>
        <v>65111</v>
      </c>
      <c r="O5" s="33">
        <f aca="true" t="shared" si="2" ref="O5:O27">(N5/O$29)</f>
        <v>204.75157232704402</v>
      </c>
      <c r="P5" s="6"/>
    </row>
    <row r="6" spans="1:16" ht="15">
      <c r="A6" s="12"/>
      <c r="B6" s="25">
        <v>311</v>
      </c>
      <c r="C6" s="20" t="s">
        <v>2</v>
      </c>
      <c r="D6" s="46">
        <v>2418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2418</v>
      </c>
      <c r="O6" s="47">
        <f t="shared" si="2"/>
        <v>7.60377358490566</v>
      </c>
      <c r="P6" s="9"/>
    </row>
    <row r="7" spans="1:16" ht="15">
      <c r="A7" s="12"/>
      <c r="B7" s="25">
        <v>312.41</v>
      </c>
      <c r="C7" s="20" t="s">
        <v>64</v>
      </c>
      <c r="D7" s="46">
        <v>16496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16496</v>
      </c>
      <c r="O7" s="47">
        <f t="shared" si="2"/>
        <v>51.874213836477985</v>
      </c>
      <c r="P7" s="9"/>
    </row>
    <row r="8" spans="1:16" ht="15">
      <c r="A8" s="12"/>
      <c r="B8" s="25">
        <v>312.6</v>
      </c>
      <c r="C8" s="20" t="s">
        <v>11</v>
      </c>
      <c r="D8" s="46">
        <v>28676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28676</v>
      </c>
      <c r="O8" s="47">
        <f t="shared" si="2"/>
        <v>90.17610062893081</v>
      </c>
      <c r="P8" s="9"/>
    </row>
    <row r="9" spans="1:16" ht="15">
      <c r="A9" s="12"/>
      <c r="B9" s="25">
        <v>314.1</v>
      </c>
      <c r="C9" s="20" t="s">
        <v>12</v>
      </c>
      <c r="D9" s="46">
        <v>8881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8881</v>
      </c>
      <c r="O9" s="47">
        <f t="shared" si="2"/>
        <v>27.927672955974842</v>
      </c>
      <c r="P9" s="9"/>
    </row>
    <row r="10" spans="1:16" ht="15">
      <c r="A10" s="12"/>
      <c r="B10" s="25">
        <v>314.4</v>
      </c>
      <c r="C10" s="20" t="s">
        <v>14</v>
      </c>
      <c r="D10" s="46">
        <v>446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446</v>
      </c>
      <c r="O10" s="47">
        <f t="shared" si="2"/>
        <v>1.4025157232704402</v>
      </c>
      <c r="P10" s="9"/>
    </row>
    <row r="11" spans="1:16" ht="15">
      <c r="A11" s="12"/>
      <c r="B11" s="25">
        <v>315</v>
      </c>
      <c r="C11" s="20" t="s">
        <v>65</v>
      </c>
      <c r="D11" s="46">
        <v>8194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8194</v>
      </c>
      <c r="O11" s="47">
        <f t="shared" si="2"/>
        <v>25.767295597484278</v>
      </c>
      <c r="P11" s="9"/>
    </row>
    <row r="12" spans="1:16" ht="15.75">
      <c r="A12" s="29" t="s">
        <v>18</v>
      </c>
      <c r="B12" s="30"/>
      <c r="C12" s="31"/>
      <c r="D12" s="32">
        <f aca="true" t="shared" si="3" ref="D12:M12">SUM(D13:D17)</f>
        <v>29499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515575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545074</v>
      </c>
      <c r="O12" s="45">
        <f t="shared" si="2"/>
        <v>1714.0691823899372</v>
      </c>
      <c r="P12" s="10"/>
    </row>
    <row r="13" spans="1:16" ht="15">
      <c r="A13" s="12"/>
      <c r="B13" s="25">
        <v>331.31</v>
      </c>
      <c r="C13" s="20" t="s">
        <v>60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515575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515575</v>
      </c>
      <c r="O13" s="47">
        <f t="shared" si="2"/>
        <v>1621.3050314465409</v>
      </c>
      <c r="P13" s="9"/>
    </row>
    <row r="14" spans="1:16" ht="15">
      <c r="A14" s="12"/>
      <c r="B14" s="25">
        <v>335.12</v>
      </c>
      <c r="C14" s="20" t="s">
        <v>66</v>
      </c>
      <c r="D14" s="46">
        <v>15143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15143</v>
      </c>
      <c r="O14" s="47">
        <f t="shared" si="2"/>
        <v>47.619496855345915</v>
      </c>
      <c r="P14" s="9"/>
    </row>
    <row r="15" spans="1:16" ht="15">
      <c r="A15" s="12"/>
      <c r="B15" s="25">
        <v>335.14</v>
      </c>
      <c r="C15" s="20" t="s">
        <v>67</v>
      </c>
      <c r="D15" s="46">
        <v>318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318</v>
      </c>
      <c r="O15" s="47">
        <f t="shared" si="2"/>
        <v>1</v>
      </c>
      <c r="P15" s="9"/>
    </row>
    <row r="16" spans="1:16" ht="15">
      <c r="A16" s="12"/>
      <c r="B16" s="25">
        <v>335.15</v>
      </c>
      <c r="C16" s="20" t="s">
        <v>68</v>
      </c>
      <c r="D16" s="46">
        <v>28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28</v>
      </c>
      <c r="O16" s="47">
        <f t="shared" si="2"/>
        <v>0.0880503144654088</v>
      </c>
      <c r="P16" s="9"/>
    </row>
    <row r="17" spans="1:16" ht="15">
      <c r="A17" s="12"/>
      <c r="B17" s="25">
        <v>335.18</v>
      </c>
      <c r="C17" s="20" t="s">
        <v>69</v>
      </c>
      <c r="D17" s="46">
        <v>14010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14010</v>
      </c>
      <c r="O17" s="47">
        <f t="shared" si="2"/>
        <v>44.056603773584904</v>
      </c>
      <c r="P17" s="9"/>
    </row>
    <row r="18" spans="1:16" ht="15.75">
      <c r="A18" s="29" t="s">
        <v>25</v>
      </c>
      <c r="B18" s="30"/>
      <c r="C18" s="31"/>
      <c r="D18" s="32">
        <f aca="true" t="shared" si="4" ref="D18:M18">SUM(D19:D20)</f>
        <v>0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57867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32">
        <f t="shared" si="1"/>
        <v>57867</v>
      </c>
      <c r="O18" s="45">
        <f t="shared" si="2"/>
        <v>181.97169811320754</v>
      </c>
      <c r="P18" s="10"/>
    </row>
    <row r="19" spans="1:16" ht="15">
      <c r="A19" s="12"/>
      <c r="B19" s="25">
        <v>343.3</v>
      </c>
      <c r="C19" s="20" t="s">
        <v>27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42831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42831</v>
      </c>
      <c r="O19" s="47">
        <f t="shared" si="2"/>
        <v>134.68867924528303</v>
      </c>
      <c r="P19" s="9"/>
    </row>
    <row r="20" spans="1:16" ht="15">
      <c r="A20" s="12"/>
      <c r="B20" s="25">
        <v>343.4</v>
      </c>
      <c r="C20" s="20" t="s">
        <v>28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15036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15036</v>
      </c>
      <c r="O20" s="47">
        <f t="shared" si="2"/>
        <v>47.283018867924525</v>
      </c>
      <c r="P20" s="9"/>
    </row>
    <row r="21" spans="1:16" ht="15.75">
      <c r="A21" s="29" t="s">
        <v>26</v>
      </c>
      <c r="B21" s="30"/>
      <c r="C21" s="31"/>
      <c r="D21" s="32">
        <f aca="true" t="shared" si="5" ref="D21:M21">SUM(D22:D22)</f>
        <v>6894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6894</v>
      </c>
      <c r="O21" s="45">
        <f t="shared" si="2"/>
        <v>21.67924528301887</v>
      </c>
      <c r="P21" s="10"/>
    </row>
    <row r="22" spans="1:16" ht="15">
      <c r="A22" s="13"/>
      <c r="B22" s="39">
        <v>351.3</v>
      </c>
      <c r="C22" s="21" t="s">
        <v>56</v>
      </c>
      <c r="D22" s="46">
        <v>6894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6894</v>
      </c>
      <c r="O22" s="47">
        <f t="shared" si="2"/>
        <v>21.67924528301887</v>
      </c>
      <c r="P22" s="9"/>
    </row>
    <row r="23" spans="1:16" ht="15.75">
      <c r="A23" s="29" t="s">
        <v>3</v>
      </c>
      <c r="B23" s="30"/>
      <c r="C23" s="31"/>
      <c r="D23" s="32">
        <f aca="true" t="shared" si="6" ref="D23:M23">SUM(D24:D26)</f>
        <v>6496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1260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7756</v>
      </c>
      <c r="O23" s="45">
        <f t="shared" si="2"/>
        <v>24.38993710691824</v>
      </c>
      <c r="P23" s="10"/>
    </row>
    <row r="24" spans="1:16" ht="15">
      <c r="A24" s="12"/>
      <c r="B24" s="25">
        <v>361.1</v>
      </c>
      <c r="C24" s="20" t="s">
        <v>32</v>
      </c>
      <c r="D24" s="46">
        <v>83</v>
      </c>
      <c r="E24" s="46">
        <v>0</v>
      </c>
      <c r="F24" s="46">
        <v>0</v>
      </c>
      <c r="G24" s="46">
        <v>0</v>
      </c>
      <c r="H24" s="46">
        <v>0</v>
      </c>
      <c r="I24" s="46">
        <v>107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190</v>
      </c>
      <c r="O24" s="47">
        <f t="shared" si="2"/>
        <v>0.5974842767295597</v>
      </c>
      <c r="P24" s="9"/>
    </row>
    <row r="25" spans="1:16" ht="15">
      <c r="A25" s="12"/>
      <c r="B25" s="25">
        <v>362</v>
      </c>
      <c r="C25" s="20" t="s">
        <v>61</v>
      </c>
      <c r="D25" s="46">
        <v>1225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1225</v>
      </c>
      <c r="O25" s="47">
        <f t="shared" si="2"/>
        <v>3.852201257861635</v>
      </c>
      <c r="P25" s="9"/>
    </row>
    <row r="26" spans="1:16" ht="15.75" thickBot="1">
      <c r="A26" s="12"/>
      <c r="B26" s="25">
        <v>369.9</v>
      </c>
      <c r="C26" s="20" t="s">
        <v>34</v>
      </c>
      <c r="D26" s="46">
        <v>5188</v>
      </c>
      <c r="E26" s="46">
        <v>0</v>
      </c>
      <c r="F26" s="46">
        <v>0</v>
      </c>
      <c r="G26" s="46">
        <v>0</v>
      </c>
      <c r="H26" s="46">
        <v>0</v>
      </c>
      <c r="I26" s="46">
        <v>1153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6341</v>
      </c>
      <c r="O26" s="47">
        <f t="shared" si="2"/>
        <v>19.940251572327043</v>
      </c>
      <c r="P26" s="9"/>
    </row>
    <row r="27" spans="1:119" ht="16.5" thickBot="1">
      <c r="A27" s="14" t="s">
        <v>29</v>
      </c>
      <c r="B27" s="23"/>
      <c r="C27" s="22"/>
      <c r="D27" s="15">
        <f>SUM(D5,D12,D18,D21,D23)</f>
        <v>108000</v>
      </c>
      <c r="E27" s="15">
        <f aca="true" t="shared" si="7" ref="E27:M27">SUM(E5,E12,E18,E21,E23)</f>
        <v>0</v>
      </c>
      <c r="F27" s="15">
        <f t="shared" si="7"/>
        <v>0</v>
      </c>
      <c r="G27" s="15">
        <f t="shared" si="7"/>
        <v>0</v>
      </c>
      <c r="H27" s="15">
        <f t="shared" si="7"/>
        <v>0</v>
      </c>
      <c r="I27" s="15">
        <f t="shared" si="7"/>
        <v>574702</v>
      </c>
      <c r="J27" s="15">
        <f t="shared" si="7"/>
        <v>0</v>
      </c>
      <c r="K27" s="15">
        <f t="shared" si="7"/>
        <v>0</v>
      </c>
      <c r="L27" s="15">
        <f t="shared" si="7"/>
        <v>0</v>
      </c>
      <c r="M27" s="15">
        <f t="shared" si="7"/>
        <v>0</v>
      </c>
      <c r="N27" s="15">
        <f t="shared" si="1"/>
        <v>682702</v>
      </c>
      <c r="O27" s="38">
        <f t="shared" si="2"/>
        <v>2146.8616352201257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5" ht="15">
      <c r="A29" s="40"/>
      <c r="B29" s="41"/>
      <c r="C29" s="41"/>
      <c r="D29" s="42"/>
      <c r="E29" s="42"/>
      <c r="F29" s="42"/>
      <c r="G29" s="42"/>
      <c r="H29" s="42"/>
      <c r="I29" s="42"/>
      <c r="J29" s="42"/>
      <c r="K29" s="42"/>
      <c r="L29" s="48" t="s">
        <v>70</v>
      </c>
      <c r="M29" s="48"/>
      <c r="N29" s="48"/>
      <c r="O29" s="43">
        <v>318</v>
      </c>
    </row>
    <row r="30" spans="1:15" ht="15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</row>
    <row r="31" spans="1:15" ht="15.75" customHeight="1" thickBot="1">
      <c r="A31" s="52" t="s">
        <v>53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2022-06-08T15:08:34Z</cp:lastPrinted>
  <dcterms:created xsi:type="dcterms:W3CDTF">2000-08-31T21:26:31Z</dcterms:created>
  <dcterms:modified xsi:type="dcterms:W3CDTF">2022-06-08T15:08:39Z</dcterms:modified>
  <cp:category/>
  <cp:version/>
  <cp:contentType/>
  <cp:contentStatus/>
</cp:coreProperties>
</file>