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'2007'!$A$1:$O$24</definedName>
    <definedName name="_xlnm.Print_Area" localSheetId="13">'2008'!$A$1:$O$22</definedName>
    <definedName name="_xlnm.Print_Area" localSheetId="12">'2009'!$A$1:$O$24</definedName>
    <definedName name="_xlnm.Print_Area" localSheetId="11">'2010'!$A$1:$O$24</definedName>
    <definedName name="_xlnm.Print_Area" localSheetId="10">'2011'!$A$1:$O$24</definedName>
    <definedName name="_xlnm.Print_Area" localSheetId="9">'2012'!$A$1:$O$24</definedName>
    <definedName name="_xlnm.Print_Area" localSheetId="8">'2013'!$A$1:$O$24</definedName>
    <definedName name="_xlnm.Print_Area" localSheetId="7">'2014'!$A$1:$O$24</definedName>
    <definedName name="_xlnm.Print_Area" localSheetId="6">'2015'!$A$1:$O$22</definedName>
    <definedName name="_xlnm.Print_Area" localSheetId="5">'2016'!$A$1:$O$22</definedName>
    <definedName name="_xlnm.Print_Area" localSheetId="4">'2017'!$A$1:$O$23</definedName>
    <definedName name="_xlnm.Print_Area" localSheetId="3">'2018'!$A$1:$O$23</definedName>
    <definedName name="_xlnm.Print_Area" localSheetId="2">'2019'!$A$1:$O$21</definedName>
    <definedName name="_xlnm.Print_Area" localSheetId="1">'2020'!$A$1:$O$23</definedName>
    <definedName name="_xlnm.Print_Area" localSheetId="0">'2021'!$A$1:$P$21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<sst xmlns="http://schemas.openxmlformats.org/spreadsheetml/2006/main" count="526" uniqueCount="76">
  <si>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</si>
  <si>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</si>
  <si>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</si>
  <si>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</si>
  <si>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</si>
  <si>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</si>
  <si>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</si>
  <si>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</si>
  <si>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</si>
  <si>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</si>
  <si>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</si>
  <si>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</si>
  <si>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</si>
  <si>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</si>
  <si>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</si>
  <si>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</si>
  <si>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</si>
  <si>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</si>
  <si>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</si>
  <si>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</si>
  <si>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</si>
  <si>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Public Safety</t>
  </si>
  <si>
    <t>Law Enforcement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</si>
  <si>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</si>
  <si>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</si>
  <si>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</si>
  <si>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</si>
  <si>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</si>
  <si>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</si>
  <si>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</si>
  <si>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</si>
  <si>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</si>
  <si>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</si>
  <si>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</si>
  <si>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Bowling Green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</si>
  <si>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</si>
  <si>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</si>
  <si>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</si>
  <si>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</si>
  <si>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Sewer / Wastewater Services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</si>
  <si>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</si>
  <si>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</si>
  <si>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</si>
  <si>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</si>
  <si>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</si>
  <si>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</si>
  <si>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</si>
  <si>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</si>
  <si>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</si>
  <si>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</si>
  <si>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</si>
  <si>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</si>
  <si>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</si>
  <si>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</si>
  <si>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</si>
  <si>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</si>
  <si>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</si>
  <si>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</si>
  <si>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Other General Government Services</t>
  </si>
  <si>
    <t>Other Culture / Recreation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</si>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</sst>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73</v>
      </c>
      <c r="N4" s="32" t="s">
        <v>5</v>
      </c>
      <c r="O4" s="32" t="s">
        <v>74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SUM(D6:D6)</f>
        <v>304819</v>
      </c>
      <c r="E5" s="24">
        <f>SUM(E6:E6)</f>
        <v>0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304819</v>
      </c>
      <c r="P5" s="30">
        <f>(O5/P$19)</f>
        <v>127.27306889352819</v>
      </c>
      <c r="Q5" s="6"/>
    </row>
    <row r="6" spans="1:17" ht="15">
      <c r="A6" s="12"/>
      <c r="B6" s="42">
        <v>513</v>
      </c>
      <c r="C6" s="19" t="s">
        <v>20</v>
      </c>
      <c r="D6" s="43">
        <v>304819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304819</v>
      </c>
      <c r="P6" s="44">
        <f>(O6/P$19)</f>
        <v>127.27306889352819</v>
      </c>
      <c r="Q6" s="9"/>
    </row>
    <row r="7" spans="1:17" ht="15.75">
      <c r="A7" s="26" t="s">
        <v>21</v>
      </c>
      <c r="B7" s="27"/>
      <c r="C7" s="28"/>
      <c r="D7" s="29">
        <f>SUM(D8:D8)</f>
        <v>617477</v>
      </c>
      <c r="E7" s="29">
        <f>SUM(E8:E8)</f>
        <v>0</v>
      </c>
      <c r="F7" s="29">
        <f>SUM(F8:F8)</f>
        <v>0</v>
      </c>
      <c r="G7" s="29">
        <f>SUM(G8:G8)</f>
        <v>0</v>
      </c>
      <c r="H7" s="29">
        <f>SUM(H8:H8)</f>
        <v>0</v>
      </c>
      <c r="I7" s="29">
        <f>SUM(I8:I8)</f>
        <v>0</v>
      </c>
      <c r="J7" s="29">
        <f>SUM(J8:J8)</f>
        <v>0</v>
      </c>
      <c r="K7" s="29">
        <f>SUM(K8:K8)</f>
        <v>0</v>
      </c>
      <c r="L7" s="29">
        <f>SUM(L8:L8)</f>
        <v>0</v>
      </c>
      <c r="M7" s="29">
        <f>SUM(M8:M8)</f>
        <v>0</v>
      </c>
      <c r="N7" s="29">
        <f>SUM(N8:N8)</f>
        <v>0</v>
      </c>
      <c r="O7" s="40">
        <f>SUM(D7:N7)</f>
        <v>617477</v>
      </c>
      <c r="P7" s="41">
        <f>(O7/P$19)</f>
        <v>257.81920668058456</v>
      </c>
      <c r="Q7" s="10"/>
    </row>
    <row r="8" spans="1:17" ht="15">
      <c r="A8" s="12"/>
      <c r="B8" s="42">
        <v>521</v>
      </c>
      <c r="C8" s="19" t="s">
        <v>22</v>
      </c>
      <c r="D8" s="43">
        <v>617477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617477</v>
      </c>
      <c r="P8" s="44">
        <f>(O8/P$19)</f>
        <v>257.81920668058456</v>
      </c>
      <c r="Q8" s="9"/>
    </row>
    <row r="9" spans="1:17" ht="15.75">
      <c r="A9" s="26" t="s">
        <v>23</v>
      </c>
      <c r="B9" s="27"/>
      <c r="C9" s="28"/>
      <c r="D9" s="29">
        <f>SUM(D10:D12)</f>
        <v>387929</v>
      </c>
      <c r="E9" s="29">
        <f>SUM(E10:E12)</f>
        <v>0</v>
      </c>
      <c r="F9" s="29">
        <f>SUM(F10:F12)</f>
        <v>0</v>
      </c>
      <c r="G9" s="29">
        <f>SUM(G10:G12)</f>
        <v>0</v>
      </c>
      <c r="H9" s="29">
        <f>SUM(H10:H12)</f>
        <v>0</v>
      </c>
      <c r="I9" s="29">
        <f>SUM(I10:I12)</f>
        <v>1721667</v>
      </c>
      <c r="J9" s="29">
        <f>SUM(J10:J12)</f>
        <v>0</v>
      </c>
      <c r="K9" s="29">
        <f>SUM(K10:K12)</f>
        <v>0</v>
      </c>
      <c r="L9" s="29">
        <f>SUM(L10:L12)</f>
        <v>0</v>
      </c>
      <c r="M9" s="29">
        <f>SUM(M10:M12)</f>
        <v>0</v>
      </c>
      <c r="N9" s="29">
        <f>SUM(N10:N12)</f>
        <v>0</v>
      </c>
      <c r="O9" s="40">
        <f>SUM(D9:N9)</f>
        <v>2109596</v>
      </c>
      <c r="P9" s="41">
        <f>(O9/P$19)</f>
        <v>880.8334029227558</v>
      </c>
      <c r="Q9" s="10"/>
    </row>
    <row r="10" spans="1:17" ht="15">
      <c r="A10" s="12"/>
      <c r="B10" s="42">
        <v>534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252468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252468</v>
      </c>
      <c r="P10" s="44">
        <f>(O10/P$19)</f>
        <v>105.41461377870564</v>
      </c>
      <c r="Q10" s="9"/>
    </row>
    <row r="11" spans="1:17" ht="15">
      <c r="A11" s="12"/>
      <c r="B11" s="42">
        <v>536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1469199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1469199</v>
      </c>
      <c r="P11" s="44">
        <f>(O11/P$19)</f>
        <v>613.4442588726514</v>
      </c>
      <c r="Q11" s="9"/>
    </row>
    <row r="12" spans="1:17" ht="15">
      <c r="A12" s="12"/>
      <c r="B12" s="42">
        <v>539</v>
      </c>
      <c r="C12" s="19" t="s">
        <v>26</v>
      </c>
      <c r="D12" s="43">
        <v>387929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387929</v>
      </c>
      <c r="P12" s="44">
        <f>(O12/P$19)</f>
        <v>161.97453027139875</v>
      </c>
      <c r="Q12" s="9"/>
    </row>
    <row r="13" spans="1:17" ht="15.75">
      <c r="A13" s="26" t="s">
        <v>27</v>
      </c>
      <c r="B13" s="27"/>
      <c r="C13" s="28"/>
      <c r="D13" s="29">
        <f>SUM(D14:D14)</f>
        <v>52224</v>
      </c>
      <c r="E13" s="29">
        <f>SUM(E14:E14)</f>
        <v>0</v>
      </c>
      <c r="F13" s="29">
        <f>SUM(F14:F14)</f>
        <v>0</v>
      </c>
      <c r="G13" s="29">
        <f>SUM(G14:G14)</f>
        <v>0</v>
      </c>
      <c r="H13" s="29">
        <f>SUM(H14:H14)</f>
        <v>0</v>
      </c>
      <c r="I13" s="29">
        <f>SUM(I14:I14)</f>
        <v>0</v>
      </c>
      <c r="J13" s="29">
        <f>SUM(J14:J14)</f>
        <v>0</v>
      </c>
      <c r="K13" s="29">
        <f>SUM(K14:K14)</f>
        <v>0</v>
      </c>
      <c r="L13" s="29">
        <f>SUM(L14:L14)</f>
        <v>0</v>
      </c>
      <c r="M13" s="29">
        <f>SUM(M14:M14)</f>
        <v>0</v>
      </c>
      <c r="N13" s="29">
        <f>SUM(N14:N14)</f>
        <v>0</v>
      </c>
      <c r="O13" s="29">
        <f>SUM(D13:N13)</f>
        <v>52224</v>
      </c>
      <c r="P13" s="41">
        <f>(O13/P$19)</f>
        <v>21.805427974947808</v>
      </c>
      <c r="Q13" s="10"/>
    </row>
    <row r="14" spans="1:17" ht="15">
      <c r="A14" s="12"/>
      <c r="B14" s="42">
        <v>541</v>
      </c>
      <c r="C14" s="19" t="s">
        <v>28</v>
      </c>
      <c r="D14" s="43">
        <v>52224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52224</v>
      </c>
      <c r="P14" s="44">
        <f>(O14/P$19)</f>
        <v>21.805427974947808</v>
      </c>
      <c r="Q14" s="9"/>
    </row>
    <row r="15" spans="1:17" ht="15.75">
      <c r="A15" s="26" t="s">
        <v>29</v>
      </c>
      <c r="B15" s="27"/>
      <c r="C15" s="28"/>
      <c r="D15" s="29">
        <f>SUM(D16:D16)</f>
        <v>88440</v>
      </c>
      <c r="E15" s="29">
        <f>SUM(E16:E16)</f>
        <v>62696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>SUM(D15:N15)</f>
        <v>151136</v>
      </c>
      <c r="P15" s="41">
        <f>(O15/P$19)</f>
        <v>63.10480167014614</v>
      </c>
      <c r="Q15" s="9"/>
    </row>
    <row r="16" spans="1:17" ht="15.75" thickBot="1">
      <c r="A16" s="12"/>
      <c r="B16" s="42">
        <v>572</v>
      </c>
      <c r="C16" s="19" t="s">
        <v>30</v>
      </c>
      <c r="D16" s="43">
        <v>88440</v>
      </c>
      <c r="E16" s="43">
        <v>62696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151136</v>
      </c>
      <c r="P16" s="44">
        <f>(O16/P$19)</f>
        <v>63.10480167014614</v>
      </c>
      <c r="Q16" s="9"/>
    </row>
    <row r="17" spans="1:120" ht="16.5" thickBot="1">
      <c r="A17" s="13" t="s">
        <v>10</v>
      </c>
      <c r="B17" s="21"/>
      <c r="C17" s="20"/>
      <c r="D17" s="14">
        <f>SUM(D5,D7,D9,D13,D15)</f>
        <v>1450889</v>
      </c>
      <c r="E17" s="14">
        <f aca="true" t="shared" si="0" ref="E17:N17">SUM(E5,E7,E9,E13,E15)</f>
        <v>62696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1721667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4">
        <f t="shared" si="0"/>
        <v>0</v>
      </c>
      <c r="N17" s="14">
        <f t="shared" si="0"/>
        <v>0</v>
      </c>
      <c r="O17" s="14">
        <f>SUM(D17:N17)</f>
        <v>3235252</v>
      </c>
      <c r="P17" s="35">
        <f>(O17/P$19)</f>
        <v>1350.8359081419624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6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6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0" t="s">
        <v>75</v>
      </c>
      <c r="N19" s="90"/>
      <c r="O19" s="90"/>
      <c r="P19" s="39">
        <v>2395</v>
      </c>
    </row>
    <row r="20" spans="1:16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1:16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</sheetData>
  <sheetProtection/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229766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229766</v>
      </c>
      <c r="O5" s="30">
        <f aca="true" t="shared" si="2" ref="O5:O20">(N5/O$22)</f>
        <v>78.4184300341297</v>
      </c>
      <c r="P5" s="6"/>
    </row>
    <row r="6" spans="1:16" ht="15">
      <c r="A6" s="12"/>
      <c r="B6" s="42">
        <v>511</v>
      </c>
      <c r="C6" s="19" t="s">
        <v>19</v>
      </c>
      <c r="D6" s="43">
        <v>9687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9687</v>
      </c>
      <c r="O6" s="44">
        <f t="shared" si="2"/>
        <v>3.3061433447098976</v>
      </c>
      <c r="P6" s="9"/>
    </row>
    <row r="7" spans="1:16" ht="15">
      <c r="A7" s="12"/>
      <c r="B7" s="42">
        <v>513</v>
      </c>
      <c r="C7" s="19" t="s">
        <v>20</v>
      </c>
      <c r="D7" s="43">
        <v>220079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220079</v>
      </c>
      <c r="O7" s="44">
        <f t="shared" si="2"/>
        <v>75.11228668941979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465492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465492</v>
      </c>
      <c r="O8" s="41">
        <f t="shared" si="2"/>
        <v>158.87098976109215</v>
      </c>
      <c r="P8" s="10"/>
    </row>
    <row r="9" spans="1:16" ht="15">
      <c r="A9" s="12"/>
      <c r="B9" s="42">
        <v>521</v>
      </c>
      <c r="C9" s="19" t="s">
        <v>22</v>
      </c>
      <c r="D9" s="43">
        <v>465492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465492</v>
      </c>
      <c r="O9" s="44">
        <f t="shared" si="2"/>
        <v>158.87098976109215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165188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931972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1097160</v>
      </c>
      <c r="O10" s="41">
        <f t="shared" si="2"/>
        <v>374.45733788395904</v>
      </c>
      <c r="P10" s="10"/>
    </row>
    <row r="11" spans="1:16" ht="15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231681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231681</v>
      </c>
      <c r="O11" s="44">
        <f t="shared" si="2"/>
        <v>79.07201365187713</v>
      </c>
      <c r="P11" s="9"/>
    </row>
    <row r="12" spans="1:16" ht="15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700291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700291</v>
      </c>
      <c r="O12" s="44">
        <f t="shared" si="2"/>
        <v>239.00716723549488</v>
      </c>
      <c r="P12" s="9"/>
    </row>
    <row r="13" spans="1:16" ht="15">
      <c r="A13" s="12"/>
      <c r="B13" s="42">
        <v>539</v>
      </c>
      <c r="C13" s="19" t="s">
        <v>26</v>
      </c>
      <c r="D13" s="43">
        <v>165188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165188</v>
      </c>
      <c r="O13" s="44">
        <f t="shared" si="2"/>
        <v>56.37815699658703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8740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8740</v>
      </c>
      <c r="O14" s="41">
        <f t="shared" si="2"/>
        <v>2.9829351535836177</v>
      </c>
      <c r="P14" s="10"/>
    </row>
    <row r="15" spans="1:16" ht="15">
      <c r="A15" s="12"/>
      <c r="B15" s="42">
        <v>541</v>
      </c>
      <c r="C15" s="19" t="s">
        <v>28</v>
      </c>
      <c r="D15" s="43">
        <v>8740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8740</v>
      </c>
      <c r="O15" s="44">
        <f t="shared" si="2"/>
        <v>2.9829351535836177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9353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9353</v>
      </c>
      <c r="O16" s="41">
        <f t="shared" si="2"/>
        <v>3.192150170648464</v>
      </c>
      <c r="P16" s="9"/>
    </row>
    <row r="17" spans="1:16" ht="15">
      <c r="A17" s="12"/>
      <c r="B17" s="42">
        <v>572</v>
      </c>
      <c r="C17" s="19" t="s">
        <v>30</v>
      </c>
      <c r="D17" s="43">
        <v>9353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9353</v>
      </c>
      <c r="O17" s="44">
        <f t="shared" si="2"/>
        <v>3.192150170648464</v>
      </c>
      <c r="P17" s="9"/>
    </row>
    <row r="18" spans="1:16" ht="15.75">
      <c r="A18" s="26" t="s">
        <v>32</v>
      </c>
      <c r="B18" s="27"/>
      <c r="C18" s="28"/>
      <c r="D18" s="29">
        <f aca="true" t="shared" si="7" ref="D18:M18">SUM(D19:D19)</f>
        <v>65000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65000</v>
      </c>
      <c r="O18" s="41">
        <f t="shared" si="2"/>
        <v>22.18430034129693</v>
      </c>
      <c r="P18" s="9"/>
    </row>
    <row r="19" spans="1:16" ht="15.75" thickBot="1">
      <c r="A19" s="12"/>
      <c r="B19" s="42">
        <v>581</v>
      </c>
      <c r="C19" s="19" t="s">
        <v>31</v>
      </c>
      <c r="D19" s="43">
        <v>65000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65000</v>
      </c>
      <c r="O19" s="44">
        <f t="shared" si="2"/>
        <v>22.18430034129693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943539</v>
      </c>
      <c r="E20" s="14">
        <f aca="true" t="shared" si="8" ref="E20:M20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931972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1875511</v>
      </c>
      <c r="O20" s="35">
        <f t="shared" si="2"/>
        <v>640.10614334471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42</v>
      </c>
      <c r="M22" s="90"/>
      <c r="N22" s="90"/>
      <c r="O22" s="39">
        <v>2930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287542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287542</v>
      </c>
      <c r="O5" s="30">
        <f aca="true" t="shared" si="2" ref="O5:O20">(N5/O$22)</f>
        <v>98.67604667124228</v>
      </c>
      <c r="P5" s="6"/>
    </row>
    <row r="6" spans="1:16" ht="15">
      <c r="A6" s="12"/>
      <c r="B6" s="42">
        <v>511</v>
      </c>
      <c r="C6" s="19" t="s">
        <v>19</v>
      </c>
      <c r="D6" s="43">
        <v>9600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9600</v>
      </c>
      <c r="O6" s="44">
        <f t="shared" si="2"/>
        <v>3.2944406314344543</v>
      </c>
      <c r="P6" s="9"/>
    </row>
    <row r="7" spans="1:16" ht="15">
      <c r="A7" s="12"/>
      <c r="B7" s="42">
        <v>513</v>
      </c>
      <c r="C7" s="19" t="s">
        <v>20</v>
      </c>
      <c r="D7" s="43">
        <v>277942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277942</v>
      </c>
      <c r="O7" s="44">
        <f t="shared" si="2"/>
        <v>95.38160603980782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463871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463871</v>
      </c>
      <c r="O8" s="41">
        <f t="shared" si="2"/>
        <v>159.18702814001372</v>
      </c>
      <c r="P8" s="10"/>
    </row>
    <row r="9" spans="1:16" ht="15">
      <c r="A9" s="12"/>
      <c r="B9" s="42">
        <v>521</v>
      </c>
      <c r="C9" s="19" t="s">
        <v>22</v>
      </c>
      <c r="D9" s="43">
        <v>463871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463871</v>
      </c>
      <c r="O9" s="44">
        <f t="shared" si="2"/>
        <v>159.18702814001372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132267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891950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1024217</v>
      </c>
      <c r="O10" s="41">
        <f t="shared" si="2"/>
        <v>351.4814687714482</v>
      </c>
      <c r="P10" s="10"/>
    </row>
    <row r="11" spans="1:16" ht="15">
      <c r="A11" s="12"/>
      <c r="B11" s="42">
        <v>535</v>
      </c>
      <c r="C11" s="19" t="s">
        <v>39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205214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205214</v>
      </c>
      <c r="O11" s="44">
        <f t="shared" si="2"/>
        <v>70.42347288949897</v>
      </c>
      <c r="P11" s="9"/>
    </row>
    <row r="12" spans="1:16" ht="15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686736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686736</v>
      </c>
      <c r="O12" s="44">
        <f t="shared" si="2"/>
        <v>235.6678105696637</v>
      </c>
      <c r="P12" s="9"/>
    </row>
    <row r="13" spans="1:16" ht="15">
      <c r="A13" s="12"/>
      <c r="B13" s="42">
        <v>539</v>
      </c>
      <c r="C13" s="19" t="s">
        <v>26</v>
      </c>
      <c r="D13" s="43">
        <v>132267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132267</v>
      </c>
      <c r="O13" s="44">
        <f t="shared" si="2"/>
        <v>45.39018531228552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44338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44338</v>
      </c>
      <c r="O14" s="41">
        <f t="shared" si="2"/>
        <v>15.215511324639671</v>
      </c>
      <c r="P14" s="10"/>
    </row>
    <row r="15" spans="1:16" ht="15">
      <c r="A15" s="12"/>
      <c r="B15" s="42">
        <v>541</v>
      </c>
      <c r="C15" s="19" t="s">
        <v>28</v>
      </c>
      <c r="D15" s="43">
        <v>44338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44338</v>
      </c>
      <c r="O15" s="44">
        <f t="shared" si="2"/>
        <v>15.215511324639671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5659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5659</v>
      </c>
      <c r="O16" s="41">
        <f t="shared" si="2"/>
        <v>1.9420041180507892</v>
      </c>
      <c r="P16" s="9"/>
    </row>
    <row r="17" spans="1:16" ht="15">
      <c r="A17" s="12"/>
      <c r="B17" s="42">
        <v>572</v>
      </c>
      <c r="C17" s="19" t="s">
        <v>30</v>
      </c>
      <c r="D17" s="43">
        <v>5659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5659</v>
      </c>
      <c r="O17" s="44">
        <f t="shared" si="2"/>
        <v>1.9420041180507892</v>
      </c>
      <c r="P17" s="9"/>
    </row>
    <row r="18" spans="1:16" ht="15.75">
      <c r="A18" s="26" t="s">
        <v>32</v>
      </c>
      <c r="B18" s="27"/>
      <c r="C18" s="28"/>
      <c r="D18" s="29">
        <f aca="true" t="shared" si="7" ref="D18:M18">SUM(D19:D19)</f>
        <v>95000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95000</v>
      </c>
      <c r="O18" s="41">
        <f t="shared" si="2"/>
        <v>32.601235415236786</v>
      </c>
      <c r="P18" s="9"/>
    </row>
    <row r="19" spans="1:16" ht="15.75" thickBot="1">
      <c r="A19" s="12"/>
      <c r="B19" s="42">
        <v>581</v>
      </c>
      <c r="C19" s="19" t="s">
        <v>31</v>
      </c>
      <c r="D19" s="43">
        <v>95000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95000</v>
      </c>
      <c r="O19" s="44">
        <f t="shared" si="2"/>
        <v>32.601235415236786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1028677</v>
      </c>
      <c r="E20" s="14">
        <f aca="true" t="shared" si="8" ref="E20:M20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891950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1920627</v>
      </c>
      <c r="O20" s="35">
        <f t="shared" si="2"/>
        <v>659.1032944406314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40</v>
      </c>
      <c r="M22" s="90"/>
      <c r="N22" s="90"/>
      <c r="O22" s="39">
        <v>2914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315850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315850</v>
      </c>
      <c r="O5" s="30">
        <f aca="true" t="shared" si="2" ref="O5:O20">(N5/O$22)</f>
        <v>107.79863481228669</v>
      </c>
      <c r="P5" s="6"/>
    </row>
    <row r="6" spans="1:16" ht="15">
      <c r="A6" s="12"/>
      <c r="B6" s="42">
        <v>511</v>
      </c>
      <c r="C6" s="19" t="s">
        <v>19</v>
      </c>
      <c r="D6" s="43">
        <v>9600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9600</v>
      </c>
      <c r="O6" s="44">
        <f t="shared" si="2"/>
        <v>3.2764505119453924</v>
      </c>
      <c r="P6" s="9"/>
    </row>
    <row r="7" spans="1:16" ht="15">
      <c r="A7" s="12"/>
      <c r="B7" s="42">
        <v>513</v>
      </c>
      <c r="C7" s="19" t="s">
        <v>20</v>
      </c>
      <c r="D7" s="43">
        <v>306250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306250</v>
      </c>
      <c r="O7" s="44">
        <f t="shared" si="2"/>
        <v>104.5221843003413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479073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479073</v>
      </c>
      <c r="O8" s="41">
        <f t="shared" si="2"/>
        <v>163.5061433447099</v>
      </c>
      <c r="P8" s="10"/>
    </row>
    <row r="9" spans="1:16" ht="15">
      <c r="A9" s="12"/>
      <c r="B9" s="42">
        <v>521</v>
      </c>
      <c r="C9" s="19" t="s">
        <v>22</v>
      </c>
      <c r="D9" s="43">
        <v>479073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479073</v>
      </c>
      <c r="O9" s="44">
        <f t="shared" si="2"/>
        <v>163.5061433447099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235530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987778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1223308</v>
      </c>
      <c r="O10" s="41">
        <f t="shared" si="2"/>
        <v>417.5112627986348</v>
      </c>
      <c r="P10" s="10"/>
    </row>
    <row r="11" spans="1:16" ht="15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194298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194298</v>
      </c>
      <c r="O11" s="44">
        <f t="shared" si="2"/>
        <v>66.31331058020479</v>
      </c>
      <c r="P11" s="9"/>
    </row>
    <row r="12" spans="1:16" ht="15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793480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793480</v>
      </c>
      <c r="O12" s="44">
        <f t="shared" si="2"/>
        <v>270.8122866894198</v>
      </c>
      <c r="P12" s="9"/>
    </row>
    <row r="13" spans="1:16" ht="15">
      <c r="A13" s="12"/>
      <c r="B13" s="42">
        <v>539</v>
      </c>
      <c r="C13" s="19" t="s">
        <v>26</v>
      </c>
      <c r="D13" s="43">
        <v>235530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235530</v>
      </c>
      <c r="O13" s="44">
        <f t="shared" si="2"/>
        <v>80.38566552901024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62997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62997</v>
      </c>
      <c r="O14" s="41">
        <f t="shared" si="2"/>
        <v>21.500682593856656</v>
      </c>
      <c r="P14" s="10"/>
    </row>
    <row r="15" spans="1:16" ht="15">
      <c r="A15" s="12"/>
      <c r="B15" s="42">
        <v>541</v>
      </c>
      <c r="C15" s="19" t="s">
        <v>28</v>
      </c>
      <c r="D15" s="43">
        <v>62997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62997</v>
      </c>
      <c r="O15" s="44">
        <f t="shared" si="2"/>
        <v>21.500682593856656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18427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18427</v>
      </c>
      <c r="O16" s="41">
        <f t="shared" si="2"/>
        <v>6.289078498293516</v>
      </c>
      <c r="P16" s="9"/>
    </row>
    <row r="17" spans="1:16" ht="15">
      <c r="A17" s="12"/>
      <c r="B17" s="42">
        <v>572</v>
      </c>
      <c r="C17" s="19" t="s">
        <v>30</v>
      </c>
      <c r="D17" s="43">
        <v>18427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18427</v>
      </c>
      <c r="O17" s="44">
        <f t="shared" si="2"/>
        <v>6.289078498293516</v>
      </c>
      <c r="P17" s="9"/>
    </row>
    <row r="18" spans="1:16" ht="15.75">
      <c r="A18" s="26" t="s">
        <v>32</v>
      </c>
      <c r="B18" s="27"/>
      <c r="C18" s="28"/>
      <c r="D18" s="29">
        <f aca="true" t="shared" si="7" ref="D18:M18">SUM(D19:D19)</f>
        <v>95000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95000</v>
      </c>
      <c r="O18" s="41">
        <f t="shared" si="2"/>
        <v>32.42320819112628</v>
      </c>
      <c r="P18" s="9"/>
    </row>
    <row r="19" spans="1:16" ht="15.75" thickBot="1">
      <c r="A19" s="12"/>
      <c r="B19" s="42">
        <v>581</v>
      </c>
      <c r="C19" s="19" t="s">
        <v>31</v>
      </c>
      <c r="D19" s="43">
        <v>95000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95000</v>
      </c>
      <c r="O19" s="44">
        <f t="shared" si="2"/>
        <v>32.42320819112628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1206877</v>
      </c>
      <c r="E20" s="14">
        <f aca="true" t="shared" si="8" ref="E20:M20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987778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2194655</v>
      </c>
      <c r="O20" s="35">
        <f t="shared" si="2"/>
        <v>749.0290102389079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36</v>
      </c>
      <c r="M22" s="90"/>
      <c r="N22" s="90"/>
      <c r="O22" s="39">
        <v>2930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311792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311792</v>
      </c>
      <c r="O5" s="30">
        <f aca="true" t="shared" si="2" ref="O5:O20">(N5/O$22)</f>
        <v>98.73084230525649</v>
      </c>
      <c r="P5" s="6"/>
    </row>
    <row r="6" spans="1:16" ht="15">
      <c r="A6" s="12"/>
      <c r="B6" s="42">
        <v>511</v>
      </c>
      <c r="C6" s="19" t="s">
        <v>19</v>
      </c>
      <c r="D6" s="43">
        <v>9600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9600</v>
      </c>
      <c r="O6" s="44">
        <f t="shared" si="2"/>
        <v>3.039898670044332</v>
      </c>
      <c r="P6" s="9"/>
    </row>
    <row r="7" spans="1:16" ht="15">
      <c r="A7" s="12"/>
      <c r="B7" s="42">
        <v>513</v>
      </c>
      <c r="C7" s="19" t="s">
        <v>20</v>
      </c>
      <c r="D7" s="43">
        <v>302192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302192</v>
      </c>
      <c r="O7" s="44">
        <f t="shared" si="2"/>
        <v>95.69094363521216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506747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506747</v>
      </c>
      <c r="O8" s="41">
        <f t="shared" si="2"/>
        <v>160.46453451551616</v>
      </c>
      <c r="P8" s="10"/>
    </row>
    <row r="9" spans="1:16" ht="15">
      <c r="A9" s="12"/>
      <c r="B9" s="42">
        <v>521</v>
      </c>
      <c r="C9" s="19" t="s">
        <v>22</v>
      </c>
      <c r="D9" s="43">
        <v>506747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506747</v>
      </c>
      <c r="O9" s="44">
        <f t="shared" si="2"/>
        <v>160.46453451551616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531656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951634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1483290</v>
      </c>
      <c r="O10" s="41">
        <f t="shared" si="2"/>
        <v>469.6928435718809</v>
      </c>
      <c r="P10" s="10"/>
    </row>
    <row r="11" spans="1:16" ht="15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192708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192708</v>
      </c>
      <c r="O11" s="44">
        <f t="shared" si="2"/>
        <v>61.022165927802405</v>
      </c>
      <c r="P11" s="9"/>
    </row>
    <row r="12" spans="1:16" ht="15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758926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758926</v>
      </c>
      <c r="O12" s="44">
        <f t="shared" si="2"/>
        <v>240.31855604813174</v>
      </c>
      <c r="P12" s="9"/>
    </row>
    <row r="13" spans="1:16" ht="15">
      <c r="A13" s="12"/>
      <c r="B13" s="42">
        <v>539</v>
      </c>
      <c r="C13" s="19" t="s">
        <v>26</v>
      </c>
      <c r="D13" s="43">
        <v>531656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531656</v>
      </c>
      <c r="O13" s="44">
        <f t="shared" si="2"/>
        <v>168.3521215959468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26010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26010</v>
      </c>
      <c r="O14" s="41">
        <f t="shared" si="2"/>
        <v>8.236225459151362</v>
      </c>
      <c r="P14" s="10"/>
    </row>
    <row r="15" spans="1:16" ht="15">
      <c r="A15" s="12"/>
      <c r="B15" s="42">
        <v>541</v>
      </c>
      <c r="C15" s="19" t="s">
        <v>28</v>
      </c>
      <c r="D15" s="43">
        <v>26010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26010</v>
      </c>
      <c r="O15" s="44">
        <f t="shared" si="2"/>
        <v>8.236225459151362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6713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6713</v>
      </c>
      <c r="O16" s="41">
        <f t="shared" si="2"/>
        <v>2.1257124762507917</v>
      </c>
      <c r="P16" s="9"/>
    </row>
    <row r="17" spans="1:16" ht="15">
      <c r="A17" s="12"/>
      <c r="B17" s="42">
        <v>572</v>
      </c>
      <c r="C17" s="19" t="s">
        <v>30</v>
      </c>
      <c r="D17" s="43">
        <v>6713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6713</v>
      </c>
      <c r="O17" s="44">
        <f t="shared" si="2"/>
        <v>2.1257124762507917</v>
      </c>
      <c r="P17" s="9"/>
    </row>
    <row r="18" spans="1:16" ht="15.75">
      <c r="A18" s="26" t="s">
        <v>32</v>
      </c>
      <c r="B18" s="27"/>
      <c r="C18" s="28"/>
      <c r="D18" s="29">
        <f aca="true" t="shared" si="7" ref="D18:M18">SUM(D19:D19)</f>
        <v>160000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160000</v>
      </c>
      <c r="O18" s="41">
        <f t="shared" si="2"/>
        <v>50.6649778340722</v>
      </c>
      <c r="P18" s="9"/>
    </row>
    <row r="19" spans="1:16" ht="15.75" thickBot="1">
      <c r="A19" s="12"/>
      <c r="B19" s="42">
        <v>581</v>
      </c>
      <c r="C19" s="19" t="s">
        <v>31</v>
      </c>
      <c r="D19" s="43">
        <v>160000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160000</v>
      </c>
      <c r="O19" s="44">
        <f t="shared" si="2"/>
        <v>50.6649778340722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1542918</v>
      </c>
      <c r="E20" s="14">
        <f aca="true" t="shared" si="8" ref="E20:M20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951634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2494552</v>
      </c>
      <c r="O20" s="35">
        <f t="shared" si="2"/>
        <v>789.915136162128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3158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221974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221974</v>
      </c>
      <c r="O5" s="30">
        <f aca="true" t="shared" si="2" ref="O5:O18">(N5/O$20)</f>
        <v>71.09993593850096</v>
      </c>
      <c r="P5" s="6"/>
    </row>
    <row r="6" spans="1:16" ht="15">
      <c r="A6" s="12"/>
      <c r="B6" s="42">
        <v>511</v>
      </c>
      <c r="C6" s="19" t="s">
        <v>19</v>
      </c>
      <c r="D6" s="43">
        <v>9600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9600</v>
      </c>
      <c r="O6" s="44">
        <f t="shared" si="2"/>
        <v>3.0749519538757206</v>
      </c>
      <c r="P6" s="9"/>
    </row>
    <row r="7" spans="1:16" ht="15">
      <c r="A7" s="12"/>
      <c r="B7" s="42">
        <v>513</v>
      </c>
      <c r="C7" s="19" t="s">
        <v>20</v>
      </c>
      <c r="D7" s="43">
        <v>212374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212374</v>
      </c>
      <c r="O7" s="44">
        <f t="shared" si="2"/>
        <v>68.02498398462524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431578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431578</v>
      </c>
      <c r="O8" s="41">
        <f t="shared" si="2"/>
        <v>138.23766816143498</v>
      </c>
      <c r="P8" s="10"/>
    </row>
    <row r="9" spans="1:16" ht="15">
      <c r="A9" s="12"/>
      <c r="B9" s="42">
        <v>521</v>
      </c>
      <c r="C9" s="19" t="s">
        <v>22</v>
      </c>
      <c r="D9" s="43">
        <v>431578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431578</v>
      </c>
      <c r="O9" s="44">
        <f t="shared" si="2"/>
        <v>138.23766816143498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310960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1062434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1373394</v>
      </c>
      <c r="O10" s="41">
        <f t="shared" si="2"/>
        <v>439.9083920563741</v>
      </c>
      <c r="P10" s="10"/>
    </row>
    <row r="11" spans="1:16" ht="15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246359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246359</v>
      </c>
      <c r="O11" s="44">
        <f t="shared" si="2"/>
        <v>78.91063420884049</v>
      </c>
      <c r="P11" s="9"/>
    </row>
    <row r="12" spans="1:16" ht="15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816075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816075</v>
      </c>
      <c r="O12" s="44">
        <f t="shared" si="2"/>
        <v>261.3949391415759</v>
      </c>
      <c r="P12" s="9"/>
    </row>
    <row r="13" spans="1:16" ht="15">
      <c r="A13" s="12"/>
      <c r="B13" s="42">
        <v>539</v>
      </c>
      <c r="C13" s="19" t="s">
        <v>26</v>
      </c>
      <c r="D13" s="43">
        <v>310960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310960</v>
      </c>
      <c r="O13" s="44">
        <f t="shared" si="2"/>
        <v>99.60281870595772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52898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52898</v>
      </c>
      <c r="O14" s="41">
        <f t="shared" si="2"/>
        <v>16.943625880845612</v>
      </c>
      <c r="P14" s="10"/>
    </row>
    <row r="15" spans="1:16" ht="15">
      <c r="A15" s="12"/>
      <c r="B15" s="42">
        <v>541</v>
      </c>
      <c r="C15" s="19" t="s">
        <v>28</v>
      </c>
      <c r="D15" s="43">
        <v>52898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52898</v>
      </c>
      <c r="O15" s="44">
        <f t="shared" si="2"/>
        <v>16.943625880845612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75342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75342</v>
      </c>
      <c r="O16" s="41">
        <f t="shared" si="2"/>
        <v>24.13260730301089</v>
      </c>
      <c r="P16" s="9"/>
    </row>
    <row r="17" spans="1:16" ht="15.75" thickBot="1">
      <c r="A17" s="12"/>
      <c r="B17" s="42">
        <v>572</v>
      </c>
      <c r="C17" s="19" t="s">
        <v>30</v>
      </c>
      <c r="D17" s="43">
        <v>75342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75342</v>
      </c>
      <c r="O17" s="44">
        <f t="shared" si="2"/>
        <v>24.13260730301089</v>
      </c>
      <c r="P17" s="9"/>
    </row>
    <row r="18" spans="1:119" ht="16.5" thickBot="1">
      <c r="A18" s="13" t="s">
        <v>10</v>
      </c>
      <c r="B18" s="21"/>
      <c r="C18" s="20"/>
      <c r="D18" s="14">
        <f>SUM(D5,D8,D10,D14,D16)</f>
        <v>1092752</v>
      </c>
      <c r="E18" s="14">
        <f aca="true" t="shared" si="7" ref="E18:M18">SUM(E5,E8,E10,E14,E16)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1062434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2155186</v>
      </c>
      <c r="O18" s="35">
        <f t="shared" si="2"/>
        <v>690.3222293401666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46</v>
      </c>
      <c r="M20" s="90"/>
      <c r="N20" s="90"/>
      <c r="O20" s="39">
        <v>3122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216785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216785</v>
      </c>
      <c r="O5" s="30">
        <f aca="true" t="shared" si="2" ref="O5:O20">(N5/O$22)</f>
        <v>70.4304743339831</v>
      </c>
      <c r="P5" s="6"/>
    </row>
    <row r="6" spans="1:16" ht="15">
      <c r="A6" s="12"/>
      <c r="B6" s="42">
        <v>511</v>
      </c>
      <c r="C6" s="19" t="s">
        <v>19</v>
      </c>
      <c r="D6" s="43">
        <v>9600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9600</v>
      </c>
      <c r="O6" s="44">
        <f t="shared" si="2"/>
        <v>3.1189083820662766</v>
      </c>
      <c r="P6" s="9"/>
    </row>
    <row r="7" spans="1:16" ht="15">
      <c r="A7" s="12"/>
      <c r="B7" s="42">
        <v>513</v>
      </c>
      <c r="C7" s="19" t="s">
        <v>20</v>
      </c>
      <c r="D7" s="43">
        <v>193860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193860</v>
      </c>
      <c r="O7" s="44">
        <f t="shared" si="2"/>
        <v>62.98245614035088</v>
      </c>
      <c r="P7" s="9"/>
    </row>
    <row r="8" spans="1:16" ht="15">
      <c r="A8" s="12"/>
      <c r="B8" s="42">
        <v>519</v>
      </c>
      <c r="C8" s="19" t="s">
        <v>58</v>
      </c>
      <c r="D8" s="43">
        <v>13325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13325</v>
      </c>
      <c r="O8" s="44">
        <f t="shared" si="2"/>
        <v>4.329109811565952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SUM(D10:D10)</f>
        <v>446663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446663</v>
      </c>
      <c r="O9" s="41">
        <f t="shared" si="2"/>
        <v>145.1146848602989</v>
      </c>
      <c r="P9" s="10"/>
    </row>
    <row r="10" spans="1:16" ht="15">
      <c r="A10" s="12"/>
      <c r="B10" s="42">
        <v>521</v>
      </c>
      <c r="C10" s="19" t="s">
        <v>22</v>
      </c>
      <c r="D10" s="43">
        <v>446663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446663</v>
      </c>
      <c r="O10" s="44">
        <f t="shared" si="2"/>
        <v>145.1146848602989</v>
      </c>
      <c r="P10" s="9"/>
    </row>
    <row r="11" spans="1:16" ht="15.75">
      <c r="A11" s="26" t="s">
        <v>23</v>
      </c>
      <c r="B11" s="27"/>
      <c r="C11" s="28"/>
      <c r="D11" s="29">
        <f aca="true" t="shared" si="4" ref="D11:M11">SUM(D12:D14)</f>
        <v>154257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1083265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1237522</v>
      </c>
      <c r="O11" s="41">
        <f t="shared" si="2"/>
        <v>402.05393112410655</v>
      </c>
      <c r="P11" s="10"/>
    </row>
    <row r="12" spans="1:16" ht="15">
      <c r="A12" s="12"/>
      <c r="B12" s="42">
        <v>534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218123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218123</v>
      </c>
      <c r="O12" s="44">
        <f t="shared" si="2"/>
        <v>70.8651721897336</v>
      </c>
      <c r="P12" s="9"/>
    </row>
    <row r="13" spans="1:16" ht="15">
      <c r="A13" s="12"/>
      <c r="B13" s="42">
        <v>536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865142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865142</v>
      </c>
      <c r="O13" s="44">
        <f t="shared" si="2"/>
        <v>281.07277452891486</v>
      </c>
      <c r="P13" s="9"/>
    </row>
    <row r="14" spans="1:16" ht="15">
      <c r="A14" s="12"/>
      <c r="B14" s="42">
        <v>539</v>
      </c>
      <c r="C14" s="19" t="s">
        <v>26</v>
      </c>
      <c r="D14" s="43">
        <v>154257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154257</v>
      </c>
      <c r="O14" s="44">
        <f t="shared" si="2"/>
        <v>50.11598440545809</v>
      </c>
      <c r="P14" s="9"/>
    </row>
    <row r="15" spans="1:16" ht="15.75">
      <c r="A15" s="26" t="s">
        <v>27</v>
      </c>
      <c r="B15" s="27"/>
      <c r="C15" s="28"/>
      <c r="D15" s="29">
        <f aca="true" t="shared" si="5" ref="D15:M15">SUM(D16:D16)</f>
        <v>41178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41178</v>
      </c>
      <c r="O15" s="41">
        <f t="shared" si="2"/>
        <v>13.378167641325536</v>
      </c>
      <c r="P15" s="10"/>
    </row>
    <row r="16" spans="1:16" ht="15">
      <c r="A16" s="12"/>
      <c r="B16" s="42">
        <v>541</v>
      </c>
      <c r="C16" s="19" t="s">
        <v>28</v>
      </c>
      <c r="D16" s="43">
        <v>41178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41178</v>
      </c>
      <c r="O16" s="44">
        <f t="shared" si="2"/>
        <v>13.378167641325536</v>
      </c>
      <c r="P16" s="9"/>
    </row>
    <row r="17" spans="1:16" ht="15.75">
      <c r="A17" s="26" t="s">
        <v>29</v>
      </c>
      <c r="B17" s="27"/>
      <c r="C17" s="28"/>
      <c r="D17" s="29">
        <f aca="true" t="shared" si="6" ref="D17:M17">SUM(D18:D19)</f>
        <v>186088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186088</v>
      </c>
      <c r="O17" s="41">
        <f t="shared" si="2"/>
        <v>60.45743989603639</v>
      </c>
      <c r="P17" s="9"/>
    </row>
    <row r="18" spans="1:16" ht="15">
      <c r="A18" s="12"/>
      <c r="B18" s="42">
        <v>572</v>
      </c>
      <c r="C18" s="19" t="s">
        <v>30</v>
      </c>
      <c r="D18" s="43">
        <v>183388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183388</v>
      </c>
      <c r="O18" s="44">
        <f t="shared" si="2"/>
        <v>59.58024691358025</v>
      </c>
      <c r="P18" s="9"/>
    </row>
    <row r="19" spans="1:16" ht="15.75" thickBot="1">
      <c r="A19" s="12"/>
      <c r="B19" s="42">
        <v>579</v>
      </c>
      <c r="C19" s="19" t="s">
        <v>59</v>
      </c>
      <c r="D19" s="43">
        <v>2700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2700</v>
      </c>
      <c r="O19" s="44">
        <f t="shared" si="2"/>
        <v>0.8771929824561403</v>
      </c>
      <c r="P19" s="9"/>
    </row>
    <row r="20" spans="1:119" ht="16.5" thickBot="1">
      <c r="A20" s="13" t="s">
        <v>10</v>
      </c>
      <c r="B20" s="21"/>
      <c r="C20" s="20"/>
      <c r="D20" s="14">
        <f>SUM(D5,D9,D11,D15,D17)</f>
        <v>1044971</v>
      </c>
      <c r="E20" s="14">
        <f aca="true" t="shared" si="7" ref="E20:M20">SUM(E5,E9,E11,E15,E17)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1083265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2128236</v>
      </c>
      <c r="O20" s="35">
        <f t="shared" si="2"/>
        <v>691.4346978557505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60</v>
      </c>
      <c r="M22" s="90"/>
      <c r="N22" s="90"/>
      <c r="O22" s="39">
        <v>3078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312586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312586</v>
      </c>
      <c r="O5" s="30">
        <f aca="true" t="shared" si="2" ref="O5:O19">(N5/O$21)</f>
        <v>107.30724339169241</v>
      </c>
      <c r="P5" s="6"/>
    </row>
    <row r="6" spans="1:16" ht="15">
      <c r="A6" s="12"/>
      <c r="B6" s="42">
        <v>513</v>
      </c>
      <c r="C6" s="19" t="s">
        <v>20</v>
      </c>
      <c r="D6" s="43">
        <v>312586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312586</v>
      </c>
      <c r="O6" s="44">
        <f t="shared" si="2"/>
        <v>107.30724339169241</v>
      </c>
      <c r="P6" s="9"/>
    </row>
    <row r="7" spans="1:16" ht="15.75">
      <c r="A7" s="26" t="s">
        <v>21</v>
      </c>
      <c r="B7" s="27"/>
      <c r="C7" s="28"/>
      <c r="D7" s="29">
        <f aca="true" t="shared" si="3" ref="D7:M7">SUM(D8:D8)</f>
        <v>562677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562677</v>
      </c>
      <c r="O7" s="41">
        <f t="shared" si="2"/>
        <v>193.16065911431514</v>
      </c>
      <c r="P7" s="10"/>
    </row>
    <row r="8" spans="1:16" ht="15">
      <c r="A8" s="12"/>
      <c r="B8" s="42">
        <v>521</v>
      </c>
      <c r="C8" s="19" t="s">
        <v>22</v>
      </c>
      <c r="D8" s="43">
        <v>562677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562677</v>
      </c>
      <c r="O8" s="44">
        <f t="shared" si="2"/>
        <v>193.16065911431514</v>
      </c>
      <c r="P8" s="9"/>
    </row>
    <row r="9" spans="1:16" ht="15.75">
      <c r="A9" s="26" t="s">
        <v>23</v>
      </c>
      <c r="B9" s="27"/>
      <c r="C9" s="28"/>
      <c r="D9" s="29">
        <f aca="true" t="shared" si="4" ref="D9:M9">SUM(D10:D12)</f>
        <v>193654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1431146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1624800</v>
      </c>
      <c r="O9" s="41">
        <f t="shared" si="2"/>
        <v>557.7754891864058</v>
      </c>
      <c r="P9" s="10"/>
    </row>
    <row r="10" spans="1:16" ht="15">
      <c r="A10" s="12"/>
      <c r="B10" s="42">
        <v>534</v>
      </c>
      <c r="C10" s="19" t="s">
        <v>48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269252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269252</v>
      </c>
      <c r="O10" s="44">
        <f t="shared" si="2"/>
        <v>92.43117061448679</v>
      </c>
      <c r="P10" s="9"/>
    </row>
    <row r="11" spans="1:16" ht="15">
      <c r="A11" s="12"/>
      <c r="B11" s="42">
        <v>536</v>
      </c>
      <c r="C11" s="19" t="s">
        <v>49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1161894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1161894</v>
      </c>
      <c r="O11" s="44">
        <f t="shared" si="2"/>
        <v>398.86508753862</v>
      </c>
      <c r="P11" s="9"/>
    </row>
    <row r="12" spans="1:16" ht="15">
      <c r="A12" s="12"/>
      <c r="B12" s="42">
        <v>539</v>
      </c>
      <c r="C12" s="19" t="s">
        <v>26</v>
      </c>
      <c r="D12" s="43">
        <v>193654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193654</v>
      </c>
      <c r="O12" s="44">
        <f t="shared" si="2"/>
        <v>66.479231033299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59990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59990</v>
      </c>
      <c r="O13" s="41">
        <f t="shared" si="2"/>
        <v>20.59388946103673</v>
      </c>
      <c r="P13" s="10"/>
    </row>
    <row r="14" spans="1:16" ht="15">
      <c r="A14" s="12"/>
      <c r="B14" s="42">
        <v>541</v>
      </c>
      <c r="C14" s="19" t="s">
        <v>50</v>
      </c>
      <c r="D14" s="43">
        <v>59990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59990</v>
      </c>
      <c r="O14" s="44">
        <f t="shared" si="2"/>
        <v>20.59388946103673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SUM(D16:D16)</f>
        <v>38278</v>
      </c>
      <c r="E15" s="29">
        <f t="shared" si="6"/>
        <v>556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38834</v>
      </c>
      <c r="O15" s="41">
        <f t="shared" si="2"/>
        <v>13.331273601098523</v>
      </c>
      <c r="P15" s="9"/>
    </row>
    <row r="16" spans="1:16" ht="15">
      <c r="A16" s="12"/>
      <c r="B16" s="42">
        <v>572</v>
      </c>
      <c r="C16" s="19" t="s">
        <v>51</v>
      </c>
      <c r="D16" s="43">
        <v>38278</v>
      </c>
      <c r="E16" s="43">
        <v>556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38834</v>
      </c>
      <c r="O16" s="44">
        <f t="shared" si="2"/>
        <v>13.331273601098523</v>
      </c>
      <c r="P16" s="9"/>
    </row>
    <row r="17" spans="1:16" ht="15.75">
      <c r="A17" s="26" t="s">
        <v>52</v>
      </c>
      <c r="B17" s="27"/>
      <c r="C17" s="28"/>
      <c r="D17" s="29">
        <f aca="true" t="shared" si="7" ref="D17:M17">SUM(D18:D18)</f>
        <v>57900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57900</v>
      </c>
      <c r="O17" s="41">
        <f t="shared" si="2"/>
        <v>19.87641606591143</v>
      </c>
      <c r="P17" s="9"/>
    </row>
    <row r="18" spans="1:16" ht="15.75" thickBot="1">
      <c r="A18" s="12"/>
      <c r="B18" s="42">
        <v>581</v>
      </c>
      <c r="C18" s="19" t="s">
        <v>53</v>
      </c>
      <c r="D18" s="43">
        <v>57900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57900</v>
      </c>
      <c r="O18" s="44">
        <f t="shared" si="2"/>
        <v>19.87641606591143</v>
      </c>
      <c r="P18" s="9"/>
    </row>
    <row r="19" spans="1:119" ht="16.5" thickBot="1">
      <c r="A19" s="13" t="s">
        <v>10</v>
      </c>
      <c r="B19" s="21"/>
      <c r="C19" s="20"/>
      <c r="D19" s="14">
        <f>SUM(D5,D7,D9,D13,D15,D17)</f>
        <v>1225085</v>
      </c>
      <c r="E19" s="14">
        <f aca="true" t="shared" si="8" ref="E19:M19">SUM(E5,E7,E9,E13,E15,E17)</f>
        <v>556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1431146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2656787</v>
      </c>
      <c r="O19" s="35">
        <f t="shared" si="2"/>
        <v>912.04497082046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70</v>
      </c>
      <c r="M21" s="90"/>
      <c r="N21" s="90"/>
      <c r="O21" s="39">
        <v>2913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278946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278946</v>
      </c>
      <c r="O5" s="30">
        <f aca="true" t="shared" si="2" ref="O5:O17">(N5/O$19)</f>
        <v>95.43140608963394</v>
      </c>
      <c r="P5" s="6"/>
    </row>
    <row r="6" spans="1:16" ht="15">
      <c r="A6" s="12"/>
      <c r="B6" s="42">
        <v>513</v>
      </c>
      <c r="C6" s="19" t="s">
        <v>20</v>
      </c>
      <c r="D6" s="43">
        <v>278946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278946</v>
      </c>
      <c r="O6" s="44">
        <f t="shared" si="2"/>
        <v>95.43140608963394</v>
      </c>
      <c r="P6" s="9"/>
    </row>
    <row r="7" spans="1:16" ht="15.75">
      <c r="A7" s="26" t="s">
        <v>21</v>
      </c>
      <c r="B7" s="27"/>
      <c r="C7" s="28"/>
      <c r="D7" s="29">
        <f aca="true" t="shared" si="3" ref="D7:M7">SUM(D8:D8)</f>
        <v>847478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847478</v>
      </c>
      <c r="O7" s="41">
        <f t="shared" si="2"/>
        <v>289.9343140608963</v>
      </c>
      <c r="P7" s="10"/>
    </row>
    <row r="8" spans="1:16" ht="15">
      <c r="A8" s="12"/>
      <c r="B8" s="42">
        <v>521</v>
      </c>
      <c r="C8" s="19" t="s">
        <v>22</v>
      </c>
      <c r="D8" s="43">
        <v>847478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847478</v>
      </c>
      <c r="O8" s="44">
        <f t="shared" si="2"/>
        <v>289.9343140608963</v>
      </c>
      <c r="P8" s="9"/>
    </row>
    <row r="9" spans="1:16" ht="15.75">
      <c r="A9" s="26" t="s">
        <v>23</v>
      </c>
      <c r="B9" s="27"/>
      <c r="C9" s="28"/>
      <c r="D9" s="29">
        <f aca="true" t="shared" si="4" ref="D9:M9">SUM(D10:D12)</f>
        <v>226850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1305170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1532020</v>
      </c>
      <c r="O9" s="41">
        <f t="shared" si="2"/>
        <v>524.1258980499487</v>
      </c>
      <c r="P9" s="10"/>
    </row>
    <row r="10" spans="1:16" ht="15">
      <c r="A10" s="12"/>
      <c r="B10" s="42">
        <v>534</v>
      </c>
      <c r="C10" s="19" t="s">
        <v>48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258008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258008</v>
      </c>
      <c r="O10" s="44">
        <f t="shared" si="2"/>
        <v>88.26821758467328</v>
      </c>
      <c r="P10" s="9"/>
    </row>
    <row r="11" spans="1:16" ht="15">
      <c r="A11" s="12"/>
      <c r="B11" s="42">
        <v>536</v>
      </c>
      <c r="C11" s="19" t="s">
        <v>49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1047162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1047162</v>
      </c>
      <c r="O11" s="44">
        <f t="shared" si="2"/>
        <v>358.24905918576803</v>
      </c>
      <c r="P11" s="9"/>
    </row>
    <row r="12" spans="1:16" ht="15">
      <c r="A12" s="12"/>
      <c r="B12" s="42">
        <v>539</v>
      </c>
      <c r="C12" s="19" t="s">
        <v>26</v>
      </c>
      <c r="D12" s="43">
        <v>226850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226850</v>
      </c>
      <c r="O12" s="44">
        <f t="shared" si="2"/>
        <v>77.60862127950736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22320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22320</v>
      </c>
      <c r="O13" s="41">
        <f t="shared" si="2"/>
        <v>7.635990420800548</v>
      </c>
      <c r="P13" s="10"/>
    </row>
    <row r="14" spans="1:16" ht="15">
      <c r="A14" s="12"/>
      <c r="B14" s="42">
        <v>541</v>
      </c>
      <c r="C14" s="19" t="s">
        <v>50</v>
      </c>
      <c r="D14" s="43">
        <v>22320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22320</v>
      </c>
      <c r="O14" s="44">
        <f t="shared" si="2"/>
        <v>7.635990420800548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SUM(D16:D16)</f>
        <v>58328</v>
      </c>
      <c r="E15" s="29">
        <f t="shared" si="6"/>
        <v>547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58875</v>
      </c>
      <c r="O15" s="41">
        <f t="shared" si="2"/>
        <v>20.14197742045843</v>
      </c>
      <c r="P15" s="9"/>
    </row>
    <row r="16" spans="1:16" ht="15.75" thickBot="1">
      <c r="A16" s="12"/>
      <c r="B16" s="42">
        <v>572</v>
      </c>
      <c r="C16" s="19" t="s">
        <v>51</v>
      </c>
      <c r="D16" s="43">
        <v>58328</v>
      </c>
      <c r="E16" s="43">
        <v>547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58875</v>
      </c>
      <c r="O16" s="44">
        <f t="shared" si="2"/>
        <v>20.14197742045843</v>
      </c>
      <c r="P16" s="9"/>
    </row>
    <row r="17" spans="1:119" ht="16.5" thickBot="1">
      <c r="A17" s="13" t="s">
        <v>10</v>
      </c>
      <c r="B17" s="21"/>
      <c r="C17" s="20"/>
      <c r="D17" s="14">
        <f>SUM(D5,D7,D9,D13,D15)</f>
        <v>1433922</v>
      </c>
      <c r="E17" s="14">
        <f aca="true" t="shared" si="7" ref="E17:M17">SUM(E5,E7,E9,E13,E15)</f>
        <v>547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1305170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2739639</v>
      </c>
      <c r="O17" s="35">
        <f t="shared" si="2"/>
        <v>937.269586041738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68</v>
      </c>
      <c r="M19" s="90"/>
      <c r="N19" s="90"/>
      <c r="O19" s="39">
        <v>2923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299399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299399</v>
      </c>
      <c r="O5" s="30">
        <f aca="true" t="shared" si="2" ref="O5:O19">(N5/O$21)</f>
        <v>104.35657023353085</v>
      </c>
      <c r="P5" s="6"/>
    </row>
    <row r="6" spans="1:16" ht="15">
      <c r="A6" s="12"/>
      <c r="B6" s="42">
        <v>513</v>
      </c>
      <c r="C6" s="19" t="s">
        <v>20</v>
      </c>
      <c r="D6" s="43">
        <v>299399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299399</v>
      </c>
      <c r="O6" s="44">
        <f t="shared" si="2"/>
        <v>104.35657023353085</v>
      </c>
      <c r="P6" s="9"/>
    </row>
    <row r="7" spans="1:16" ht="15.75">
      <c r="A7" s="26" t="s">
        <v>21</v>
      </c>
      <c r="B7" s="27"/>
      <c r="C7" s="28"/>
      <c r="D7" s="29">
        <f aca="true" t="shared" si="3" ref="D7:M7">SUM(D8:D8)</f>
        <v>648717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648717</v>
      </c>
      <c r="O7" s="41">
        <f t="shared" si="2"/>
        <v>226.11258278145695</v>
      </c>
      <c r="P7" s="10"/>
    </row>
    <row r="8" spans="1:16" ht="15">
      <c r="A8" s="12"/>
      <c r="B8" s="42">
        <v>521</v>
      </c>
      <c r="C8" s="19" t="s">
        <v>22</v>
      </c>
      <c r="D8" s="43">
        <v>648717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648717</v>
      </c>
      <c r="O8" s="44">
        <f t="shared" si="2"/>
        <v>226.11258278145695</v>
      </c>
      <c r="P8" s="9"/>
    </row>
    <row r="9" spans="1:16" ht="15.75">
      <c r="A9" s="26" t="s">
        <v>23</v>
      </c>
      <c r="B9" s="27"/>
      <c r="C9" s="28"/>
      <c r="D9" s="29">
        <f aca="true" t="shared" si="4" ref="D9:M9">SUM(D10:D12)</f>
        <v>240885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1186610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1427495</v>
      </c>
      <c r="O9" s="41">
        <f t="shared" si="2"/>
        <v>497.5583827117463</v>
      </c>
      <c r="P9" s="10"/>
    </row>
    <row r="10" spans="1:16" ht="15">
      <c r="A10" s="12"/>
      <c r="B10" s="42">
        <v>534</v>
      </c>
      <c r="C10" s="19" t="s">
        <v>48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259025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259025</v>
      </c>
      <c r="O10" s="44">
        <f t="shared" si="2"/>
        <v>90.2840711049146</v>
      </c>
      <c r="P10" s="9"/>
    </row>
    <row r="11" spans="1:16" ht="15">
      <c r="A11" s="12"/>
      <c r="B11" s="42">
        <v>536</v>
      </c>
      <c r="C11" s="19" t="s">
        <v>49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927585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927585</v>
      </c>
      <c r="O11" s="44">
        <f t="shared" si="2"/>
        <v>323.3130010456605</v>
      </c>
      <c r="P11" s="9"/>
    </row>
    <row r="12" spans="1:16" ht="15">
      <c r="A12" s="12"/>
      <c r="B12" s="42">
        <v>539</v>
      </c>
      <c r="C12" s="19" t="s">
        <v>26</v>
      </c>
      <c r="D12" s="43">
        <v>240885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240885</v>
      </c>
      <c r="O12" s="44">
        <f t="shared" si="2"/>
        <v>83.96131056117115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20007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20007</v>
      </c>
      <c r="O13" s="41">
        <f t="shared" si="2"/>
        <v>6.973509933774834</v>
      </c>
      <c r="P13" s="10"/>
    </row>
    <row r="14" spans="1:16" ht="15">
      <c r="A14" s="12"/>
      <c r="B14" s="42">
        <v>541</v>
      </c>
      <c r="C14" s="19" t="s">
        <v>50</v>
      </c>
      <c r="D14" s="43">
        <v>20007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20007</v>
      </c>
      <c r="O14" s="44">
        <f t="shared" si="2"/>
        <v>6.973509933774834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SUM(D16:D16)</f>
        <v>33697</v>
      </c>
      <c r="E15" s="29">
        <f t="shared" si="6"/>
        <v>20339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54036</v>
      </c>
      <c r="O15" s="41">
        <f t="shared" si="2"/>
        <v>18.834437086092716</v>
      </c>
      <c r="P15" s="9"/>
    </row>
    <row r="16" spans="1:16" ht="15">
      <c r="A16" s="12"/>
      <c r="B16" s="42">
        <v>572</v>
      </c>
      <c r="C16" s="19" t="s">
        <v>51</v>
      </c>
      <c r="D16" s="43">
        <v>33697</v>
      </c>
      <c r="E16" s="43">
        <v>20339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54036</v>
      </c>
      <c r="O16" s="44">
        <f t="shared" si="2"/>
        <v>18.834437086092716</v>
      </c>
      <c r="P16" s="9"/>
    </row>
    <row r="17" spans="1:16" ht="15.75">
      <c r="A17" s="26" t="s">
        <v>52</v>
      </c>
      <c r="B17" s="27"/>
      <c r="C17" s="28"/>
      <c r="D17" s="29">
        <f aca="true" t="shared" si="7" ref="D17:M1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61382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61382</v>
      </c>
      <c r="O17" s="41">
        <f t="shared" si="2"/>
        <v>21.394911118856744</v>
      </c>
      <c r="P17" s="9"/>
    </row>
    <row r="18" spans="1:16" ht="15.75" thickBot="1">
      <c r="A18" s="12"/>
      <c r="B18" s="42">
        <v>581</v>
      </c>
      <c r="C18" s="19" t="s">
        <v>53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61382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61382</v>
      </c>
      <c r="O18" s="44">
        <f t="shared" si="2"/>
        <v>21.394911118856744</v>
      </c>
      <c r="P18" s="9"/>
    </row>
    <row r="19" spans="1:119" ht="16.5" thickBot="1">
      <c r="A19" s="13" t="s">
        <v>10</v>
      </c>
      <c r="B19" s="21"/>
      <c r="C19" s="20"/>
      <c r="D19" s="14">
        <f>SUM(D5,D7,D9,D13,D15,D17)</f>
        <v>1242705</v>
      </c>
      <c r="E19" s="14">
        <f aca="true" t="shared" si="8" ref="E19:M19">SUM(E5,E7,E9,E13,E15,E17)</f>
        <v>20339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1247992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2511036</v>
      </c>
      <c r="O19" s="35">
        <f t="shared" si="2"/>
        <v>875.2303938654584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66</v>
      </c>
      <c r="M21" s="90"/>
      <c r="N21" s="90"/>
      <c r="O21" s="39">
        <v>2869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298031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298031</v>
      </c>
      <c r="O5" s="30">
        <f aca="true" t="shared" si="2" ref="O5:O19">(N5/O$21)</f>
        <v>103.80738418669453</v>
      </c>
      <c r="P5" s="6"/>
    </row>
    <row r="6" spans="1:16" ht="15">
      <c r="A6" s="12"/>
      <c r="B6" s="42">
        <v>513</v>
      </c>
      <c r="C6" s="19" t="s">
        <v>20</v>
      </c>
      <c r="D6" s="43">
        <v>298031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298031</v>
      </c>
      <c r="O6" s="44">
        <f t="shared" si="2"/>
        <v>103.80738418669453</v>
      </c>
      <c r="P6" s="9"/>
    </row>
    <row r="7" spans="1:16" ht="15.75">
      <c r="A7" s="26" t="s">
        <v>21</v>
      </c>
      <c r="B7" s="27"/>
      <c r="C7" s="28"/>
      <c r="D7" s="29">
        <f aca="true" t="shared" si="3" ref="D7:M7">SUM(D8:D8)</f>
        <v>518069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518069</v>
      </c>
      <c r="O7" s="41">
        <f t="shared" si="2"/>
        <v>180.44897248345524</v>
      </c>
      <c r="P7" s="10"/>
    </row>
    <row r="8" spans="1:16" ht="15">
      <c r="A8" s="12"/>
      <c r="B8" s="42">
        <v>521</v>
      </c>
      <c r="C8" s="19" t="s">
        <v>22</v>
      </c>
      <c r="D8" s="43">
        <v>518069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518069</v>
      </c>
      <c r="O8" s="44">
        <f t="shared" si="2"/>
        <v>180.44897248345524</v>
      </c>
      <c r="P8" s="9"/>
    </row>
    <row r="9" spans="1:16" ht="15.75">
      <c r="A9" s="26" t="s">
        <v>23</v>
      </c>
      <c r="B9" s="27"/>
      <c r="C9" s="28"/>
      <c r="D9" s="29">
        <f aca="true" t="shared" si="4" ref="D9:M9">SUM(D10:D12)</f>
        <v>212007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1152937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1364944</v>
      </c>
      <c r="O9" s="41">
        <f t="shared" si="2"/>
        <v>475.4245907349356</v>
      </c>
      <c r="P9" s="10"/>
    </row>
    <row r="10" spans="1:16" ht="15">
      <c r="A10" s="12"/>
      <c r="B10" s="42">
        <v>534</v>
      </c>
      <c r="C10" s="19" t="s">
        <v>48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277511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277511</v>
      </c>
      <c r="O10" s="44">
        <f t="shared" si="2"/>
        <v>96.66004876349704</v>
      </c>
      <c r="P10" s="9"/>
    </row>
    <row r="11" spans="1:16" ht="15">
      <c r="A11" s="12"/>
      <c r="B11" s="42">
        <v>536</v>
      </c>
      <c r="C11" s="19" t="s">
        <v>49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875426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875426</v>
      </c>
      <c r="O11" s="44">
        <f t="shared" si="2"/>
        <v>304.92023685127134</v>
      </c>
      <c r="P11" s="9"/>
    </row>
    <row r="12" spans="1:16" ht="15">
      <c r="A12" s="12"/>
      <c r="B12" s="42">
        <v>539</v>
      </c>
      <c r="C12" s="19" t="s">
        <v>26</v>
      </c>
      <c r="D12" s="43">
        <v>212007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212007</v>
      </c>
      <c r="O12" s="44">
        <f t="shared" si="2"/>
        <v>73.84430512016719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77715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77715</v>
      </c>
      <c r="O13" s="41">
        <f t="shared" si="2"/>
        <v>27.06896551724138</v>
      </c>
      <c r="P13" s="10"/>
    </row>
    <row r="14" spans="1:16" ht="15">
      <c r="A14" s="12"/>
      <c r="B14" s="42">
        <v>541</v>
      </c>
      <c r="C14" s="19" t="s">
        <v>50</v>
      </c>
      <c r="D14" s="43">
        <v>77715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77715</v>
      </c>
      <c r="O14" s="44">
        <f t="shared" si="2"/>
        <v>27.06896551724138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SUM(D16:D16)</f>
        <v>59859</v>
      </c>
      <c r="E15" s="29">
        <f t="shared" si="6"/>
        <v>328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60187</v>
      </c>
      <c r="O15" s="41">
        <f t="shared" si="2"/>
        <v>20.963775687913618</v>
      </c>
      <c r="P15" s="9"/>
    </row>
    <row r="16" spans="1:16" ht="15">
      <c r="A16" s="12"/>
      <c r="B16" s="42">
        <v>572</v>
      </c>
      <c r="C16" s="19" t="s">
        <v>51</v>
      </c>
      <c r="D16" s="43">
        <v>59859</v>
      </c>
      <c r="E16" s="43">
        <v>328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60187</v>
      </c>
      <c r="O16" s="44">
        <f t="shared" si="2"/>
        <v>20.963775687913618</v>
      </c>
      <c r="P16" s="9"/>
    </row>
    <row r="17" spans="1:16" ht="15.75">
      <c r="A17" s="26" t="s">
        <v>52</v>
      </c>
      <c r="B17" s="27"/>
      <c r="C17" s="28"/>
      <c r="D17" s="29">
        <f aca="true" t="shared" si="7" ref="D17:M1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40000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40000</v>
      </c>
      <c r="O17" s="41">
        <f t="shared" si="2"/>
        <v>13.932427725531173</v>
      </c>
      <c r="P17" s="9"/>
    </row>
    <row r="18" spans="1:16" ht="15.75" thickBot="1">
      <c r="A18" s="12"/>
      <c r="B18" s="42">
        <v>581</v>
      </c>
      <c r="C18" s="19" t="s">
        <v>53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40000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40000</v>
      </c>
      <c r="O18" s="44">
        <f t="shared" si="2"/>
        <v>13.932427725531173</v>
      </c>
      <c r="P18" s="9"/>
    </row>
    <row r="19" spans="1:119" ht="16.5" thickBot="1">
      <c r="A19" s="13" t="s">
        <v>10</v>
      </c>
      <c r="B19" s="21"/>
      <c r="C19" s="20"/>
      <c r="D19" s="14">
        <f>SUM(D5,D7,D9,D13,D15,D17)</f>
        <v>1165681</v>
      </c>
      <c r="E19" s="14">
        <f aca="true" t="shared" si="8" ref="E19:M19">SUM(E5,E7,E9,E13,E15,E17)</f>
        <v>328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1192937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2358946</v>
      </c>
      <c r="O19" s="35">
        <f t="shared" si="2"/>
        <v>821.6461163357715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64</v>
      </c>
      <c r="M21" s="90"/>
      <c r="N21" s="90"/>
      <c r="O21" s="39">
        <v>2871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338118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338118</v>
      </c>
      <c r="O5" s="30">
        <f aca="true" t="shared" si="2" ref="O5:O18">(N5/O$20)</f>
        <v>118.18175463124781</v>
      </c>
      <c r="P5" s="6"/>
    </row>
    <row r="6" spans="1:16" ht="15">
      <c r="A6" s="12"/>
      <c r="B6" s="42">
        <v>511</v>
      </c>
      <c r="C6" s="19" t="s">
        <v>19</v>
      </c>
      <c r="D6" s="43">
        <v>15600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15600</v>
      </c>
      <c r="O6" s="44">
        <f t="shared" si="2"/>
        <v>5.452638937434464</v>
      </c>
      <c r="P6" s="9"/>
    </row>
    <row r="7" spans="1:16" ht="15">
      <c r="A7" s="12"/>
      <c r="B7" s="42">
        <v>513</v>
      </c>
      <c r="C7" s="19" t="s">
        <v>20</v>
      </c>
      <c r="D7" s="43">
        <v>322518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322518</v>
      </c>
      <c r="O7" s="44">
        <f t="shared" si="2"/>
        <v>112.72911569381336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493808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493808</v>
      </c>
      <c r="O8" s="41">
        <f t="shared" si="2"/>
        <v>172.59979028311778</v>
      </c>
      <c r="P8" s="10"/>
    </row>
    <row r="9" spans="1:16" ht="15">
      <c r="A9" s="12"/>
      <c r="B9" s="42">
        <v>521</v>
      </c>
      <c r="C9" s="19" t="s">
        <v>22</v>
      </c>
      <c r="D9" s="43">
        <v>493808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493808</v>
      </c>
      <c r="O9" s="44">
        <f t="shared" si="2"/>
        <v>172.59979028311778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333857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995631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1329488</v>
      </c>
      <c r="O10" s="41">
        <f t="shared" si="2"/>
        <v>464.6934638238378</v>
      </c>
      <c r="P10" s="10"/>
    </row>
    <row r="11" spans="1:16" ht="15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249064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249064</v>
      </c>
      <c r="O11" s="44">
        <f t="shared" si="2"/>
        <v>87.05487591751135</v>
      </c>
      <c r="P11" s="9"/>
    </row>
    <row r="12" spans="1:16" ht="15">
      <c r="A12" s="12"/>
      <c r="B12" s="42">
        <v>536</v>
      </c>
      <c r="C12" s="19" t="s">
        <v>49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746567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746567</v>
      </c>
      <c r="O12" s="44">
        <f t="shared" si="2"/>
        <v>260.9461726668997</v>
      </c>
      <c r="P12" s="9"/>
    </row>
    <row r="13" spans="1:16" ht="15">
      <c r="A13" s="12"/>
      <c r="B13" s="42">
        <v>539</v>
      </c>
      <c r="C13" s="19" t="s">
        <v>26</v>
      </c>
      <c r="D13" s="43">
        <v>333857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333857</v>
      </c>
      <c r="O13" s="44">
        <f t="shared" si="2"/>
        <v>116.69241523942678</v>
      </c>
      <c r="P13" s="9"/>
    </row>
    <row r="14" spans="1:16" ht="15.75">
      <c r="A14" s="26" t="s">
        <v>29</v>
      </c>
      <c r="B14" s="27"/>
      <c r="C14" s="28"/>
      <c r="D14" s="29">
        <f aca="true" t="shared" si="5" ref="D14:M14">SUM(D15:D15)</f>
        <v>23425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23425</v>
      </c>
      <c r="O14" s="41">
        <f t="shared" si="2"/>
        <v>8.18769660957707</v>
      </c>
      <c r="P14" s="9"/>
    </row>
    <row r="15" spans="1:16" ht="15">
      <c r="A15" s="12"/>
      <c r="B15" s="42">
        <v>572</v>
      </c>
      <c r="C15" s="19" t="s">
        <v>51</v>
      </c>
      <c r="D15" s="43">
        <v>23425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23425</v>
      </c>
      <c r="O15" s="44">
        <f t="shared" si="2"/>
        <v>8.18769660957707</v>
      </c>
      <c r="P15" s="9"/>
    </row>
    <row r="16" spans="1:16" ht="15.75">
      <c r="A16" s="26" t="s">
        <v>52</v>
      </c>
      <c r="B16" s="27"/>
      <c r="C16" s="28"/>
      <c r="D16" s="29">
        <f aca="true" t="shared" si="6" ref="D16:M1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15000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15000</v>
      </c>
      <c r="O16" s="41">
        <f t="shared" si="2"/>
        <v>5.242922055225446</v>
      </c>
      <c r="P16" s="9"/>
    </row>
    <row r="17" spans="1:16" ht="15.75" thickBot="1">
      <c r="A17" s="12"/>
      <c r="B17" s="42">
        <v>581</v>
      </c>
      <c r="C17" s="19" t="s">
        <v>53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15000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15000</v>
      </c>
      <c r="O17" s="44">
        <f t="shared" si="2"/>
        <v>5.242922055225446</v>
      </c>
      <c r="P17" s="9"/>
    </row>
    <row r="18" spans="1:119" ht="16.5" thickBot="1">
      <c r="A18" s="13" t="s">
        <v>10</v>
      </c>
      <c r="B18" s="21"/>
      <c r="C18" s="20"/>
      <c r="D18" s="14">
        <f>SUM(D5,D8,D10,D14,D16)</f>
        <v>1189208</v>
      </c>
      <c r="E18" s="14">
        <f aca="true" t="shared" si="7" ref="E18:M18">SUM(E5,E8,E10,E14,E16)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1010631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2199839</v>
      </c>
      <c r="O18" s="35">
        <f t="shared" si="2"/>
        <v>768.905627403006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62</v>
      </c>
      <c r="M20" s="90"/>
      <c r="N20" s="90"/>
      <c r="O20" s="39">
        <v>2861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313477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313477</v>
      </c>
      <c r="O5" s="30">
        <f aca="true" t="shared" si="2" ref="O5:O18">(N5/O$20)</f>
        <v>108.31962681409813</v>
      </c>
      <c r="P5" s="6"/>
    </row>
    <row r="6" spans="1:16" ht="15">
      <c r="A6" s="12"/>
      <c r="B6" s="42">
        <v>511</v>
      </c>
      <c r="C6" s="19" t="s">
        <v>19</v>
      </c>
      <c r="D6" s="43">
        <v>15600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15600</v>
      </c>
      <c r="O6" s="44">
        <f t="shared" si="2"/>
        <v>5.3904630269523155</v>
      </c>
      <c r="P6" s="9"/>
    </row>
    <row r="7" spans="1:16" ht="15">
      <c r="A7" s="12"/>
      <c r="B7" s="42">
        <v>513</v>
      </c>
      <c r="C7" s="19" t="s">
        <v>20</v>
      </c>
      <c r="D7" s="43">
        <v>297877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297877</v>
      </c>
      <c r="O7" s="44">
        <f t="shared" si="2"/>
        <v>102.92916378714582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485653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485653</v>
      </c>
      <c r="O8" s="41">
        <f t="shared" si="2"/>
        <v>167.81375259156877</v>
      </c>
      <c r="P8" s="10"/>
    </row>
    <row r="9" spans="1:16" ht="15">
      <c r="A9" s="12"/>
      <c r="B9" s="42">
        <v>521</v>
      </c>
      <c r="C9" s="19" t="s">
        <v>22</v>
      </c>
      <c r="D9" s="43">
        <v>485653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485653</v>
      </c>
      <c r="O9" s="44">
        <f t="shared" si="2"/>
        <v>167.81375259156877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324534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1078099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1402633</v>
      </c>
      <c r="O10" s="41">
        <f t="shared" si="2"/>
        <v>484.6693158258466</v>
      </c>
      <c r="P10" s="10"/>
    </row>
    <row r="11" spans="1:16" ht="15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237861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237861</v>
      </c>
      <c r="O11" s="44">
        <f t="shared" si="2"/>
        <v>82.19108500345543</v>
      </c>
      <c r="P11" s="9"/>
    </row>
    <row r="12" spans="1:16" ht="15">
      <c r="A12" s="12"/>
      <c r="B12" s="42">
        <v>536</v>
      </c>
      <c r="C12" s="19" t="s">
        <v>49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840238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840238</v>
      </c>
      <c r="O12" s="44">
        <f t="shared" si="2"/>
        <v>290.3379405666897</v>
      </c>
      <c r="P12" s="9"/>
    </row>
    <row r="13" spans="1:16" ht="15">
      <c r="A13" s="12"/>
      <c r="B13" s="42">
        <v>539</v>
      </c>
      <c r="C13" s="19" t="s">
        <v>26</v>
      </c>
      <c r="D13" s="43">
        <v>324534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324534</v>
      </c>
      <c r="O13" s="44">
        <f t="shared" si="2"/>
        <v>112.14029025570144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13678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13678</v>
      </c>
      <c r="O14" s="41">
        <f t="shared" si="2"/>
        <v>4.7263303386316515</v>
      </c>
      <c r="P14" s="10"/>
    </row>
    <row r="15" spans="1:16" ht="15">
      <c r="A15" s="12"/>
      <c r="B15" s="42">
        <v>541</v>
      </c>
      <c r="C15" s="19" t="s">
        <v>50</v>
      </c>
      <c r="D15" s="43">
        <v>13678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13678</v>
      </c>
      <c r="O15" s="44">
        <f t="shared" si="2"/>
        <v>4.7263303386316515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24069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24069</v>
      </c>
      <c r="O16" s="41">
        <f t="shared" si="2"/>
        <v>8.316862474084312</v>
      </c>
      <c r="P16" s="9"/>
    </row>
    <row r="17" spans="1:16" ht="15.75" thickBot="1">
      <c r="A17" s="12"/>
      <c r="B17" s="42">
        <v>572</v>
      </c>
      <c r="C17" s="19" t="s">
        <v>51</v>
      </c>
      <c r="D17" s="43">
        <v>24069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24069</v>
      </c>
      <c r="O17" s="44">
        <f t="shared" si="2"/>
        <v>8.316862474084312</v>
      </c>
      <c r="P17" s="9"/>
    </row>
    <row r="18" spans="1:119" ht="16.5" thickBot="1">
      <c r="A18" s="13" t="s">
        <v>10</v>
      </c>
      <c r="B18" s="21"/>
      <c r="C18" s="20"/>
      <c r="D18" s="14">
        <f>SUM(D5,D8,D10,D14,D16)</f>
        <v>1161411</v>
      </c>
      <c r="E18" s="14">
        <f aca="true" t="shared" si="7" ref="E18:M18">SUM(E5,E8,E10,E14,E16)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1078099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2239510</v>
      </c>
      <c r="O18" s="35">
        <f t="shared" si="2"/>
        <v>773.8458880442295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56</v>
      </c>
      <c r="M20" s="90"/>
      <c r="N20" s="90"/>
      <c r="O20" s="39">
        <v>2894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SUM(D6:D7)</f>
        <v>335013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0">SUM(D5:M5)</f>
        <v>335013</v>
      </c>
      <c r="O5" s="58">
        <f aca="true" t="shared" si="2" ref="O5:O20">(N5/O$22)</f>
        <v>115.88135593220339</v>
      </c>
      <c r="P5" s="59"/>
    </row>
    <row r="6" spans="1:16" ht="15">
      <c r="A6" s="61"/>
      <c r="B6" s="62">
        <v>511</v>
      </c>
      <c r="C6" s="63" t="s">
        <v>19</v>
      </c>
      <c r="D6" s="64">
        <v>13300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13300</v>
      </c>
      <c r="O6" s="65">
        <f t="shared" si="2"/>
        <v>4.600484261501211</v>
      </c>
      <c r="P6" s="66"/>
    </row>
    <row r="7" spans="1:16" ht="15">
      <c r="A7" s="61"/>
      <c r="B7" s="62">
        <v>513</v>
      </c>
      <c r="C7" s="63" t="s">
        <v>20</v>
      </c>
      <c r="D7" s="64">
        <v>321713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321713</v>
      </c>
      <c r="O7" s="65">
        <f t="shared" si="2"/>
        <v>111.28087167070218</v>
      </c>
      <c r="P7" s="66"/>
    </row>
    <row r="8" spans="1:16" ht="15.75">
      <c r="A8" s="67" t="s">
        <v>21</v>
      </c>
      <c r="B8" s="68"/>
      <c r="C8" s="69"/>
      <c r="D8" s="70">
        <f aca="true" t="shared" si="3" ref="D8:M8">SUM(D9:D9)</f>
        <v>457881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457881</v>
      </c>
      <c r="O8" s="72">
        <f t="shared" si="2"/>
        <v>158.38152888273953</v>
      </c>
      <c r="P8" s="73"/>
    </row>
    <row r="9" spans="1:16" ht="15">
      <c r="A9" s="61"/>
      <c r="B9" s="62">
        <v>521</v>
      </c>
      <c r="C9" s="63" t="s">
        <v>22</v>
      </c>
      <c r="D9" s="64">
        <v>457881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457881</v>
      </c>
      <c r="O9" s="65">
        <f t="shared" si="2"/>
        <v>158.38152888273953</v>
      </c>
      <c r="P9" s="66"/>
    </row>
    <row r="10" spans="1:16" ht="15.75">
      <c r="A10" s="67" t="s">
        <v>23</v>
      </c>
      <c r="B10" s="68"/>
      <c r="C10" s="69"/>
      <c r="D10" s="70">
        <f aca="true" t="shared" si="4" ref="D10:M10">SUM(D11:D13)</f>
        <v>218913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991533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1210446</v>
      </c>
      <c r="O10" s="72">
        <f t="shared" si="2"/>
        <v>418.694569353165</v>
      </c>
      <c r="P10" s="73"/>
    </row>
    <row r="11" spans="1:16" ht="15">
      <c r="A11" s="61"/>
      <c r="B11" s="62">
        <v>534</v>
      </c>
      <c r="C11" s="63" t="s">
        <v>48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237839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237839</v>
      </c>
      <c r="O11" s="65">
        <f t="shared" si="2"/>
        <v>82.26876513317191</v>
      </c>
      <c r="P11" s="66"/>
    </row>
    <row r="12" spans="1:16" ht="15">
      <c r="A12" s="61"/>
      <c r="B12" s="62">
        <v>536</v>
      </c>
      <c r="C12" s="63" t="s">
        <v>49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753694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753694</v>
      </c>
      <c r="O12" s="65">
        <f t="shared" si="2"/>
        <v>260.70356278104464</v>
      </c>
      <c r="P12" s="66"/>
    </row>
    <row r="13" spans="1:16" ht="15">
      <c r="A13" s="61"/>
      <c r="B13" s="62">
        <v>539</v>
      </c>
      <c r="C13" s="63" t="s">
        <v>26</v>
      </c>
      <c r="D13" s="64">
        <v>218913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218913</v>
      </c>
      <c r="O13" s="65">
        <f t="shared" si="2"/>
        <v>75.72224143894846</v>
      </c>
      <c r="P13" s="66"/>
    </row>
    <row r="14" spans="1:16" ht="15.75">
      <c r="A14" s="67" t="s">
        <v>27</v>
      </c>
      <c r="B14" s="68"/>
      <c r="C14" s="69"/>
      <c r="D14" s="70">
        <f aca="true" t="shared" si="5" ref="D14:M14">SUM(D15:D15)</f>
        <v>13678</v>
      </c>
      <c r="E14" s="70">
        <f t="shared" si="5"/>
        <v>0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1"/>
        <v>13678</v>
      </c>
      <c r="O14" s="72">
        <f t="shared" si="2"/>
        <v>4.731234866828087</v>
      </c>
      <c r="P14" s="73"/>
    </row>
    <row r="15" spans="1:16" ht="15">
      <c r="A15" s="61"/>
      <c r="B15" s="62">
        <v>541</v>
      </c>
      <c r="C15" s="63" t="s">
        <v>50</v>
      </c>
      <c r="D15" s="64">
        <v>13678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13678</v>
      </c>
      <c r="O15" s="65">
        <f t="shared" si="2"/>
        <v>4.731234866828087</v>
      </c>
      <c r="P15" s="66"/>
    </row>
    <row r="16" spans="1:16" ht="15.75">
      <c r="A16" s="67" t="s">
        <v>29</v>
      </c>
      <c r="B16" s="68"/>
      <c r="C16" s="69"/>
      <c r="D16" s="70">
        <f aca="true" t="shared" si="6" ref="D16:M16">SUM(D17:D17)</f>
        <v>16224</v>
      </c>
      <c r="E16" s="70">
        <f t="shared" si="6"/>
        <v>0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0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1"/>
        <v>16224</v>
      </c>
      <c r="O16" s="72">
        <f t="shared" si="2"/>
        <v>5.61189899688689</v>
      </c>
      <c r="P16" s="66"/>
    </row>
    <row r="17" spans="1:16" ht="15">
      <c r="A17" s="61"/>
      <c r="B17" s="62">
        <v>572</v>
      </c>
      <c r="C17" s="63" t="s">
        <v>51</v>
      </c>
      <c r="D17" s="64">
        <v>16224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16224</v>
      </c>
      <c r="O17" s="65">
        <f t="shared" si="2"/>
        <v>5.61189899688689</v>
      </c>
      <c r="P17" s="66"/>
    </row>
    <row r="18" spans="1:16" ht="15.75">
      <c r="A18" s="67" t="s">
        <v>52</v>
      </c>
      <c r="B18" s="68"/>
      <c r="C18" s="69"/>
      <c r="D18" s="70">
        <f aca="true" t="shared" si="7" ref="D18:M18">SUM(D19:D19)</f>
        <v>0</v>
      </c>
      <c r="E18" s="70">
        <f t="shared" si="7"/>
        <v>0</v>
      </c>
      <c r="F18" s="70">
        <f t="shared" si="7"/>
        <v>0</v>
      </c>
      <c r="G18" s="70">
        <f t="shared" si="7"/>
        <v>0</v>
      </c>
      <c r="H18" s="70">
        <f t="shared" si="7"/>
        <v>0</v>
      </c>
      <c r="I18" s="70">
        <f t="shared" si="7"/>
        <v>129552</v>
      </c>
      <c r="J18" s="70">
        <f t="shared" si="7"/>
        <v>0</v>
      </c>
      <c r="K18" s="70">
        <f t="shared" si="7"/>
        <v>0</v>
      </c>
      <c r="L18" s="70">
        <f t="shared" si="7"/>
        <v>0</v>
      </c>
      <c r="M18" s="70">
        <f t="shared" si="7"/>
        <v>0</v>
      </c>
      <c r="N18" s="70">
        <f t="shared" si="1"/>
        <v>129552</v>
      </c>
      <c r="O18" s="72">
        <f t="shared" si="2"/>
        <v>44.81217571774472</v>
      </c>
      <c r="P18" s="66"/>
    </row>
    <row r="19" spans="1:16" ht="15.75" thickBot="1">
      <c r="A19" s="61"/>
      <c r="B19" s="62">
        <v>581</v>
      </c>
      <c r="C19" s="63" t="s">
        <v>53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129552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129552</v>
      </c>
      <c r="O19" s="65">
        <f t="shared" si="2"/>
        <v>44.81217571774472</v>
      </c>
      <c r="P19" s="66"/>
    </row>
    <row r="20" spans="1:119" ht="16.5" thickBot="1">
      <c r="A20" s="74" t="s">
        <v>10</v>
      </c>
      <c r="B20" s="75"/>
      <c r="C20" s="76"/>
      <c r="D20" s="77">
        <f>SUM(D5,D8,D10,D14,D16,D18)</f>
        <v>1041709</v>
      </c>
      <c r="E20" s="77">
        <f aca="true" t="shared" si="8" ref="E20:M20">SUM(E5,E8,E10,E14,E16,E18)</f>
        <v>0</v>
      </c>
      <c r="F20" s="77">
        <f t="shared" si="8"/>
        <v>0</v>
      </c>
      <c r="G20" s="77">
        <f t="shared" si="8"/>
        <v>0</v>
      </c>
      <c r="H20" s="77">
        <f t="shared" si="8"/>
        <v>0</v>
      </c>
      <c r="I20" s="77">
        <f t="shared" si="8"/>
        <v>1121085</v>
      </c>
      <c r="J20" s="77">
        <f t="shared" si="8"/>
        <v>0</v>
      </c>
      <c r="K20" s="77">
        <f t="shared" si="8"/>
        <v>0</v>
      </c>
      <c r="L20" s="77">
        <f t="shared" si="8"/>
        <v>0</v>
      </c>
      <c r="M20" s="77">
        <f t="shared" si="8"/>
        <v>0</v>
      </c>
      <c r="N20" s="77">
        <f t="shared" si="1"/>
        <v>2162794</v>
      </c>
      <c r="O20" s="78">
        <f t="shared" si="2"/>
        <v>748.1127637495676</v>
      </c>
      <c r="P20" s="59"/>
      <c r="Q20" s="79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</row>
    <row r="21" spans="1:15" ht="15">
      <c r="A21" s="81"/>
      <c r="B21" s="82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</row>
    <row r="22" spans="1:15" ht="15">
      <c r="A22" s="85"/>
      <c r="B22" s="86"/>
      <c r="C22" s="86"/>
      <c r="D22" s="87"/>
      <c r="E22" s="87"/>
      <c r="F22" s="87"/>
      <c r="G22" s="87"/>
      <c r="H22" s="87"/>
      <c r="I22" s="87"/>
      <c r="J22" s="87"/>
      <c r="K22" s="87"/>
      <c r="L22" s="114" t="s">
        <v>54</v>
      </c>
      <c r="M22" s="114"/>
      <c r="N22" s="114"/>
      <c r="O22" s="88">
        <v>2891</v>
      </c>
    </row>
    <row r="23" spans="1:15" ht="15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7"/>
    </row>
    <row r="24" spans="1:15" ht="15.75" customHeight="1" thickBot="1">
      <c r="A24" s="118" t="s">
        <v>37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271573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271573</v>
      </c>
      <c r="O5" s="30">
        <f aca="true" t="shared" si="2" ref="O5:O20">(N5/O$22)</f>
        <v>93.4203646370829</v>
      </c>
      <c r="P5" s="6"/>
    </row>
    <row r="6" spans="1:16" ht="15">
      <c r="A6" s="12"/>
      <c r="B6" s="42">
        <v>511</v>
      </c>
      <c r="C6" s="19" t="s">
        <v>19</v>
      </c>
      <c r="D6" s="43">
        <v>8800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8800</v>
      </c>
      <c r="O6" s="44">
        <f t="shared" si="2"/>
        <v>3.0271757825937393</v>
      </c>
      <c r="P6" s="9"/>
    </row>
    <row r="7" spans="1:16" ht="15">
      <c r="A7" s="12"/>
      <c r="B7" s="42">
        <v>513</v>
      </c>
      <c r="C7" s="19" t="s">
        <v>20</v>
      </c>
      <c r="D7" s="43">
        <v>262773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262773</v>
      </c>
      <c r="O7" s="44">
        <f t="shared" si="2"/>
        <v>90.39318885448917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433570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433570</v>
      </c>
      <c r="O8" s="41">
        <f t="shared" si="2"/>
        <v>149.1468868249054</v>
      </c>
      <c r="P8" s="10"/>
    </row>
    <row r="9" spans="1:16" ht="15">
      <c r="A9" s="12"/>
      <c r="B9" s="42">
        <v>521</v>
      </c>
      <c r="C9" s="19" t="s">
        <v>22</v>
      </c>
      <c r="D9" s="43">
        <v>433570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433570</v>
      </c>
      <c r="O9" s="44">
        <f t="shared" si="2"/>
        <v>149.1468868249054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234121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933699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1167820</v>
      </c>
      <c r="O10" s="41">
        <f t="shared" si="2"/>
        <v>401.7268661850705</v>
      </c>
      <c r="P10" s="10"/>
    </row>
    <row r="11" spans="1:16" ht="15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224644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224644</v>
      </c>
      <c r="O11" s="44">
        <f t="shared" si="2"/>
        <v>77.27691778465773</v>
      </c>
      <c r="P11" s="9"/>
    </row>
    <row r="12" spans="1:16" ht="15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709055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709055</v>
      </c>
      <c r="O12" s="44">
        <f t="shared" si="2"/>
        <v>243.91296869625043</v>
      </c>
      <c r="P12" s="9"/>
    </row>
    <row r="13" spans="1:16" ht="15">
      <c r="A13" s="12"/>
      <c r="B13" s="42">
        <v>539</v>
      </c>
      <c r="C13" s="19" t="s">
        <v>26</v>
      </c>
      <c r="D13" s="43">
        <v>234121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234121</v>
      </c>
      <c r="O13" s="44">
        <f t="shared" si="2"/>
        <v>80.53697970416236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6022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6022</v>
      </c>
      <c r="O14" s="41">
        <f t="shared" si="2"/>
        <v>2.071551427588579</v>
      </c>
      <c r="P14" s="10"/>
    </row>
    <row r="15" spans="1:16" ht="15">
      <c r="A15" s="12"/>
      <c r="B15" s="42">
        <v>541</v>
      </c>
      <c r="C15" s="19" t="s">
        <v>28</v>
      </c>
      <c r="D15" s="43">
        <v>6022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6022</v>
      </c>
      <c r="O15" s="44">
        <f t="shared" si="2"/>
        <v>2.071551427588579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24108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24108</v>
      </c>
      <c r="O16" s="41">
        <f t="shared" si="2"/>
        <v>8.293085655314757</v>
      </c>
      <c r="P16" s="9"/>
    </row>
    <row r="17" spans="1:16" ht="15">
      <c r="A17" s="12"/>
      <c r="B17" s="42">
        <v>572</v>
      </c>
      <c r="C17" s="19" t="s">
        <v>30</v>
      </c>
      <c r="D17" s="43">
        <v>24108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24108</v>
      </c>
      <c r="O17" s="44">
        <f t="shared" si="2"/>
        <v>8.293085655314757</v>
      </c>
      <c r="P17" s="9"/>
    </row>
    <row r="18" spans="1:16" ht="15.75">
      <c r="A18" s="26" t="s">
        <v>32</v>
      </c>
      <c r="B18" s="27"/>
      <c r="C18" s="28"/>
      <c r="D18" s="29">
        <f aca="true" t="shared" si="7" ref="D18:M18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18000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18000</v>
      </c>
      <c r="O18" s="41">
        <f t="shared" si="2"/>
        <v>6.191950464396285</v>
      </c>
      <c r="P18" s="9"/>
    </row>
    <row r="19" spans="1:16" ht="15.75" thickBot="1">
      <c r="A19" s="12"/>
      <c r="B19" s="42">
        <v>581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18000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18000</v>
      </c>
      <c r="O19" s="44">
        <f t="shared" si="2"/>
        <v>6.191950464396285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969394</v>
      </c>
      <c r="E20" s="14">
        <f aca="true" t="shared" si="8" ref="E20:M20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951699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1921093</v>
      </c>
      <c r="O20" s="35">
        <f t="shared" si="2"/>
        <v>660.8507051943584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44</v>
      </c>
      <c r="M22" s="90"/>
      <c r="N22" s="90"/>
      <c r="O22" s="39">
        <v>2907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2022-03-24T19:03:24Z</cp:lastPrinted>
  <dcterms:created xsi:type="dcterms:W3CDTF">2000-08-31T21:26:31Z</dcterms:created>
  <dcterms:modified xsi:type="dcterms:W3CDTF">2022-03-24T19:03:26Z</dcterms:modified>
  <cp:category/>
  <cp:version/>
  <cp:contentType/>
  <cp:contentStatus/>
</cp:coreProperties>
</file>