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'2008'!$A$1:$O$32</definedName>
    <definedName name="_xlnm.Print_Area" localSheetId="13">'2009'!$A$1:$O$32</definedName>
    <definedName name="_xlnm.Print_Area" localSheetId="12">'2010'!$A$1:$O$34</definedName>
    <definedName name="_xlnm.Print_Area" localSheetId="11">'2011'!$A$1:$O$34</definedName>
    <definedName name="_xlnm.Print_Area" localSheetId="10">'2012'!$A$1:$O$30</definedName>
    <definedName name="_xlnm.Print_Area" localSheetId="9">'2013'!$A$1:$O$32</definedName>
    <definedName name="_xlnm.Print_Area" localSheetId="8">'2014'!$A$1:$O$34</definedName>
    <definedName name="_xlnm.Print_Area" localSheetId="7">'2015'!$A$1:$O$35</definedName>
    <definedName name="_xlnm.Print_Area" localSheetId="6">'2016'!$A$1:$O$34</definedName>
    <definedName name="_xlnm.Print_Area" localSheetId="5">'2017'!$A$1:$O$34</definedName>
    <definedName name="_xlnm.Print_Area" localSheetId="4">'2018'!$A$1:$O$32</definedName>
    <definedName name="_xlnm.Print_Area" localSheetId="3">'2019'!$A$1:$O$31</definedName>
    <definedName name="_xlnm.Print_Area" localSheetId="2">'2020'!$A$1:$O$28</definedName>
    <definedName name="_xlnm.Print_Area" localSheetId="1">'2021'!$A$1:$P$28</definedName>
    <definedName name="_xlnm.Print_Area" localSheetId="0">'2022'!$A$1:$P$28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4" i="47" l="1"/>
  <c r="F24" i="47"/>
  <c r="G24" i="47"/>
  <c r="H24" i="47"/>
  <c r="I24" i="47"/>
  <c r="J24" i="47"/>
  <c r="K24" i="47"/>
  <c r="L24" i="47"/>
  <c r="M24" i="47"/>
  <c r="N24" i="47"/>
  <c r="D24" i="47"/>
  <c r="O23" i="47" l="1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0" i="47" l="1"/>
  <c r="P20" i="47" s="1"/>
  <c r="O18" i="47"/>
  <c r="P18" i="47" s="1"/>
  <c r="O12" i="47"/>
  <c r="P12" i="47" s="1"/>
  <c r="O10" i="47"/>
  <c r="P10" i="47" s="1"/>
  <c r="O5" i="47"/>
  <c r="P5" i="47" s="1"/>
  <c r="G24" i="46"/>
  <c r="H24" i="46"/>
  <c r="I24" i="46"/>
  <c r="O23" i="46"/>
  <c r="P23" i="46"/>
  <c r="O22" i="46"/>
  <c r="P22" i="46"/>
  <c r="N21" i="46"/>
  <c r="M21" i="46"/>
  <c r="L21" i="46"/>
  <c r="K21" i="46"/>
  <c r="J21" i="46"/>
  <c r="I21" i="46"/>
  <c r="H21" i="46"/>
  <c r="G21" i="46"/>
  <c r="O21" i="46" s="1"/>
  <c r="P21" i="46" s="1"/>
  <c r="F21" i="46"/>
  <c r="E21" i="46"/>
  <c r="D21" i="46"/>
  <c r="O20" i="46"/>
  <c r="P20" i="46"/>
  <c r="O19" i="46"/>
  <c r="P19" i="46" s="1"/>
  <c r="O18" i="46"/>
  <c r="P18" i="46" s="1"/>
  <c r="O17" i="46"/>
  <c r="P17" i="46" s="1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5" i="46" s="1"/>
  <c r="P15" i="46" s="1"/>
  <c r="O14" i="46"/>
  <c r="P14" i="46"/>
  <c r="O13" i="46"/>
  <c r="P13" i="46"/>
  <c r="N12" i="46"/>
  <c r="M12" i="46"/>
  <c r="L12" i="46"/>
  <c r="K12" i="46"/>
  <c r="K24" i="46" s="1"/>
  <c r="J12" i="46"/>
  <c r="I12" i="46"/>
  <c r="H12" i="46"/>
  <c r="G12" i="46"/>
  <c r="O12" i="46" s="1"/>
  <c r="P12" i="46" s="1"/>
  <c r="F12" i="46"/>
  <c r="E12" i="46"/>
  <c r="E24" i="46" s="1"/>
  <c r="D12" i="46"/>
  <c r="O11" i="46"/>
  <c r="P11" i="46"/>
  <c r="O10" i="46"/>
  <c r="P10" i="46" s="1"/>
  <c r="O9" i="46"/>
  <c r="P9" i="46" s="1"/>
  <c r="O8" i="46"/>
  <c r="P8" i="46" s="1"/>
  <c r="O7" i="46"/>
  <c r="P7" i="46" s="1"/>
  <c r="O6" i="46"/>
  <c r="P6" i="46" s="1"/>
  <c r="N5" i="46"/>
  <c r="N24" i="46" s="1"/>
  <c r="M5" i="46"/>
  <c r="M24" i="46" s="1"/>
  <c r="L5" i="46"/>
  <c r="L24" i="46" s="1"/>
  <c r="K5" i="46"/>
  <c r="J5" i="46"/>
  <c r="J24" i="46" s="1"/>
  <c r="I5" i="46"/>
  <c r="H5" i="46"/>
  <c r="G5" i="46"/>
  <c r="F5" i="46"/>
  <c r="F24" i="46" s="1"/>
  <c r="E5" i="46"/>
  <c r="D5" i="46"/>
  <c r="G24" i="45"/>
  <c r="N23" i="45"/>
  <c r="O23" i="45"/>
  <c r="N22" i="45"/>
  <c r="O22" i="45"/>
  <c r="N21" i="45"/>
  <c r="O21" i="45" s="1"/>
  <c r="N20" i="45"/>
  <c r="O20" i="45"/>
  <c r="M19" i="45"/>
  <c r="L19" i="45"/>
  <c r="K19" i="45"/>
  <c r="J19" i="45"/>
  <c r="I19" i="45"/>
  <c r="H19" i="45"/>
  <c r="G19" i="45"/>
  <c r="F19" i="45"/>
  <c r="E19" i="45"/>
  <c r="E24" i="45" s="1"/>
  <c r="D19" i="45"/>
  <c r="N18" i="45"/>
  <c r="O18" i="45"/>
  <c r="N17" i="45"/>
  <c r="O17" i="45" s="1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4" i="45" s="1"/>
  <c r="O14" i="45" s="1"/>
  <c r="N13" i="45"/>
  <c r="O13" i="45"/>
  <c r="N12" i="45"/>
  <c r="O12" i="45"/>
  <c r="M11" i="45"/>
  <c r="M24" i="45" s="1"/>
  <c r="L11" i="45"/>
  <c r="K11" i="45"/>
  <c r="J11" i="45"/>
  <c r="I11" i="45"/>
  <c r="H11" i="45"/>
  <c r="G11" i="45"/>
  <c r="F11" i="45"/>
  <c r="F24" i="45" s="1"/>
  <c r="E11" i="45"/>
  <c r="D11" i="45"/>
  <c r="N10" i="45"/>
  <c r="O10" i="45"/>
  <c r="N9" i="45"/>
  <c r="O9" i="45" s="1"/>
  <c r="N8" i="45"/>
  <c r="O8" i="45"/>
  <c r="N7" i="45"/>
  <c r="O7" i="45" s="1"/>
  <c r="N6" i="45"/>
  <c r="O6" i="45"/>
  <c r="M5" i="45"/>
  <c r="L5" i="45"/>
  <c r="L24" i="45" s="1"/>
  <c r="K5" i="45"/>
  <c r="K24" i="45" s="1"/>
  <c r="J5" i="45"/>
  <c r="J24" i="45" s="1"/>
  <c r="I5" i="45"/>
  <c r="I24" i="45" s="1"/>
  <c r="H5" i="45"/>
  <c r="H24" i="45" s="1"/>
  <c r="G5" i="45"/>
  <c r="F5" i="45"/>
  <c r="E5" i="45"/>
  <c r="D5" i="45"/>
  <c r="J27" i="44"/>
  <c r="K27" i="44"/>
  <c r="M27" i="44"/>
  <c r="N26" i="44"/>
  <c r="O26" i="44" s="1"/>
  <c r="M25" i="44"/>
  <c r="L25" i="44"/>
  <c r="K25" i="44"/>
  <c r="J25" i="44"/>
  <c r="I25" i="44"/>
  <c r="H25" i="44"/>
  <c r="G25" i="44"/>
  <c r="N25" i="44" s="1"/>
  <c r="O25" i="44" s="1"/>
  <c r="F25" i="44"/>
  <c r="E25" i="44"/>
  <c r="D25" i="44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/>
  <c r="N20" i="44"/>
  <c r="O20" i="44"/>
  <c r="N19" i="44"/>
  <c r="O19" i="44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F27" i="44" s="1"/>
  <c r="E16" i="44"/>
  <c r="N16" i="44" s="1"/>
  <c r="O16" i="44" s="1"/>
  <c r="D16" i="44"/>
  <c r="N15" i="44"/>
  <c r="O15" i="44"/>
  <c r="N14" i="44"/>
  <c r="O14" i="44" s="1"/>
  <c r="M13" i="44"/>
  <c r="L13" i="44"/>
  <c r="K13" i="44"/>
  <c r="J13" i="44"/>
  <c r="I13" i="44"/>
  <c r="H13" i="44"/>
  <c r="G13" i="44"/>
  <c r="N13" i="44" s="1"/>
  <c r="O13" i="44" s="1"/>
  <c r="F13" i="44"/>
  <c r="E13" i="44"/>
  <c r="D13" i="44"/>
  <c r="N12" i="44"/>
  <c r="O12" i="44" s="1"/>
  <c r="N11" i="44"/>
  <c r="O11" i="44"/>
  <c r="N10" i="44"/>
  <c r="O10" i="44"/>
  <c r="N9" i="44"/>
  <c r="O9" i="44"/>
  <c r="N8" i="44"/>
  <c r="O8" i="44" s="1"/>
  <c r="N7" i="44"/>
  <c r="O7" i="44"/>
  <c r="N6" i="44"/>
  <c r="O6" i="44" s="1"/>
  <c r="M5" i="44"/>
  <c r="L5" i="44"/>
  <c r="L27" i="44" s="1"/>
  <c r="K5" i="44"/>
  <c r="J5" i="44"/>
  <c r="I5" i="44"/>
  <c r="I27" i="44" s="1"/>
  <c r="H5" i="44"/>
  <c r="H27" i="44" s="1"/>
  <c r="G5" i="44"/>
  <c r="G27" i="44" s="1"/>
  <c r="F5" i="44"/>
  <c r="E5" i="44"/>
  <c r="E27" i="44" s="1"/>
  <c r="D5" i="44"/>
  <c r="D27" i="44" s="1"/>
  <c r="K28" i="43"/>
  <c r="L28" i="43"/>
  <c r="M28" i="43"/>
  <c r="N27" i="43"/>
  <c r="O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G23" i="43"/>
  <c r="N23" i="43" s="1"/>
  <c r="O23" i="43" s="1"/>
  <c r="F23" i="43"/>
  <c r="E23" i="43"/>
  <c r="D23" i="43"/>
  <c r="N22" i="43"/>
  <c r="O22" i="43" s="1"/>
  <c r="N21" i="43"/>
  <c r="O21" i="43"/>
  <c r="N20" i="43"/>
  <c r="O20" i="43"/>
  <c r="N19" i="43"/>
  <c r="O19" i="43"/>
  <c r="N18" i="43"/>
  <c r="O18" i="43" s="1"/>
  <c r="N17" i="43"/>
  <c r="O17" i="43"/>
  <c r="M16" i="43"/>
  <c r="L16" i="43"/>
  <c r="K16" i="43"/>
  <c r="J16" i="43"/>
  <c r="I16" i="43"/>
  <c r="H16" i="43"/>
  <c r="G16" i="43"/>
  <c r="F16" i="43"/>
  <c r="E16" i="43"/>
  <c r="N16" i="43" s="1"/>
  <c r="O16" i="43" s="1"/>
  <c r="D16" i="43"/>
  <c r="N15" i="43"/>
  <c r="O15" i="43"/>
  <c r="N14" i="43"/>
  <c r="O14" i="43" s="1"/>
  <c r="M13" i="43"/>
  <c r="L13" i="43"/>
  <c r="K13" i="43"/>
  <c r="J13" i="43"/>
  <c r="I13" i="43"/>
  <c r="H13" i="43"/>
  <c r="G13" i="43"/>
  <c r="N13" i="43" s="1"/>
  <c r="O13" i="43" s="1"/>
  <c r="F13" i="43"/>
  <c r="E13" i="43"/>
  <c r="D13" i="43"/>
  <c r="N12" i="43"/>
  <c r="O12" i="43" s="1"/>
  <c r="N11" i="43"/>
  <c r="O11" i="43"/>
  <c r="N10" i="43"/>
  <c r="O10" i="43"/>
  <c r="N9" i="43"/>
  <c r="O9" i="43"/>
  <c r="N8" i="43"/>
  <c r="O8" i="43" s="1"/>
  <c r="N7" i="43"/>
  <c r="O7" i="43"/>
  <c r="N6" i="43"/>
  <c r="O6" i="43" s="1"/>
  <c r="M5" i="43"/>
  <c r="L5" i="43"/>
  <c r="K5" i="43"/>
  <c r="J5" i="43"/>
  <c r="J28" i="43" s="1"/>
  <c r="I5" i="43"/>
  <c r="I28" i="43" s="1"/>
  <c r="H5" i="43"/>
  <c r="H28" i="43" s="1"/>
  <c r="G5" i="43"/>
  <c r="G28" i="43" s="1"/>
  <c r="F5" i="43"/>
  <c r="F28" i="43" s="1"/>
  <c r="E5" i="43"/>
  <c r="E28" i="43" s="1"/>
  <c r="D5" i="43"/>
  <c r="D28" i="43" s="1"/>
  <c r="H30" i="42"/>
  <c r="M30" i="42"/>
  <c r="N29" i="42"/>
  <c r="O29" i="42"/>
  <c r="N28" i="42"/>
  <c r="O28" i="42" s="1"/>
  <c r="N27" i="42"/>
  <c r="O27" i="42"/>
  <c r="M26" i="42"/>
  <c r="L26" i="42"/>
  <c r="K26" i="42"/>
  <c r="J26" i="42"/>
  <c r="I26" i="42"/>
  <c r="N26" i="42" s="1"/>
  <c r="O26" i="42" s="1"/>
  <c r="H26" i="42"/>
  <c r="G26" i="42"/>
  <c r="F26" i="42"/>
  <c r="E26" i="42"/>
  <c r="D26" i="42"/>
  <c r="N25" i="42"/>
  <c r="O25" i="42"/>
  <c r="M24" i="42"/>
  <c r="L24" i="42"/>
  <c r="K24" i="42"/>
  <c r="J24" i="42"/>
  <c r="I24" i="42"/>
  <c r="N24" i="42" s="1"/>
  <c r="O24" i="42" s="1"/>
  <c r="H24" i="42"/>
  <c r="G24" i="42"/>
  <c r="F24" i="42"/>
  <c r="E24" i="42"/>
  <c r="D24" i="42"/>
  <c r="N23" i="42"/>
  <c r="O23" i="42"/>
  <c r="N22" i="42"/>
  <c r="O22" i="42"/>
  <c r="N21" i="42"/>
  <c r="O21" i="42"/>
  <c r="N20" i="42"/>
  <c r="O20" i="42" s="1"/>
  <c r="N19" i="42"/>
  <c r="O19" i="42"/>
  <c r="N18" i="42"/>
  <c r="O18" i="42" s="1"/>
  <c r="N17" i="42"/>
  <c r="O17" i="42"/>
  <c r="M16" i="42"/>
  <c r="L16" i="42"/>
  <c r="K16" i="42"/>
  <c r="J16" i="42"/>
  <c r="J30" i="42" s="1"/>
  <c r="I16" i="42"/>
  <c r="N16" i="42" s="1"/>
  <c r="O16" i="42" s="1"/>
  <c r="H16" i="42"/>
  <c r="G16" i="42"/>
  <c r="F16" i="42"/>
  <c r="E16" i="42"/>
  <c r="E30" i="42" s="1"/>
  <c r="D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3" i="42" s="1"/>
  <c r="O13" i="42" s="1"/>
  <c r="N12" i="42"/>
  <c r="O12" i="42"/>
  <c r="N11" i="42"/>
  <c r="O11" i="42"/>
  <c r="N10" i="42"/>
  <c r="O10" i="42" s="1"/>
  <c r="N9" i="42"/>
  <c r="O9" i="42"/>
  <c r="N8" i="42"/>
  <c r="O8" i="42" s="1"/>
  <c r="N7" i="42"/>
  <c r="O7" i="42"/>
  <c r="N6" i="42"/>
  <c r="O6" i="42"/>
  <c r="M5" i="42"/>
  <c r="L5" i="42"/>
  <c r="L30" i="42" s="1"/>
  <c r="K5" i="42"/>
  <c r="K30" i="42" s="1"/>
  <c r="J5" i="42"/>
  <c r="I5" i="42"/>
  <c r="I30" i="42" s="1"/>
  <c r="H5" i="42"/>
  <c r="G5" i="42"/>
  <c r="G30" i="42" s="1"/>
  <c r="F5" i="42"/>
  <c r="F30" i="42" s="1"/>
  <c r="E5" i="42"/>
  <c r="D5" i="42"/>
  <c r="D30" i="42" s="1"/>
  <c r="G30" i="41"/>
  <c r="H30" i="41"/>
  <c r="I30" i="41"/>
  <c r="N29" i="41"/>
  <c r="O29" i="41"/>
  <c r="M28" i="41"/>
  <c r="L28" i="41"/>
  <c r="K28" i="41"/>
  <c r="J28" i="41"/>
  <c r="I28" i="41"/>
  <c r="N28" i="41" s="1"/>
  <c r="O28" i="41" s="1"/>
  <c r="H28" i="41"/>
  <c r="G28" i="41"/>
  <c r="F28" i="41"/>
  <c r="E28" i="41"/>
  <c r="D28" i="41"/>
  <c r="N27" i="41"/>
  <c r="O27" i="41"/>
  <c r="N26" i="41"/>
  <c r="O26" i="41"/>
  <c r="N25" i="41"/>
  <c r="O25" i="41"/>
  <c r="M24" i="41"/>
  <c r="L24" i="41"/>
  <c r="K24" i="41"/>
  <c r="J24" i="41"/>
  <c r="I24" i="41"/>
  <c r="H24" i="41"/>
  <c r="G24" i="41"/>
  <c r="F24" i="41"/>
  <c r="N24" i="41" s="1"/>
  <c r="O24" i="41" s="1"/>
  <c r="E24" i="41"/>
  <c r="D24" i="41"/>
  <c r="N23" i="41"/>
  <c r="O23" i="41"/>
  <c r="M22" i="41"/>
  <c r="L22" i="41"/>
  <c r="K22" i="41"/>
  <c r="J22" i="41"/>
  <c r="I22" i="41"/>
  <c r="H22" i="41"/>
  <c r="G22" i="41"/>
  <c r="F22" i="41"/>
  <c r="N22" i="41" s="1"/>
  <c r="O22" i="41" s="1"/>
  <c r="E22" i="41"/>
  <c r="D22" i="41"/>
  <c r="N21" i="41"/>
  <c r="O21" i="41"/>
  <c r="N20" i="41"/>
  <c r="O20" i="41" s="1"/>
  <c r="N19" i="41"/>
  <c r="O19" i="41"/>
  <c r="N18" i="41"/>
  <c r="O18" i="41" s="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/>
  <c r="N13" i="41"/>
  <c r="O13" i="41"/>
  <c r="M12" i="41"/>
  <c r="L12" i="41"/>
  <c r="K12" i="41"/>
  <c r="J12" i="41"/>
  <c r="I12" i="41"/>
  <c r="H12" i="41"/>
  <c r="G12" i="41"/>
  <c r="F12" i="41"/>
  <c r="F30" i="41" s="1"/>
  <c r="E12" i="41"/>
  <c r="D12" i="41"/>
  <c r="N11" i="41"/>
  <c r="O11" i="41"/>
  <c r="N10" i="41"/>
  <c r="O10" i="41" s="1"/>
  <c r="N9" i="41"/>
  <c r="O9" i="41"/>
  <c r="N8" i="41"/>
  <c r="O8" i="41" s="1"/>
  <c r="N7" i="41"/>
  <c r="O7" i="41"/>
  <c r="N6" i="41"/>
  <c r="O6" i="41"/>
  <c r="M5" i="41"/>
  <c r="M30" i="41" s="1"/>
  <c r="L5" i="41"/>
  <c r="L30" i="41" s="1"/>
  <c r="K5" i="41"/>
  <c r="K30" i="41" s="1"/>
  <c r="J5" i="41"/>
  <c r="J30" i="41" s="1"/>
  <c r="I5" i="41"/>
  <c r="H5" i="41"/>
  <c r="G5" i="41"/>
  <c r="F5" i="41"/>
  <c r="E5" i="41"/>
  <c r="E30" i="41" s="1"/>
  <c r="D5" i="41"/>
  <c r="D30" i="41" s="1"/>
  <c r="G31" i="40"/>
  <c r="H31" i="40"/>
  <c r="I31" i="40"/>
  <c r="N30" i="40"/>
  <c r="O30" i="40"/>
  <c r="N29" i="40"/>
  <c r="O29" i="40"/>
  <c r="N28" i="40"/>
  <c r="O28" i="40"/>
  <c r="M27" i="40"/>
  <c r="L27" i="40"/>
  <c r="K27" i="40"/>
  <c r="J27" i="40"/>
  <c r="I27" i="40"/>
  <c r="H27" i="40"/>
  <c r="G27" i="40"/>
  <c r="F27" i="40"/>
  <c r="N27" i="40" s="1"/>
  <c r="O27" i="40" s="1"/>
  <c r="E27" i="40"/>
  <c r="D27" i="40"/>
  <c r="N26" i="40"/>
  <c r="O26" i="40"/>
  <c r="M25" i="40"/>
  <c r="L25" i="40"/>
  <c r="K25" i="40"/>
  <c r="J25" i="40"/>
  <c r="I25" i="40"/>
  <c r="H25" i="40"/>
  <c r="G25" i="40"/>
  <c r="F25" i="40"/>
  <c r="N25" i="40" s="1"/>
  <c r="O25" i="40" s="1"/>
  <c r="E25" i="40"/>
  <c r="D25" i="40"/>
  <c r="N24" i="40"/>
  <c r="O24" i="40"/>
  <c r="M23" i="40"/>
  <c r="L23" i="40"/>
  <c r="K23" i="40"/>
  <c r="J23" i="40"/>
  <c r="I23" i="40"/>
  <c r="H23" i="40"/>
  <c r="G23" i="40"/>
  <c r="F23" i="40"/>
  <c r="N23" i="40" s="1"/>
  <c r="O23" i="40" s="1"/>
  <c r="E23" i="40"/>
  <c r="D23" i="40"/>
  <c r="N22" i="40"/>
  <c r="O22" i="40"/>
  <c r="N21" i="40"/>
  <c r="O21" i="40" s="1"/>
  <c r="N20" i="40"/>
  <c r="O20" i="40"/>
  <c r="N19" i="40"/>
  <c r="O19" i="40" s="1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N15" i="40" s="1"/>
  <c r="O15" i="40" s="1"/>
  <c r="E15" i="40"/>
  <c r="D15" i="40"/>
  <c r="N14" i="40"/>
  <c r="O14" i="40"/>
  <c r="N13" i="40"/>
  <c r="O13" i="40" s="1"/>
  <c r="M12" i="40"/>
  <c r="L12" i="40"/>
  <c r="L31" i="40" s="1"/>
  <c r="K12" i="40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 s="1"/>
  <c r="N8" i="40"/>
  <c r="O8" i="40"/>
  <c r="N7" i="40"/>
  <c r="O7" i="40"/>
  <c r="N6" i="40"/>
  <c r="O6" i="40"/>
  <c r="M5" i="40"/>
  <c r="M31" i="40" s="1"/>
  <c r="L5" i="40"/>
  <c r="K5" i="40"/>
  <c r="K31" i="40" s="1"/>
  <c r="J5" i="40"/>
  <c r="J31" i="40" s="1"/>
  <c r="I5" i="40"/>
  <c r="H5" i="40"/>
  <c r="G5" i="40"/>
  <c r="F5" i="40"/>
  <c r="F31" i="40" s="1"/>
  <c r="E5" i="40"/>
  <c r="E31" i="40" s="1"/>
  <c r="D5" i="40"/>
  <c r="D31" i="40" s="1"/>
  <c r="N29" i="39"/>
  <c r="O29" i="39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E30" i="39" s="1"/>
  <c r="D22" i="39"/>
  <c r="N21" i="39"/>
  <c r="O21" i="39"/>
  <c r="N20" i="39"/>
  <c r="O20" i="39" s="1"/>
  <c r="N19" i="39"/>
  <c r="O19" i="39"/>
  <c r="N18" i="39"/>
  <c r="O18" i="39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 s="1"/>
  <c r="N13" i="39"/>
  <c r="O13" i="39" s="1"/>
  <c r="M12" i="39"/>
  <c r="L12" i="39"/>
  <c r="K12" i="39"/>
  <c r="J12" i="39"/>
  <c r="I12" i="39"/>
  <c r="I30" i="39" s="1"/>
  <c r="H12" i="39"/>
  <c r="G12" i="39"/>
  <c r="G30" i="39" s="1"/>
  <c r="F12" i="39"/>
  <c r="F30" i="39" s="1"/>
  <c r="E12" i="39"/>
  <c r="D12" i="39"/>
  <c r="N11" i="39"/>
  <c r="O11" i="39"/>
  <c r="N10" i="39"/>
  <c r="O10" i="39"/>
  <c r="N9" i="39"/>
  <c r="O9" i="39"/>
  <c r="N8" i="39"/>
  <c r="O8" i="39" s="1"/>
  <c r="N7" i="39"/>
  <c r="O7" i="39"/>
  <c r="N6" i="39"/>
  <c r="O6" i="39" s="1"/>
  <c r="M5" i="39"/>
  <c r="M30" i="39"/>
  <c r="L5" i="39"/>
  <c r="L30" i="39"/>
  <c r="K5" i="39"/>
  <c r="K30" i="39"/>
  <c r="J5" i="39"/>
  <c r="J30" i="39" s="1"/>
  <c r="I5" i="39"/>
  <c r="H5" i="39"/>
  <c r="H30" i="39" s="1"/>
  <c r="G5" i="39"/>
  <c r="F5" i="39"/>
  <c r="E5" i="39"/>
  <c r="D5" i="39"/>
  <c r="N5" i="39" s="1"/>
  <c r="O5" i="39" s="1"/>
  <c r="N27" i="38"/>
  <c r="O27" i="38" s="1"/>
  <c r="N26" i="38"/>
  <c r="O26" i="38" s="1"/>
  <c r="N25" i="38"/>
  <c r="O25" i="38" s="1"/>
  <c r="M24" i="38"/>
  <c r="L24" i="38"/>
  <c r="K24" i="38"/>
  <c r="J24" i="38"/>
  <c r="I24" i="38"/>
  <c r="H24" i="38"/>
  <c r="N24" i="38" s="1"/>
  <c r="O24" i="38" s="1"/>
  <c r="G24" i="38"/>
  <c r="F24" i="38"/>
  <c r="E24" i="38"/>
  <c r="D24" i="38"/>
  <c r="N23" i="38"/>
  <c r="O23" i="38" s="1"/>
  <c r="M22" i="38"/>
  <c r="L22" i="38"/>
  <c r="K22" i="38"/>
  <c r="J22" i="38"/>
  <c r="I22" i="38"/>
  <c r="H22" i="38"/>
  <c r="N22" i="38" s="1"/>
  <c r="O22" i="38" s="1"/>
  <c r="G22" i="38"/>
  <c r="F22" i="38"/>
  <c r="E22" i="38"/>
  <c r="D22" i="38"/>
  <c r="N21" i="38"/>
  <c r="O21" i="38" s="1"/>
  <c r="N20" i="38"/>
  <c r="O20" i="38" s="1"/>
  <c r="N19" i="38"/>
  <c r="O19" i="38" s="1"/>
  <c r="N18" i="38"/>
  <c r="O18" i="38"/>
  <c r="N17" i="38"/>
  <c r="O17" i="38" s="1"/>
  <c r="M16" i="38"/>
  <c r="L16" i="38"/>
  <c r="K16" i="38"/>
  <c r="J16" i="38"/>
  <c r="I16" i="38"/>
  <c r="H16" i="38"/>
  <c r="G16" i="38"/>
  <c r="F16" i="38"/>
  <c r="E16" i="38"/>
  <c r="N16" i="38" s="1"/>
  <c r="O16" i="38" s="1"/>
  <c r="D16" i="38"/>
  <c r="N15" i="38"/>
  <c r="O15" i="38"/>
  <c r="N14" i="38"/>
  <c r="O14" i="38" s="1"/>
  <c r="M13" i="38"/>
  <c r="L13" i="38"/>
  <c r="K13" i="38"/>
  <c r="J13" i="38"/>
  <c r="I13" i="38"/>
  <c r="H13" i="38"/>
  <c r="N13" i="38" s="1"/>
  <c r="O13" i="38" s="1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M28" i="38" s="1"/>
  <c r="L5" i="38"/>
  <c r="L28" i="38" s="1"/>
  <c r="K5" i="38"/>
  <c r="K28" i="38" s="1"/>
  <c r="J5" i="38"/>
  <c r="J28" i="38" s="1"/>
  <c r="I5" i="38"/>
  <c r="I28" i="38" s="1"/>
  <c r="H5" i="38"/>
  <c r="H28" i="38" s="1"/>
  <c r="G5" i="38"/>
  <c r="G28" i="38" s="1"/>
  <c r="F5" i="38"/>
  <c r="F28" i="38" s="1"/>
  <c r="E5" i="38"/>
  <c r="E28" i="38" s="1"/>
  <c r="D5" i="38"/>
  <c r="N5" i="38" s="1"/>
  <c r="O5" i="38" s="1"/>
  <c r="D28" i="38"/>
  <c r="N27" i="37"/>
  <c r="O27" i="37" s="1"/>
  <c r="N26" i="37"/>
  <c r="O26" i="37" s="1"/>
  <c r="N25" i="37"/>
  <c r="O25" i="37" s="1"/>
  <c r="N24" i="37"/>
  <c r="O24" i="37" s="1"/>
  <c r="M23" i="37"/>
  <c r="L23" i="37"/>
  <c r="K23" i="37"/>
  <c r="J23" i="37"/>
  <c r="N23" i="37" s="1"/>
  <c r="O23" i="37" s="1"/>
  <c r="I23" i="37"/>
  <c r="H23" i="37"/>
  <c r="G23" i="37"/>
  <c r="F23" i="37"/>
  <c r="E23" i="37"/>
  <c r="D23" i="37"/>
  <c r="N22" i="37"/>
  <c r="O22" i="37" s="1"/>
  <c r="M21" i="37"/>
  <c r="L21" i="37"/>
  <c r="K21" i="37"/>
  <c r="J21" i="37"/>
  <c r="J28" i="37" s="1"/>
  <c r="I21" i="37"/>
  <c r="H21" i="37"/>
  <c r="G21" i="37"/>
  <c r="F21" i="37"/>
  <c r="E21" i="37"/>
  <c r="N21" i="37" s="1"/>
  <c r="O21" i="37" s="1"/>
  <c r="D21" i="37"/>
  <c r="N20" i="37"/>
  <c r="O20" i="37" s="1"/>
  <c r="N19" i="37"/>
  <c r="O19" i="37"/>
  <c r="N18" i="37"/>
  <c r="O18" i="37" s="1"/>
  <c r="N17" i="37"/>
  <c r="O17" i="37" s="1"/>
  <c r="N16" i="37"/>
  <c r="O16" i="37" s="1"/>
  <c r="M15" i="37"/>
  <c r="L15" i="37"/>
  <c r="K15" i="37"/>
  <c r="J15" i="37"/>
  <c r="I15" i="37"/>
  <c r="I28" i="37" s="1"/>
  <c r="H15" i="37"/>
  <c r="N15" i="37" s="1"/>
  <c r="O15" i="37" s="1"/>
  <c r="G15" i="37"/>
  <c r="F15" i="37"/>
  <c r="E15" i="37"/>
  <c r="D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N12" i="37" s="1"/>
  <c r="O12" i="37" s="1"/>
  <c r="D12" i="37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M28" i="37" s="1"/>
  <c r="L5" i="37"/>
  <c r="L28" i="37"/>
  <c r="K5" i="37"/>
  <c r="K28" i="37" s="1"/>
  <c r="J5" i="37"/>
  <c r="I5" i="37"/>
  <c r="H5" i="37"/>
  <c r="G5" i="37"/>
  <c r="G28" i="37"/>
  <c r="F5" i="37"/>
  <c r="E5" i="37"/>
  <c r="E28" i="37" s="1"/>
  <c r="D5" i="37"/>
  <c r="N5" i="37" s="1"/>
  <c r="O5" i="37" s="1"/>
  <c r="D28" i="37"/>
  <c r="N25" i="36"/>
  <c r="O25" i="36" s="1"/>
  <c r="N24" i="36"/>
  <c r="O24" i="36" s="1"/>
  <c r="N23" i="36"/>
  <c r="O23" i="36" s="1"/>
  <c r="M22" i="36"/>
  <c r="L22" i="36"/>
  <c r="K22" i="36"/>
  <c r="J22" i="36"/>
  <c r="I22" i="36"/>
  <c r="H22" i="36"/>
  <c r="N22" i="36" s="1"/>
  <c r="O22" i="36" s="1"/>
  <c r="G22" i="36"/>
  <c r="F22" i="36"/>
  <c r="E22" i="36"/>
  <c r="D22" i="36"/>
  <c r="N21" i="36"/>
  <c r="O21" i="36" s="1"/>
  <c r="M20" i="36"/>
  <c r="L20" i="36"/>
  <c r="K20" i="36"/>
  <c r="J20" i="36"/>
  <c r="I20" i="36"/>
  <c r="H20" i="36"/>
  <c r="N20" i="36" s="1"/>
  <c r="O20" i="36" s="1"/>
  <c r="G20" i="36"/>
  <c r="F20" i="36"/>
  <c r="E20" i="36"/>
  <c r="D20" i="36"/>
  <c r="N19" i="36"/>
  <c r="O19" i="36" s="1"/>
  <c r="N18" i="36"/>
  <c r="O18" i="36" s="1"/>
  <c r="N17" i="36"/>
  <c r="O17" i="36" s="1"/>
  <c r="M16" i="36"/>
  <c r="M26" i="36" s="1"/>
  <c r="L16" i="36"/>
  <c r="L26" i="36" s="1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/>
  <c r="M13" i="36"/>
  <c r="L13" i="36"/>
  <c r="K13" i="36"/>
  <c r="J13" i="36"/>
  <c r="I13" i="36"/>
  <c r="H13" i="36"/>
  <c r="H26" i="36" s="1"/>
  <c r="G13" i="36"/>
  <c r="F13" i="36"/>
  <c r="F26" i="36" s="1"/>
  <c r="N13" i="36"/>
  <c r="O13" i="36" s="1"/>
  <c r="E13" i="36"/>
  <c r="D13" i="36"/>
  <c r="N12" i="36"/>
  <c r="O12" i="36" s="1"/>
  <c r="N11" i="36"/>
  <c r="O11" i="36"/>
  <c r="N10" i="36"/>
  <c r="O10" i="36"/>
  <c r="N9" i="36"/>
  <c r="O9" i="36"/>
  <c r="N8" i="36"/>
  <c r="O8" i="36" s="1"/>
  <c r="N7" i="36"/>
  <c r="O7" i="36"/>
  <c r="N6" i="36"/>
  <c r="O6" i="36" s="1"/>
  <c r="M5" i="36"/>
  <c r="L5" i="36"/>
  <c r="K5" i="36"/>
  <c r="K26" i="36" s="1"/>
  <c r="J5" i="36"/>
  <c r="J26" i="36" s="1"/>
  <c r="I5" i="36"/>
  <c r="I26" i="36" s="1"/>
  <c r="H5" i="36"/>
  <c r="G5" i="36"/>
  <c r="G26" i="36" s="1"/>
  <c r="F5" i="36"/>
  <c r="E5" i="36"/>
  <c r="E26" i="36"/>
  <c r="D5" i="36"/>
  <c r="N29" i="35"/>
  <c r="O29" i="35"/>
  <c r="M28" i="35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F30" i="35" s="1"/>
  <c r="E25" i="35"/>
  <c r="D25" i="35"/>
  <c r="N25" i="35" s="1"/>
  <c r="O25" i="35" s="1"/>
  <c r="N24" i="35"/>
  <c r="O24" i="35" s="1"/>
  <c r="M23" i="35"/>
  <c r="L23" i="35"/>
  <c r="K23" i="35"/>
  <c r="J23" i="35"/>
  <c r="I23" i="35"/>
  <c r="H23" i="35"/>
  <c r="N23" i="35" s="1"/>
  <c r="O23" i="35" s="1"/>
  <c r="G23" i="35"/>
  <c r="F23" i="35"/>
  <c r="E23" i="35"/>
  <c r="D23" i="35"/>
  <c r="N22" i="35"/>
  <c r="O22" i="35" s="1"/>
  <c r="N21" i="35"/>
  <c r="O21" i="35" s="1"/>
  <c r="N20" i="35"/>
  <c r="O20" i="35"/>
  <c r="N19" i="35"/>
  <c r="O19" i="35" s="1"/>
  <c r="N18" i="35"/>
  <c r="O18" i="35" s="1"/>
  <c r="N17" i="35"/>
  <c r="O17" i="35" s="1"/>
  <c r="M16" i="35"/>
  <c r="L16" i="35"/>
  <c r="K16" i="35"/>
  <c r="K30" i="35" s="1"/>
  <c r="J16" i="35"/>
  <c r="I16" i="35"/>
  <c r="I30" i="35" s="1"/>
  <c r="H16" i="35"/>
  <c r="N16" i="35" s="1"/>
  <c r="O16" i="35" s="1"/>
  <c r="G16" i="35"/>
  <c r="F16" i="35"/>
  <c r="E16" i="35"/>
  <c r="D16" i="35"/>
  <c r="N15" i="35"/>
  <c r="O15" i="35" s="1"/>
  <c r="N14" i="35"/>
  <c r="O14" i="35" s="1"/>
  <c r="M13" i="35"/>
  <c r="L13" i="35"/>
  <c r="N13" i="35" s="1"/>
  <c r="O13" i="35" s="1"/>
  <c r="K13" i="35"/>
  <c r="J13" i="35"/>
  <c r="I13" i="35"/>
  <c r="H13" i="35"/>
  <c r="G13" i="35"/>
  <c r="F13" i="35"/>
  <c r="E13" i="35"/>
  <c r="D13" i="35"/>
  <c r="D30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30" i="35" s="1"/>
  <c r="L5" i="35"/>
  <c r="L30" i="35" s="1"/>
  <c r="K5" i="35"/>
  <c r="J5" i="35"/>
  <c r="J30" i="35" s="1"/>
  <c r="I5" i="35"/>
  <c r="H5" i="35"/>
  <c r="G5" i="35"/>
  <c r="G30" i="35" s="1"/>
  <c r="F5" i="35"/>
  <c r="E5" i="35"/>
  <c r="E30" i="35" s="1"/>
  <c r="D5" i="35"/>
  <c r="N29" i="34"/>
  <c r="O29" i="34" s="1"/>
  <c r="M28" i="34"/>
  <c r="L28" i="34"/>
  <c r="K28" i="34"/>
  <c r="J28" i="34"/>
  <c r="J30" i="34" s="1"/>
  <c r="I28" i="34"/>
  <c r="H28" i="34"/>
  <c r="G28" i="34"/>
  <c r="N28" i="34" s="1"/>
  <c r="O28" i="34" s="1"/>
  <c r="F28" i="34"/>
  <c r="E28" i="34"/>
  <c r="D28" i="34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M23" i="34"/>
  <c r="L23" i="34"/>
  <c r="K23" i="34"/>
  <c r="J23" i="34"/>
  <c r="I23" i="34"/>
  <c r="H23" i="34"/>
  <c r="G23" i="34"/>
  <c r="F23" i="34"/>
  <c r="E23" i="34"/>
  <c r="N23" i="34" s="1"/>
  <c r="O23" i="34" s="1"/>
  <c r="D23" i="34"/>
  <c r="N22" i="34"/>
  <c r="O22" i="34" s="1"/>
  <c r="N21" i="34"/>
  <c r="O21" i="34"/>
  <c r="N20" i="34"/>
  <c r="O20" i="34" s="1"/>
  <c r="N19" i="34"/>
  <c r="O19" i="34" s="1"/>
  <c r="N18" i="34"/>
  <c r="O18" i="34"/>
  <c r="N17" i="34"/>
  <c r="O17" i="34" s="1"/>
  <c r="M16" i="34"/>
  <c r="L16" i="34"/>
  <c r="K16" i="34"/>
  <c r="J16" i="34"/>
  <c r="I16" i="34"/>
  <c r="H16" i="34"/>
  <c r="G16" i="34"/>
  <c r="F16" i="34"/>
  <c r="E16" i="34"/>
  <c r="N16" i="34" s="1"/>
  <c r="O16" i="34" s="1"/>
  <c r="D16" i="34"/>
  <c r="N15" i="34"/>
  <c r="O15" i="34" s="1"/>
  <c r="N14" i="34"/>
  <c r="O14" i="34"/>
  <c r="M13" i="34"/>
  <c r="L13" i="34"/>
  <c r="K13" i="34"/>
  <c r="J13" i="34"/>
  <c r="I13" i="34"/>
  <c r="I30" i="34" s="1"/>
  <c r="H13" i="34"/>
  <c r="N13" i="34" s="1"/>
  <c r="O13" i="34" s="1"/>
  <c r="G13" i="34"/>
  <c r="F13" i="34"/>
  <c r="E13" i="34"/>
  <c r="D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M30" i="34" s="1"/>
  <c r="L5" i="34"/>
  <c r="K5" i="34"/>
  <c r="K30" i="34" s="1"/>
  <c r="J5" i="34"/>
  <c r="I5" i="34"/>
  <c r="H5" i="34"/>
  <c r="G5" i="34"/>
  <c r="G30" i="34" s="1"/>
  <c r="F5" i="34"/>
  <c r="F30" i="34" s="1"/>
  <c r="E5" i="34"/>
  <c r="N5" i="34" s="1"/>
  <c r="O5" i="34" s="1"/>
  <c r="E30" i="34"/>
  <c r="D5" i="34"/>
  <c r="D30" i="34" s="1"/>
  <c r="N17" i="33"/>
  <c r="O17" i="33" s="1"/>
  <c r="N18" i="33"/>
  <c r="O18" i="33" s="1"/>
  <c r="N19" i="33"/>
  <c r="O19" i="33" s="1"/>
  <c r="N20" i="33"/>
  <c r="O20" i="33" s="1"/>
  <c r="N21" i="33"/>
  <c r="O21" i="33"/>
  <c r="N22" i="33"/>
  <c r="O22" i="33" s="1"/>
  <c r="E16" i="33"/>
  <c r="F16" i="33"/>
  <c r="G16" i="33"/>
  <c r="H16" i="33"/>
  <c r="I16" i="33"/>
  <c r="J16" i="33"/>
  <c r="K16" i="33"/>
  <c r="L16" i="33"/>
  <c r="M16" i="33"/>
  <c r="D16" i="33"/>
  <c r="N16" i="33" s="1"/>
  <c r="O16" i="33" s="1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5" i="33"/>
  <c r="E28" i="33" s="1"/>
  <c r="F5" i="33"/>
  <c r="N5" i="33" s="1"/>
  <c r="O5" i="33" s="1"/>
  <c r="G5" i="33"/>
  <c r="H5" i="33"/>
  <c r="I5" i="33"/>
  <c r="J5" i="33"/>
  <c r="J28" i="33" s="1"/>
  <c r="K5" i="33"/>
  <c r="K28" i="33" s="1"/>
  <c r="L5" i="33"/>
  <c r="L28" i="33" s="1"/>
  <c r="M5" i="33"/>
  <c r="M28" i="33" s="1"/>
  <c r="D5" i="33"/>
  <c r="N27" i="33"/>
  <c r="O27" i="33"/>
  <c r="N26" i="33"/>
  <c r="O26" i="33" s="1"/>
  <c r="E25" i="33"/>
  <c r="F25" i="33"/>
  <c r="G25" i="33"/>
  <c r="H25" i="33"/>
  <c r="H28" i="33" s="1"/>
  <c r="I25" i="33"/>
  <c r="J25" i="33"/>
  <c r="K25" i="33"/>
  <c r="L25" i="33"/>
  <c r="M25" i="33"/>
  <c r="D25" i="33"/>
  <c r="N25" i="33" s="1"/>
  <c r="O25" i="33" s="1"/>
  <c r="E23" i="33"/>
  <c r="F23" i="33"/>
  <c r="N23" i="33" s="1"/>
  <c r="O23" i="33" s="1"/>
  <c r="G23" i="33"/>
  <c r="G28" i="33"/>
  <c r="H23" i="33"/>
  <c r="I23" i="33"/>
  <c r="I28" i="33"/>
  <c r="J23" i="33"/>
  <c r="K23" i="33"/>
  <c r="L23" i="33"/>
  <c r="M23" i="33"/>
  <c r="D23" i="33"/>
  <c r="N24" i="33"/>
  <c r="O24" i="33"/>
  <c r="N14" i="33"/>
  <c r="O14" i="33"/>
  <c r="N15" i="33"/>
  <c r="O15" i="33" s="1"/>
  <c r="N7" i="33"/>
  <c r="O7" i="33"/>
  <c r="N8" i="33"/>
  <c r="O8" i="33" s="1"/>
  <c r="N9" i="33"/>
  <c r="O9" i="33"/>
  <c r="N10" i="33"/>
  <c r="O10" i="33"/>
  <c r="N11" i="33"/>
  <c r="O11" i="33"/>
  <c r="N12" i="33"/>
  <c r="O12" i="33" s="1"/>
  <c r="N6" i="33"/>
  <c r="O6" i="33"/>
  <c r="N5" i="36"/>
  <c r="O5" i="36" s="1"/>
  <c r="F28" i="33"/>
  <c r="L30" i="34"/>
  <c r="D26" i="36"/>
  <c r="N26" i="36" s="1"/>
  <c r="O26" i="36" s="1"/>
  <c r="F28" i="37"/>
  <c r="N12" i="40"/>
  <c r="O12" i="40" s="1"/>
  <c r="N5" i="41"/>
  <c r="O5" i="41" s="1"/>
  <c r="N5" i="42"/>
  <c r="O5" i="42" s="1"/>
  <c r="N25" i="43"/>
  <c r="O25" i="43" s="1"/>
  <c r="N23" i="44"/>
  <c r="O23" i="44" s="1"/>
  <c r="O24" i="47" l="1"/>
  <c r="P24" i="47" s="1"/>
  <c r="N28" i="37"/>
  <c r="O28" i="37" s="1"/>
  <c r="N30" i="34"/>
  <c r="O30" i="34" s="1"/>
  <c r="N30" i="41"/>
  <c r="O30" i="41" s="1"/>
  <c r="N30" i="42"/>
  <c r="O30" i="42" s="1"/>
  <c r="N27" i="44"/>
  <c r="O27" i="44" s="1"/>
  <c r="N28" i="38"/>
  <c r="O28" i="38" s="1"/>
  <c r="N28" i="43"/>
  <c r="O28" i="43" s="1"/>
  <c r="N31" i="40"/>
  <c r="O31" i="40" s="1"/>
  <c r="O5" i="46"/>
  <c r="P5" i="46" s="1"/>
  <c r="N5" i="45"/>
  <c r="O5" i="45" s="1"/>
  <c r="N5" i="44"/>
  <c r="O5" i="44" s="1"/>
  <c r="N5" i="35"/>
  <c r="O5" i="35" s="1"/>
  <c r="H30" i="35"/>
  <c r="N30" i="35" s="1"/>
  <c r="O30" i="35" s="1"/>
  <c r="D24" i="46"/>
  <c r="O24" i="46" s="1"/>
  <c r="P24" i="46" s="1"/>
  <c r="H30" i="34"/>
  <c r="D24" i="45"/>
  <c r="N24" i="45" s="1"/>
  <c r="O24" i="45" s="1"/>
  <c r="N5" i="43"/>
  <c r="O5" i="43" s="1"/>
  <c r="D28" i="33"/>
  <c r="N28" i="33" s="1"/>
  <c r="O28" i="33" s="1"/>
  <c r="N12" i="39"/>
  <c r="O12" i="39" s="1"/>
  <c r="N11" i="45"/>
  <c r="O11" i="45" s="1"/>
  <c r="H28" i="37"/>
  <c r="D30" i="39"/>
  <c r="N30" i="39" s="1"/>
  <c r="O30" i="39" s="1"/>
  <c r="N22" i="39"/>
  <c r="O22" i="39" s="1"/>
  <c r="N19" i="45"/>
  <c r="O19" i="45" s="1"/>
  <c r="N12" i="41"/>
  <c r="O12" i="41" s="1"/>
  <c r="N5" i="40"/>
  <c r="O5" i="40" s="1"/>
</calcChain>
</file>

<file path=xl/sharedStrings.xml><?xml version="1.0" encoding="utf-8"?>
<sst xmlns="http://schemas.openxmlformats.org/spreadsheetml/2006/main" count="660" uniqueCount="113">
  <si>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</si>
  <si>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</si>
  <si>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</si>
  <si>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</si>
  <si>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</si>
  <si>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</si>
  <si>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</si>
  <si>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</si>
  <si>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</si>
  <si>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</si>
  <si>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</si>
  <si>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</si>
  <si>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</si>
  <si>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</si>
  <si>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</si>
  <si>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</si>
  <si>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</si>
  <si>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</si>
  <si>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</si>
  <si>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</si>
  <si>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</si>
  <si>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</si>
  <si>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</si>
  <si>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</si>
  <si>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</si>
  <si>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</si>
  <si>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</si>
  <si>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</si>
  <si>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</si>
  <si>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</si>
  <si>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</si>
  <si>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Local Fiscal Year Ended September 30, 2009</t>
  </si>
  <si>
    <t>State Fines and Forfeits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</si>
  <si>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</si>
  <si>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</si>
  <si>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</si>
  <si>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</si>
  <si>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</si>
  <si>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</si>
  <si>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</si>
  <si>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</si>
  <si>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</si>
  <si>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Bell Revenues Reported by Account Code and Fund Type</t>
  </si>
  <si>
    <t>Local Fiscal Year Ended September 30, 2010</t>
  </si>
  <si>
    <t>Other Sources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</si>
  <si>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</si>
  <si>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</si>
  <si>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</si>
  <si>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</si>
  <si>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</si>
  <si>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</si>
  <si>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General Taxes</t>
  </si>
  <si>
    <t>Judgments and Fines - Other Court-Ordered</t>
  </si>
  <si>
    <t>Contributions and Donations from Private Sources</t>
  </si>
  <si>
    <t>2012 Municipal Population:</t>
  </si>
  <si>
    <t>Local Fiscal Year Ended September 30, 2013</t>
  </si>
  <si>
    <t>Communications Services Taxes (Chapter 202, F.S.)</t>
  </si>
  <si>
    <t>State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</si>
  <si>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</si>
  <si>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</si>
  <si>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</si>
  <si>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Fines - Local Ordinance Violations</t>
  </si>
  <si>
    <t>Rents and Royalties</t>
  </si>
  <si>
    <t>2013 Municipal Population:</t>
  </si>
  <si>
    <t>Local Fiscal Year Ended September 30, 2008</t>
  </si>
  <si>
    <t>Permits and Franchise Fees</t>
  </si>
  <si>
    <t>Other Permits and Fees</t>
  </si>
  <si>
    <t>Other Judgments, Fines, and Forfeits</t>
  </si>
  <si>
    <t>2008 Municipal Population:</t>
  </si>
  <si>
    <t>Local Fiscal Year Ended September 30, 2014</t>
  </si>
  <si>
    <t>State Shared Revenues - General Government - Alcoholic Beverage License Tax</t>
  </si>
  <si>
    <t>Charges for Services</t>
  </si>
  <si>
    <t>Physical Environment - Cemetary</t>
  </si>
  <si>
    <t>Culture / Recreation - Parks and Recreation</t>
  </si>
  <si>
    <t>2014 Municipal Population:</t>
  </si>
  <si>
    <t>Local Fiscal Year Ended September 30, 2015</t>
  </si>
  <si>
    <t>Building Permits</t>
  </si>
  <si>
    <t>Federal Grant - General Government</t>
  </si>
  <si>
    <t>State Shared Revenues - General Government - Insurance License Tax</t>
  </si>
  <si>
    <t>State Payments in Lieu of Taxes</t>
  </si>
  <si>
    <t>2015 Municipal Population:</t>
  </si>
  <si>
    <t>Local Fiscal Year Ended September 30, 2016</t>
  </si>
  <si>
    <t>First Local Option Fuel Tax (1 to 6 Cents)</t>
  </si>
  <si>
    <t>Federal Payments in Lieu of Taxes</t>
  </si>
  <si>
    <t>2016 Municipal Population:</t>
  </si>
  <si>
    <t>Local Fiscal Year Ended September 30, 2017</t>
  </si>
  <si>
    <t>Local Business Tax (Chapter 205, F.S.)</t>
  </si>
  <si>
    <t>State Grant - General Government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</si>
  <si>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</si>
  <si>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</si>
  <si>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</si>
  <si>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</si>
  <si>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</si>
  <si>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</si>
  <si>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State Shared Revenues - General Government - Other General Government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</si>
  <si>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</si>
  <si>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</si>
  <si>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</si>
  <si>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</si>
  <si>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</si>
  <si>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</si>
  <si>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</si>
  <si>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</si>
  <si>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Other Fees and Special Assessments</t>
  </si>
  <si>
    <t>Intergovernmental Revenues</t>
  </si>
  <si>
    <t>State Shared Revenues - General Government - Local Government Half-Cent Sales Tax Program</t>
  </si>
  <si>
    <t>2021 Municipal Population:</t>
  </si>
  <si>
    <t>Local Fiscal Year Ended September 30, 2022</t>
  </si>
  <si>
    <t>Utility Service Tax - Gas</t>
  </si>
  <si>
    <t>Permits - Other</t>
  </si>
  <si>
    <t>Federal Grant - American Rescue Plan Act Funds</t>
  </si>
  <si>
    <t>State Shared Revenues - General Government - Municipal Revenue Sharing Program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</si>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</sst>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97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36</v>
      </c>
      <c r="F4" s="34" t="s">
        <v>37</v>
      </c>
      <c r="G4" s="34" t="s">
        <v>38</v>
      </c>
      <c r="H4" s="34" t="s">
        <v>4</v>
      </c>
      <c r="I4" s="34" t="s">
        <v>5</v>
      </c>
      <c r="J4" s="35" t="s">
        <v>39</v>
      </c>
      <c r="K4" s="35" t="s">
        <v>6</v>
      </c>
      <c r="L4" s="35" t="s">
        <v>7</v>
      </c>
      <c r="M4" s="35" t="s">
        <v>98</v>
      </c>
      <c r="N4" s="35" t="s">
        <v>8</v>
      </c>
      <c r="O4" s="35" t="s">
        <v>99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100</v>
      </c>
      <c r="B5" s="26"/>
      <c r="C5" s="26"/>
      <c r="D5" s="27">
        <f>SUM(D6:D9)</f>
        <v>199872</v>
      </c>
      <c r="E5" s="27">
        <f>SUM(E6:E9)</f>
        <v>0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199872</v>
      </c>
      <c r="P5" s="33">
        <f>(O5/P$26)</f>
        <v>388.10097087378642</v>
      </c>
      <c r="Q5" s="6"/>
    </row>
    <row r="6" spans="1:134">
      <c r="A6" s="12"/>
      <c r="B6" s="25">
        <v>311</v>
      </c>
      <c r="C6" s="20" t="s">
        <v>1</v>
      </c>
      <c r="D6" s="46">
        <v>51060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51060</v>
      </c>
      <c r="P6" s="47">
        <f>(O6/P$26)</f>
        <v>99.145631067961162</v>
      </c>
      <c r="Q6" s="9"/>
    </row>
    <row r="7" spans="1:134">
      <c r="A7" s="12"/>
      <c r="B7" s="25">
        <v>312.41000000000003</v>
      </c>
      <c r="C7" s="20" t="s">
        <v>101</v>
      </c>
      <c r="D7" s="46">
        <v>60268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60268</v>
      </c>
      <c r="P7" s="47">
        <f>(O7/P$26)</f>
        <v>117.02524271844661</v>
      </c>
      <c r="Q7" s="9"/>
    </row>
    <row r="8" spans="1:134">
      <c r="A8" s="12"/>
      <c r="B8" s="25">
        <v>314.10000000000002</v>
      </c>
      <c r="C8" s="20" t="s">
        <v>11</v>
      </c>
      <c r="D8" s="46">
        <v>86576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86576</v>
      </c>
      <c r="P8" s="47">
        <f>(O8/P$26)</f>
        <v>168.10873786407768</v>
      </c>
      <c r="Q8" s="9"/>
    </row>
    <row r="9" spans="1:134">
      <c r="A9" s="12"/>
      <c r="B9" s="25">
        <v>314.39999999999998</v>
      </c>
      <c r="C9" s="20" t="s">
        <v>108</v>
      </c>
      <c r="D9" s="46">
        <v>1968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1968</v>
      </c>
      <c r="P9" s="47">
        <f>(O9/P$26)</f>
        <v>3.8213592233009708</v>
      </c>
      <c r="Q9" s="9"/>
    </row>
    <row r="10" spans="1:134" ht="15.75">
      <c r="A10" s="29" t="s">
        <v>15</v>
      </c>
      <c r="B10" s="30"/>
      <c r="C10" s="31"/>
      <c r="D10" s="32">
        <f>SUM(D11:D11)</f>
        <v>6207</v>
      </c>
      <c r="E10" s="32">
        <f>SUM(E11:E11)</f>
        <v>0</v>
      </c>
      <c r="F10" s="32">
        <f>SUM(F11:F11)</f>
        <v>0</v>
      </c>
      <c r="G10" s="32">
        <f>SUM(G11:G11)</f>
        <v>0</v>
      </c>
      <c r="H10" s="32">
        <f>SUM(H11:H11)</f>
        <v>0</v>
      </c>
      <c r="I10" s="32">
        <f>SUM(I11:I11)</f>
        <v>0</v>
      </c>
      <c r="J10" s="32">
        <f>SUM(J11:J11)</f>
        <v>0</v>
      </c>
      <c r="K10" s="32">
        <f>SUM(K11:K11)</f>
        <v>0</v>
      </c>
      <c r="L10" s="32">
        <f>SUM(L11:L11)</f>
        <v>0</v>
      </c>
      <c r="M10" s="32">
        <f>SUM(M11:M11)</f>
        <v>0</v>
      </c>
      <c r="N10" s="32">
        <f>SUM(N11:N11)</f>
        <v>0</v>
      </c>
      <c r="O10" s="44">
        <f>SUM(D10:N10)</f>
        <v>6207</v>
      </c>
      <c r="P10" s="45">
        <f>(O10/P$26)</f>
        <v>12.052427184466019</v>
      </c>
      <c r="Q10" s="10"/>
    </row>
    <row r="11" spans="1:134">
      <c r="A11" s="12"/>
      <c r="B11" s="25">
        <v>322.89999999999998</v>
      </c>
      <c r="C11" s="20" t="s">
        <v>109</v>
      </c>
      <c r="D11" s="46">
        <v>6207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" si="1">SUM(D11:N11)</f>
        <v>6207</v>
      </c>
      <c r="P11" s="47">
        <f>(O11/P$26)</f>
        <v>12.052427184466019</v>
      </c>
      <c r="Q11" s="9"/>
    </row>
    <row r="12" spans="1:134" ht="15.75">
      <c r="A12" s="29" t="s">
        <v>104</v>
      </c>
      <c r="B12" s="30"/>
      <c r="C12" s="31"/>
      <c r="D12" s="32">
        <f>SUM(D13:D17)</f>
        <v>315186</v>
      </c>
      <c r="E12" s="32">
        <f>SUM(E13:E17)</f>
        <v>0</v>
      </c>
      <c r="F12" s="32">
        <f>SUM(F13:F17)</f>
        <v>0</v>
      </c>
      <c r="G12" s="32">
        <f>SUM(G13:G17)</f>
        <v>0</v>
      </c>
      <c r="H12" s="32">
        <f>SUM(H13:H17)</f>
        <v>0</v>
      </c>
      <c r="I12" s="32">
        <f>SUM(I13:I17)</f>
        <v>0</v>
      </c>
      <c r="J12" s="32">
        <f>SUM(J13:J17)</f>
        <v>0</v>
      </c>
      <c r="K12" s="32">
        <f>SUM(K13:K17)</f>
        <v>0</v>
      </c>
      <c r="L12" s="32">
        <f>SUM(L13:L17)</f>
        <v>0</v>
      </c>
      <c r="M12" s="32">
        <f>SUM(M13:M17)</f>
        <v>0</v>
      </c>
      <c r="N12" s="32">
        <f>SUM(N13:N17)</f>
        <v>0</v>
      </c>
      <c r="O12" s="44">
        <f>SUM(D12:N12)</f>
        <v>315186</v>
      </c>
      <c r="P12" s="45">
        <f>(O12/P$26)</f>
        <v>612.01165048543692</v>
      </c>
      <c r="Q12" s="10"/>
    </row>
    <row r="13" spans="1:134">
      <c r="A13" s="12"/>
      <c r="B13" s="25">
        <v>331.51</v>
      </c>
      <c r="C13" s="20" t="s">
        <v>110</v>
      </c>
      <c r="D13" s="46">
        <v>249425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7" si="2">SUM(D13:N13)</f>
        <v>249425</v>
      </c>
      <c r="P13" s="47">
        <f>(O13/P$26)</f>
        <v>484.32038834951459</v>
      </c>
      <c r="Q13" s="9"/>
    </row>
    <row r="14" spans="1:134">
      <c r="A14" s="12"/>
      <c r="B14" s="25">
        <v>335.125</v>
      </c>
      <c r="C14" s="20" t="s">
        <v>111</v>
      </c>
      <c r="D14" s="46">
        <v>24305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24305</v>
      </c>
      <c r="P14" s="47">
        <f>(O14/P$26)</f>
        <v>47.194174757281552</v>
      </c>
      <c r="Q14" s="9"/>
    </row>
    <row r="15" spans="1:134">
      <c r="A15" s="12"/>
      <c r="B15" s="25">
        <v>335.14</v>
      </c>
      <c r="C15" s="20" t="s">
        <v>59</v>
      </c>
      <c r="D15" s="46">
        <v>733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733</v>
      </c>
      <c r="P15" s="47">
        <f>(O15/P$26)</f>
        <v>1.4233009708737865</v>
      </c>
      <c r="Q15" s="9"/>
    </row>
    <row r="16" spans="1:134">
      <c r="A16" s="12"/>
      <c r="B16" s="25">
        <v>335.15</v>
      </c>
      <c r="C16" s="20" t="s">
        <v>70</v>
      </c>
      <c r="D16" s="46">
        <v>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63</v>
      </c>
      <c r="P16" s="47">
        <f>(O16/P$26)</f>
        <v>0.12233009708737864</v>
      </c>
      <c r="Q16" s="9"/>
    </row>
    <row r="17" spans="1:120">
      <c r="A17" s="12"/>
      <c r="B17" s="25">
        <v>335.18</v>
      </c>
      <c r="C17" s="20" t="s">
        <v>105</v>
      </c>
      <c r="D17" s="46">
        <v>40660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40660</v>
      </c>
      <c r="P17" s="47">
        <f>(O17/P$26)</f>
        <v>78.951456310679617</v>
      </c>
      <c r="Q17" s="9"/>
    </row>
    <row r="18" spans="1:120" ht="15.75">
      <c r="A18" s="29" t="s">
        <v>29</v>
      </c>
      <c r="B18" s="30"/>
      <c r="C18" s="31"/>
      <c r="D18" s="32">
        <f>SUM(D19:D19)</f>
        <v>613</v>
      </c>
      <c r="E18" s="32">
        <f>SUM(E19:E19)</f>
        <v>0</v>
      </c>
      <c r="F18" s="32">
        <f>SUM(F19:F19)</f>
        <v>0</v>
      </c>
      <c r="G18" s="32">
        <f>SUM(G19:G19)</f>
        <v>0</v>
      </c>
      <c r="H18" s="32">
        <f>SUM(H19:H19)</f>
        <v>0</v>
      </c>
      <c r="I18" s="32">
        <f>SUM(I19:I19)</f>
        <v>0</v>
      </c>
      <c r="J18" s="32">
        <f>SUM(J19:J19)</f>
        <v>0</v>
      </c>
      <c r="K18" s="32">
        <f>SUM(K19:K19)</f>
        <v>0</v>
      </c>
      <c r="L18" s="32">
        <f>SUM(L19:L19)</f>
        <v>0</v>
      </c>
      <c r="M18" s="32">
        <f>SUM(M19:M19)</f>
        <v>0</v>
      </c>
      <c r="N18" s="32">
        <f>SUM(N19:N19)</f>
        <v>0</v>
      </c>
      <c r="O18" s="32">
        <f>SUM(D18:N18)</f>
        <v>613</v>
      </c>
      <c r="P18" s="45">
        <f>(O18/P$26)</f>
        <v>1.1902912621359223</v>
      </c>
      <c r="Q18" s="10"/>
    </row>
    <row r="19" spans="1:120">
      <c r="A19" s="13"/>
      <c r="B19" s="39">
        <v>354</v>
      </c>
      <c r="C19" s="21" t="s">
        <v>61</v>
      </c>
      <c r="D19" s="46">
        <v>613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" si="3">SUM(D19:N19)</f>
        <v>613</v>
      </c>
      <c r="P19" s="47">
        <f>(O19/P$26)</f>
        <v>1.1902912621359223</v>
      </c>
      <c r="Q19" s="9"/>
    </row>
    <row r="20" spans="1:120" ht="15.75">
      <c r="A20" s="29" t="s">
        <v>2</v>
      </c>
      <c r="B20" s="30"/>
      <c r="C20" s="31"/>
      <c r="D20" s="32">
        <f>SUM(D21:D23)</f>
        <v>17069</v>
      </c>
      <c r="E20" s="32">
        <f>SUM(E21:E23)</f>
        <v>0</v>
      </c>
      <c r="F20" s="32">
        <f>SUM(F21:F23)</f>
        <v>0</v>
      </c>
      <c r="G20" s="32">
        <f>SUM(G21:G23)</f>
        <v>0</v>
      </c>
      <c r="H20" s="32">
        <f>SUM(H21:H23)</f>
        <v>0</v>
      </c>
      <c r="I20" s="32">
        <f>SUM(I21:I23)</f>
        <v>0</v>
      </c>
      <c r="J20" s="32">
        <f>SUM(J21:J23)</f>
        <v>0</v>
      </c>
      <c r="K20" s="32">
        <f>SUM(K21:K23)</f>
        <v>0</v>
      </c>
      <c r="L20" s="32">
        <f>SUM(L21:L23)</f>
        <v>0</v>
      </c>
      <c r="M20" s="32">
        <f>SUM(M21:M23)</f>
        <v>0</v>
      </c>
      <c r="N20" s="32">
        <f>SUM(N21:N23)</f>
        <v>0</v>
      </c>
      <c r="O20" s="32">
        <f>SUM(D20:N20)</f>
        <v>17069</v>
      </c>
      <c r="P20" s="45">
        <f>(O20/P$26)</f>
        <v>33.143689320388347</v>
      </c>
      <c r="Q20" s="10"/>
    </row>
    <row r="21" spans="1:120">
      <c r="A21" s="12"/>
      <c r="B21" s="25">
        <v>361.1</v>
      </c>
      <c r="C21" s="20" t="s">
        <v>33</v>
      </c>
      <c r="D21" s="46">
        <v>191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191</v>
      </c>
      <c r="P21" s="47">
        <f>(O21/P$26)</f>
        <v>0.37087378640776697</v>
      </c>
      <c r="Q21" s="9"/>
    </row>
    <row r="22" spans="1:120">
      <c r="A22" s="12"/>
      <c r="B22" s="25">
        <v>362</v>
      </c>
      <c r="C22" s="20" t="s">
        <v>62</v>
      </c>
      <c r="D22" s="46">
        <v>3475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3" si="4">SUM(D22:N22)</f>
        <v>3475</v>
      </c>
      <c r="P22" s="47">
        <f>(O22/P$26)</f>
        <v>6.7475728155339807</v>
      </c>
      <c r="Q22" s="9"/>
    </row>
    <row r="23" spans="1:120" ht="15.75" thickBot="1">
      <c r="A23" s="12"/>
      <c r="B23" s="25">
        <v>369.9</v>
      </c>
      <c r="C23" s="20" t="s">
        <v>34</v>
      </c>
      <c r="D23" s="46">
        <v>13403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13403</v>
      </c>
      <c r="P23" s="47">
        <f>(O23/P$26)</f>
        <v>26.025242718446602</v>
      </c>
      <c r="Q23" s="9"/>
    </row>
    <row r="24" spans="1:120" ht="16.5" thickBot="1">
      <c r="A24" s="14" t="s">
        <v>30</v>
      </c>
      <c r="B24" s="23"/>
      <c r="C24" s="22"/>
      <c r="D24" s="15">
        <f>SUM(D5,D10,D12,D18,D20)</f>
        <v>538947</v>
      </c>
      <c r="E24" s="15">
        <f t="shared" ref="E24:N24" si="5">SUM(E5,E10,E12,E18,E20)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15">
        <f t="shared" si="5"/>
        <v>0</v>
      </c>
      <c r="N24" s="15">
        <f t="shared" si="5"/>
        <v>0</v>
      </c>
      <c r="O24" s="15">
        <f>SUM(D24:N24)</f>
        <v>538947</v>
      </c>
      <c r="P24" s="38">
        <f>(O24/P$26)</f>
        <v>1046.4990291262136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</row>
    <row r="26" spans="1:120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8" t="s">
        <v>112</v>
      </c>
      <c r="N26" s="48"/>
      <c r="O26" s="48"/>
      <c r="P26" s="43">
        <v>515</v>
      </c>
    </row>
    <row r="27" spans="1:120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  <row r="28" spans="1:120" ht="15.75" customHeight="1" thickBot="1">
      <c r="A28" s="52" t="s">
        <v>47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36</v>
      </c>
      <c r="F4" s="34" t="s">
        <v>37</v>
      </c>
      <c r="G4" s="34" t="s">
        <v>38</v>
      </c>
      <c r="H4" s="34" t="s">
        <v>4</v>
      </c>
      <c r="I4" s="34" t="s">
        <v>5</v>
      </c>
      <c r="J4" s="35" t="s">
        <v>39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82364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82364</v>
      </c>
      <c r="O5" s="33">
        <f t="shared" ref="O5:O28" si="2">(N5/O$30)</f>
        <v>191.54418604651164</v>
      </c>
      <c r="P5" s="6"/>
    </row>
    <row r="6" spans="1:133">
      <c r="A6" s="12"/>
      <c r="B6" s="25">
        <v>311</v>
      </c>
      <c r="C6" s="20" t="s">
        <v>1</v>
      </c>
      <c r="D6" s="46">
        <v>31104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31104</v>
      </c>
      <c r="O6" s="47">
        <f t="shared" si="2"/>
        <v>72.334883720930236</v>
      </c>
      <c r="P6" s="9"/>
    </row>
    <row r="7" spans="1:133">
      <c r="A7" s="12"/>
      <c r="B7" s="25">
        <v>312.10000000000002</v>
      </c>
      <c r="C7" s="20" t="s">
        <v>9</v>
      </c>
      <c r="D7" s="46">
        <v>4549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4549</v>
      </c>
      <c r="O7" s="47">
        <f t="shared" si="2"/>
        <v>10.57906976744186</v>
      </c>
      <c r="P7" s="9"/>
    </row>
    <row r="8" spans="1:133">
      <c r="A8" s="12"/>
      <c r="B8" s="25">
        <v>312.60000000000002</v>
      </c>
      <c r="C8" s="20" t="s">
        <v>10</v>
      </c>
      <c r="D8" s="46">
        <v>18075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18075</v>
      </c>
      <c r="O8" s="47">
        <f t="shared" si="2"/>
        <v>42.034883720930232</v>
      </c>
      <c r="P8" s="9"/>
    </row>
    <row r="9" spans="1:133">
      <c r="A9" s="12"/>
      <c r="B9" s="25">
        <v>314.10000000000002</v>
      </c>
      <c r="C9" s="20" t="s">
        <v>11</v>
      </c>
      <c r="D9" s="46">
        <v>13553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13553</v>
      </c>
      <c r="O9" s="47">
        <f t="shared" si="2"/>
        <v>31.518604651162789</v>
      </c>
      <c r="P9" s="9"/>
    </row>
    <row r="10" spans="1:133">
      <c r="A10" s="12"/>
      <c r="B10" s="25">
        <v>314.8</v>
      </c>
      <c r="C10" s="20" t="s">
        <v>12</v>
      </c>
      <c r="D10" s="46">
        <v>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</v>
      </c>
      <c r="O10" s="47">
        <f t="shared" si="2"/>
        <v>0.16279069767441862</v>
      </c>
      <c r="P10" s="9"/>
    </row>
    <row r="11" spans="1:133">
      <c r="A11" s="12"/>
      <c r="B11" s="25">
        <v>315</v>
      </c>
      <c r="C11" s="20" t="s">
        <v>56</v>
      </c>
      <c r="D11" s="46">
        <v>15013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15013</v>
      </c>
      <c r="O11" s="47">
        <f t="shared" si="2"/>
        <v>34.913953488372094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63788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63788</v>
      </c>
      <c r="O12" s="45">
        <f t="shared" si="2"/>
        <v>148.34418604651162</v>
      </c>
      <c r="P12" s="10"/>
    </row>
    <row r="13" spans="1:133">
      <c r="A13" s="12"/>
      <c r="B13" s="25">
        <v>323.10000000000002</v>
      </c>
      <c r="C13" s="20" t="s">
        <v>16</v>
      </c>
      <c r="D13" s="46">
        <v>58621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58621</v>
      </c>
      <c r="O13" s="47">
        <f t="shared" si="2"/>
        <v>136.32790697674417</v>
      </c>
      <c r="P13" s="9"/>
    </row>
    <row r="14" spans="1:133">
      <c r="A14" s="12"/>
      <c r="B14" s="25">
        <v>329</v>
      </c>
      <c r="C14" s="20" t="s">
        <v>17</v>
      </c>
      <c r="D14" s="46">
        <v>5167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5167</v>
      </c>
      <c r="O14" s="47">
        <f t="shared" si="2"/>
        <v>12.016279069767442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SUM(D16:D20)</f>
        <v>98670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98670</v>
      </c>
      <c r="O15" s="45">
        <f t="shared" si="2"/>
        <v>229.46511627906978</v>
      </c>
      <c r="P15" s="10"/>
    </row>
    <row r="16" spans="1:133">
      <c r="A16" s="12"/>
      <c r="B16" s="25">
        <v>334.49</v>
      </c>
      <c r="C16" s="20" t="s">
        <v>57</v>
      </c>
      <c r="D16" s="46">
        <v>75590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75590</v>
      </c>
      <c r="O16" s="47">
        <f t="shared" si="2"/>
        <v>175.7906976744186</v>
      </c>
      <c r="P16" s="9"/>
    </row>
    <row r="17" spans="1:119">
      <c r="A17" s="12"/>
      <c r="B17" s="25">
        <v>335.12</v>
      </c>
      <c r="C17" s="20" t="s">
        <v>58</v>
      </c>
      <c r="D17" s="46">
        <v>10146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10146</v>
      </c>
      <c r="O17" s="47">
        <f t="shared" si="2"/>
        <v>23.595348837209304</v>
      </c>
      <c r="P17" s="9"/>
    </row>
    <row r="18" spans="1:119">
      <c r="A18" s="12"/>
      <c r="B18" s="25">
        <v>335.14</v>
      </c>
      <c r="C18" s="20" t="s">
        <v>59</v>
      </c>
      <c r="D18" s="46">
        <v>885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885</v>
      </c>
      <c r="O18" s="47">
        <f t="shared" si="2"/>
        <v>2.058139534883721</v>
      </c>
      <c r="P18" s="9"/>
    </row>
    <row r="19" spans="1:119">
      <c r="A19" s="12"/>
      <c r="B19" s="25">
        <v>335.18</v>
      </c>
      <c r="C19" s="20" t="s">
        <v>60</v>
      </c>
      <c r="D19" s="46">
        <v>7604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7604</v>
      </c>
      <c r="O19" s="47">
        <f t="shared" si="2"/>
        <v>17.683720930232557</v>
      </c>
      <c r="P19" s="9"/>
    </row>
    <row r="20" spans="1:119">
      <c r="A20" s="12"/>
      <c r="B20" s="25">
        <v>335.9</v>
      </c>
      <c r="C20" s="20" t="s">
        <v>24</v>
      </c>
      <c r="D20" s="46">
        <v>4445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4445</v>
      </c>
      <c r="O20" s="47">
        <f t="shared" si="2"/>
        <v>10.337209302325581</v>
      </c>
      <c r="P20" s="9"/>
    </row>
    <row r="21" spans="1:119" ht="15.75">
      <c r="A21" s="29" t="s">
        <v>29</v>
      </c>
      <c r="B21" s="30"/>
      <c r="C21" s="31"/>
      <c r="D21" s="32">
        <f t="shared" ref="D21:M21" si="5">SUM(D22:D22)</f>
        <v>102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102</v>
      </c>
      <c r="O21" s="45">
        <f t="shared" si="2"/>
        <v>0.23720930232558141</v>
      </c>
      <c r="P21" s="10"/>
    </row>
    <row r="22" spans="1:119">
      <c r="A22" s="13"/>
      <c r="B22" s="39">
        <v>354</v>
      </c>
      <c r="C22" s="21" t="s">
        <v>61</v>
      </c>
      <c r="D22" s="46">
        <v>102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102</v>
      </c>
      <c r="O22" s="47">
        <f t="shared" si="2"/>
        <v>0.23720930232558141</v>
      </c>
      <c r="P22" s="9"/>
    </row>
    <row r="23" spans="1:119" ht="15.75">
      <c r="A23" s="29" t="s">
        <v>2</v>
      </c>
      <c r="B23" s="30"/>
      <c r="C23" s="31"/>
      <c r="D23" s="32">
        <f t="shared" ref="D23:M23" si="6">SUM(D24:D27)</f>
        <v>9402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9402</v>
      </c>
      <c r="O23" s="45">
        <f t="shared" si="2"/>
        <v>21.865116279069767</v>
      </c>
      <c r="P23" s="10"/>
    </row>
    <row r="24" spans="1:119">
      <c r="A24" s="12"/>
      <c r="B24" s="25">
        <v>361.1</v>
      </c>
      <c r="C24" s="20" t="s">
        <v>33</v>
      </c>
      <c r="D24" s="46">
        <v>543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543</v>
      </c>
      <c r="O24" s="47">
        <f t="shared" si="2"/>
        <v>1.2627906976744185</v>
      </c>
      <c r="P24" s="9"/>
    </row>
    <row r="25" spans="1:119">
      <c r="A25" s="12"/>
      <c r="B25" s="25">
        <v>362</v>
      </c>
      <c r="C25" s="20" t="s">
        <v>62</v>
      </c>
      <c r="D25" s="46">
        <v>3388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3388</v>
      </c>
      <c r="O25" s="47">
        <f t="shared" si="2"/>
        <v>7.8790697674418606</v>
      </c>
      <c r="P25" s="9"/>
    </row>
    <row r="26" spans="1:119">
      <c r="A26" s="12"/>
      <c r="B26" s="25">
        <v>366</v>
      </c>
      <c r="C26" s="20" t="s">
        <v>53</v>
      </c>
      <c r="D26" s="46">
        <v>885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885</v>
      </c>
      <c r="O26" s="47">
        <f t="shared" si="2"/>
        <v>2.058139534883721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4586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4586</v>
      </c>
      <c r="O27" s="47">
        <f t="shared" si="2"/>
        <v>10.665116279069768</v>
      </c>
      <c r="P27" s="9"/>
    </row>
    <row r="28" spans="1:119" ht="16.5" thickBot="1">
      <c r="A28" s="14" t="s">
        <v>30</v>
      </c>
      <c r="B28" s="23"/>
      <c r="C28" s="22"/>
      <c r="D28" s="15">
        <f>SUM(D5,D12,D15,D21,D23)</f>
        <v>254326</v>
      </c>
      <c r="E28" s="15">
        <f t="shared" ref="E28:M28" si="7">SUM(E5,E12,E15,E21,E23)</f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1"/>
        <v>254326</v>
      </c>
      <c r="O28" s="38">
        <f t="shared" si="2"/>
        <v>591.45581395348836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63</v>
      </c>
      <c r="M30" s="48"/>
      <c r="N30" s="48"/>
      <c r="O30" s="43">
        <v>430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36</v>
      </c>
      <c r="F4" s="34" t="s">
        <v>37</v>
      </c>
      <c r="G4" s="34" t="s">
        <v>38</v>
      </c>
      <c r="H4" s="34" t="s">
        <v>4</v>
      </c>
      <c r="I4" s="34" t="s">
        <v>5</v>
      </c>
      <c r="J4" s="35" t="s">
        <v>39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81734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81734</v>
      </c>
      <c r="O5" s="33">
        <f t="shared" ref="O5:O26" si="1">(N5/O$28)</f>
        <v>192.31529411764706</v>
      </c>
      <c r="P5" s="6"/>
    </row>
    <row r="6" spans="1:133">
      <c r="A6" s="12"/>
      <c r="B6" s="25">
        <v>311</v>
      </c>
      <c r="C6" s="20" t="s">
        <v>1</v>
      </c>
      <c r="D6" s="46">
        <v>32646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32646</v>
      </c>
      <c r="O6" s="47">
        <f t="shared" si="1"/>
        <v>76.814117647058822</v>
      </c>
      <c r="P6" s="9"/>
    </row>
    <row r="7" spans="1:133">
      <c r="A7" s="12"/>
      <c r="B7" s="25">
        <v>312.10000000000002</v>
      </c>
      <c r="C7" s="20" t="s">
        <v>9</v>
      </c>
      <c r="D7" s="46">
        <v>4966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4966</v>
      </c>
      <c r="O7" s="47">
        <f t="shared" si="1"/>
        <v>11.684705882352942</v>
      </c>
      <c r="P7" s="9"/>
    </row>
    <row r="8" spans="1:133">
      <c r="A8" s="12"/>
      <c r="B8" s="25">
        <v>312.60000000000002</v>
      </c>
      <c r="C8" s="20" t="s">
        <v>10</v>
      </c>
      <c r="D8" s="46">
        <v>13640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13640</v>
      </c>
      <c r="O8" s="47">
        <f t="shared" si="1"/>
        <v>32.094117647058823</v>
      </c>
      <c r="P8" s="9"/>
    </row>
    <row r="9" spans="1:133">
      <c r="A9" s="12"/>
      <c r="B9" s="25">
        <v>314.10000000000002</v>
      </c>
      <c r="C9" s="20" t="s">
        <v>11</v>
      </c>
      <c r="D9" s="46">
        <v>14328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14328</v>
      </c>
      <c r="O9" s="47">
        <f t="shared" si="1"/>
        <v>33.712941176470586</v>
      </c>
      <c r="P9" s="9"/>
    </row>
    <row r="10" spans="1:133">
      <c r="A10" s="12"/>
      <c r="B10" s="25">
        <v>314.8</v>
      </c>
      <c r="C10" s="20" t="s">
        <v>12</v>
      </c>
      <c r="D10" s="46">
        <v>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</v>
      </c>
      <c r="O10" s="47">
        <f t="shared" si="1"/>
        <v>0.19058823529411764</v>
      </c>
      <c r="P10" s="9"/>
    </row>
    <row r="11" spans="1:133">
      <c r="A11" s="12"/>
      <c r="B11" s="25">
        <v>315</v>
      </c>
      <c r="C11" s="20" t="s">
        <v>13</v>
      </c>
      <c r="D11" s="46">
        <v>11628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11628</v>
      </c>
      <c r="O11" s="47">
        <f t="shared" si="1"/>
        <v>27.36</v>
      </c>
      <c r="P11" s="9"/>
    </row>
    <row r="12" spans="1:133">
      <c r="A12" s="12"/>
      <c r="B12" s="25">
        <v>319</v>
      </c>
      <c r="C12" s="20" t="s">
        <v>51</v>
      </c>
      <c r="D12" s="46">
        <v>4445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4445</v>
      </c>
      <c r="O12" s="47">
        <f t="shared" si="1"/>
        <v>10.458823529411765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66865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66865</v>
      </c>
      <c r="O13" s="45">
        <f t="shared" si="1"/>
        <v>157.3294117647059</v>
      </c>
      <c r="P13" s="10"/>
    </row>
    <row r="14" spans="1:133">
      <c r="A14" s="12"/>
      <c r="B14" s="25">
        <v>323.10000000000002</v>
      </c>
      <c r="C14" s="20" t="s">
        <v>16</v>
      </c>
      <c r="D14" s="46">
        <v>61275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61275</v>
      </c>
      <c r="O14" s="47">
        <f t="shared" si="1"/>
        <v>144.1764705882353</v>
      </c>
      <c r="P14" s="9"/>
    </row>
    <row r="15" spans="1:133">
      <c r="A15" s="12"/>
      <c r="B15" s="25">
        <v>329</v>
      </c>
      <c r="C15" s="20" t="s">
        <v>17</v>
      </c>
      <c r="D15" s="46">
        <v>5590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5590</v>
      </c>
      <c r="O15" s="47">
        <f t="shared" si="1"/>
        <v>13.152941176470588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SUM(D17:D19)</f>
        <v>22354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22354</v>
      </c>
      <c r="O16" s="45">
        <f t="shared" si="1"/>
        <v>52.597647058823526</v>
      </c>
      <c r="P16" s="10"/>
    </row>
    <row r="17" spans="1:119">
      <c r="A17" s="12"/>
      <c r="B17" s="25">
        <v>335.12</v>
      </c>
      <c r="C17" s="20" t="s">
        <v>20</v>
      </c>
      <c r="D17" s="46">
        <v>12870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12870</v>
      </c>
      <c r="O17" s="47">
        <f t="shared" si="1"/>
        <v>30.28235294117647</v>
      </c>
      <c r="P17" s="9"/>
    </row>
    <row r="18" spans="1:119">
      <c r="A18" s="12"/>
      <c r="B18" s="25">
        <v>335.14</v>
      </c>
      <c r="C18" s="20" t="s">
        <v>21</v>
      </c>
      <c r="D18" s="46">
        <v>1052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1052</v>
      </c>
      <c r="O18" s="47">
        <f t="shared" si="1"/>
        <v>2.4752941176470586</v>
      </c>
      <c r="P18" s="9"/>
    </row>
    <row r="19" spans="1:119">
      <c r="A19" s="12"/>
      <c r="B19" s="25">
        <v>335.18</v>
      </c>
      <c r="C19" s="20" t="s">
        <v>23</v>
      </c>
      <c r="D19" s="46">
        <v>8432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8432</v>
      </c>
      <c r="O19" s="47">
        <f t="shared" si="1"/>
        <v>19.84</v>
      </c>
      <c r="P19" s="9"/>
    </row>
    <row r="20" spans="1:119" ht="15.75">
      <c r="A20" s="29" t="s">
        <v>29</v>
      </c>
      <c r="B20" s="30"/>
      <c r="C20" s="31"/>
      <c r="D20" s="32">
        <f t="shared" ref="D20:M20" si="6">SUM(D21:D21)</f>
        <v>152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152</v>
      </c>
      <c r="O20" s="45">
        <f t="shared" si="1"/>
        <v>0.35764705882352943</v>
      </c>
      <c r="P20" s="10"/>
    </row>
    <row r="21" spans="1:119">
      <c r="A21" s="13"/>
      <c r="B21" s="39">
        <v>351.9</v>
      </c>
      <c r="C21" s="21" t="s">
        <v>52</v>
      </c>
      <c r="D21" s="46">
        <v>152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</v>
      </c>
      <c r="O21" s="47">
        <f t="shared" si="1"/>
        <v>0.35764705882352943</v>
      </c>
      <c r="P21" s="9"/>
    </row>
    <row r="22" spans="1:119" ht="15.75">
      <c r="A22" s="29" t="s">
        <v>2</v>
      </c>
      <c r="B22" s="30"/>
      <c r="C22" s="31"/>
      <c r="D22" s="32">
        <f t="shared" ref="D22:M22" si="7">SUM(D23:D25)</f>
        <v>11613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4"/>
        <v>11613</v>
      </c>
      <c r="O22" s="45">
        <f t="shared" si="1"/>
        <v>27.324705882352941</v>
      </c>
      <c r="P22" s="10"/>
    </row>
    <row r="23" spans="1:119">
      <c r="A23" s="12"/>
      <c r="B23" s="25">
        <v>361.1</v>
      </c>
      <c r="C23" s="20" t="s">
        <v>33</v>
      </c>
      <c r="D23" s="46">
        <v>1001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1001</v>
      </c>
      <c r="O23" s="47">
        <f t="shared" si="1"/>
        <v>2.355294117647059</v>
      </c>
      <c r="P23" s="9"/>
    </row>
    <row r="24" spans="1:119">
      <c r="A24" s="12"/>
      <c r="B24" s="25">
        <v>366</v>
      </c>
      <c r="C24" s="20" t="s">
        <v>53</v>
      </c>
      <c r="D24" s="46">
        <v>160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160</v>
      </c>
      <c r="O24" s="47">
        <f t="shared" si="1"/>
        <v>0.37647058823529411</v>
      </c>
      <c r="P24" s="9"/>
    </row>
    <row r="25" spans="1:119" ht="15.75" thickBot="1">
      <c r="A25" s="12"/>
      <c r="B25" s="25">
        <v>369.9</v>
      </c>
      <c r="C25" s="20" t="s">
        <v>34</v>
      </c>
      <c r="D25" s="46">
        <v>10452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10452</v>
      </c>
      <c r="O25" s="47">
        <f t="shared" si="1"/>
        <v>24.592941176470589</v>
      </c>
      <c r="P25" s="9"/>
    </row>
    <row r="26" spans="1:119" ht="16.5" thickBot="1">
      <c r="A26" s="14" t="s">
        <v>30</v>
      </c>
      <c r="B26" s="23"/>
      <c r="C26" s="22"/>
      <c r="D26" s="15">
        <f>SUM(D5,D13,D16,D20,D22)</f>
        <v>182718</v>
      </c>
      <c r="E26" s="15">
        <f t="shared" ref="E26:M26" si="8">SUM(E5,E13,E16,E20,E22)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4"/>
        <v>182718</v>
      </c>
      <c r="O26" s="38">
        <f t="shared" si="1"/>
        <v>429.92470588235295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54</v>
      </c>
      <c r="M28" s="48"/>
      <c r="N28" s="48"/>
      <c r="O28" s="43">
        <v>425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thickBot="1">
      <c r="A30" s="52" t="s">
        <v>47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36</v>
      </c>
      <c r="F4" s="34" t="s">
        <v>37</v>
      </c>
      <c r="G4" s="34" t="s">
        <v>38</v>
      </c>
      <c r="H4" s="34" t="s">
        <v>4</v>
      </c>
      <c r="I4" s="34" t="s">
        <v>5</v>
      </c>
      <c r="J4" s="35" t="s">
        <v>39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89607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89607</v>
      </c>
      <c r="O5" s="33">
        <f t="shared" ref="O5:O30" si="1">(N5/O$32)</f>
        <v>203.65227272727273</v>
      </c>
      <c r="P5" s="6"/>
    </row>
    <row r="6" spans="1:133">
      <c r="A6" s="12"/>
      <c r="B6" s="25">
        <v>311</v>
      </c>
      <c r="C6" s="20" t="s">
        <v>1</v>
      </c>
      <c r="D6" s="46">
        <v>35695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35695</v>
      </c>
      <c r="O6" s="47">
        <f t="shared" si="1"/>
        <v>81.125</v>
      </c>
      <c r="P6" s="9"/>
    </row>
    <row r="7" spans="1:133">
      <c r="A7" s="12"/>
      <c r="B7" s="25">
        <v>312.10000000000002</v>
      </c>
      <c r="C7" s="20" t="s">
        <v>9</v>
      </c>
      <c r="D7" s="46">
        <v>5373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5373</v>
      </c>
      <c r="O7" s="47">
        <f t="shared" si="1"/>
        <v>12.211363636363636</v>
      </c>
      <c r="P7" s="9"/>
    </row>
    <row r="8" spans="1:133">
      <c r="A8" s="12"/>
      <c r="B8" s="25">
        <v>312.60000000000002</v>
      </c>
      <c r="C8" s="20" t="s">
        <v>10</v>
      </c>
      <c r="D8" s="46">
        <v>15998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15998</v>
      </c>
      <c r="O8" s="47">
        <f t="shared" si="1"/>
        <v>36.359090909090909</v>
      </c>
      <c r="P8" s="9"/>
    </row>
    <row r="9" spans="1:133">
      <c r="A9" s="12"/>
      <c r="B9" s="25">
        <v>314.10000000000002</v>
      </c>
      <c r="C9" s="20" t="s">
        <v>11</v>
      </c>
      <c r="D9" s="46">
        <v>15330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15330</v>
      </c>
      <c r="O9" s="47">
        <f t="shared" si="1"/>
        <v>34.840909090909093</v>
      </c>
      <c r="P9" s="9"/>
    </row>
    <row r="10" spans="1:133">
      <c r="A10" s="12"/>
      <c r="B10" s="25">
        <v>314.8</v>
      </c>
      <c r="C10" s="20" t="s">
        <v>12</v>
      </c>
      <c r="D10" s="46">
        <v>1875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1875</v>
      </c>
      <c r="O10" s="47">
        <f t="shared" si="1"/>
        <v>4.2613636363636367</v>
      </c>
      <c r="P10" s="9"/>
    </row>
    <row r="11" spans="1:133">
      <c r="A11" s="12"/>
      <c r="B11" s="25">
        <v>315</v>
      </c>
      <c r="C11" s="20" t="s">
        <v>13</v>
      </c>
      <c r="D11" s="46">
        <v>12116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12116</v>
      </c>
      <c r="O11" s="47">
        <f t="shared" si="1"/>
        <v>27.536363636363635</v>
      </c>
      <c r="P11" s="9"/>
    </row>
    <row r="12" spans="1:133">
      <c r="A12" s="12"/>
      <c r="B12" s="25">
        <v>316</v>
      </c>
      <c r="C12" s="20" t="s">
        <v>14</v>
      </c>
      <c r="D12" s="46">
        <v>3220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3220</v>
      </c>
      <c r="O12" s="47">
        <f t="shared" si="1"/>
        <v>7.3181818181818183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67428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67428</v>
      </c>
      <c r="O13" s="45">
        <f t="shared" si="1"/>
        <v>153.24545454545455</v>
      </c>
      <c r="P13" s="10"/>
    </row>
    <row r="14" spans="1:133">
      <c r="A14" s="12"/>
      <c r="B14" s="25">
        <v>323.10000000000002</v>
      </c>
      <c r="C14" s="20" t="s">
        <v>16</v>
      </c>
      <c r="D14" s="46">
        <v>67028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67028</v>
      </c>
      <c r="O14" s="47">
        <f t="shared" si="1"/>
        <v>152.33636363636364</v>
      </c>
      <c r="P14" s="9"/>
    </row>
    <row r="15" spans="1:133">
      <c r="A15" s="12"/>
      <c r="B15" s="25">
        <v>329</v>
      </c>
      <c r="C15" s="20" t="s">
        <v>17</v>
      </c>
      <c r="D15" s="46">
        <v>400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400</v>
      </c>
      <c r="O15" s="47">
        <f t="shared" si="1"/>
        <v>0.90909090909090906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SUM(D17:D22)</f>
        <v>59537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59537</v>
      </c>
      <c r="O16" s="45">
        <f t="shared" si="1"/>
        <v>135.31136363636364</v>
      </c>
      <c r="P16" s="10"/>
    </row>
    <row r="17" spans="1:119">
      <c r="A17" s="12"/>
      <c r="B17" s="25">
        <v>334.7</v>
      </c>
      <c r="C17" s="20" t="s">
        <v>19</v>
      </c>
      <c r="D17" s="46">
        <v>36887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36887</v>
      </c>
      <c r="O17" s="47">
        <f t="shared" si="1"/>
        <v>83.834090909090904</v>
      </c>
      <c r="P17" s="9"/>
    </row>
    <row r="18" spans="1:119">
      <c r="A18" s="12"/>
      <c r="B18" s="25">
        <v>335.12</v>
      </c>
      <c r="C18" s="20" t="s">
        <v>20</v>
      </c>
      <c r="D18" s="46">
        <v>10064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10064</v>
      </c>
      <c r="O18" s="47">
        <f t="shared" si="1"/>
        <v>22.872727272727271</v>
      </c>
      <c r="P18" s="9"/>
    </row>
    <row r="19" spans="1:119">
      <c r="A19" s="12"/>
      <c r="B19" s="25">
        <v>335.14</v>
      </c>
      <c r="C19" s="20" t="s">
        <v>21</v>
      </c>
      <c r="D19" s="46">
        <v>1188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1188</v>
      </c>
      <c r="O19" s="47">
        <f t="shared" si="1"/>
        <v>2.7</v>
      </c>
      <c r="P19" s="9"/>
    </row>
    <row r="20" spans="1:119">
      <c r="A20" s="12"/>
      <c r="B20" s="25">
        <v>335.15</v>
      </c>
      <c r="C20" s="20" t="s">
        <v>22</v>
      </c>
      <c r="D20" s="46">
        <v>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85</v>
      </c>
      <c r="O20" s="47">
        <f t="shared" si="1"/>
        <v>0.19318181818181818</v>
      </c>
      <c r="P20" s="9"/>
    </row>
    <row r="21" spans="1:119">
      <c r="A21" s="12"/>
      <c r="B21" s="25">
        <v>335.18</v>
      </c>
      <c r="C21" s="20" t="s">
        <v>23</v>
      </c>
      <c r="D21" s="46">
        <v>6868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6868</v>
      </c>
      <c r="O21" s="47">
        <f t="shared" si="1"/>
        <v>15.609090909090909</v>
      </c>
      <c r="P21" s="9"/>
    </row>
    <row r="22" spans="1:119">
      <c r="A22" s="12"/>
      <c r="B22" s="25">
        <v>335.9</v>
      </c>
      <c r="C22" s="20" t="s">
        <v>24</v>
      </c>
      <c r="D22" s="46">
        <v>4445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4445</v>
      </c>
      <c r="O22" s="47">
        <f t="shared" si="1"/>
        <v>10.102272727272727</v>
      </c>
      <c r="P22" s="9"/>
    </row>
    <row r="23" spans="1:119" ht="15.75">
      <c r="A23" s="29" t="s">
        <v>29</v>
      </c>
      <c r="B23" s="30"/>
      <c r="C23" s="31"/>
      <c r="D23" s="32">
        <f t="shared" ref="D23:M23" si="6">SUM(D24:D24)</f>
        <v>514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ref="N23:N30" si="7">SUM(D23:M23)</f>
        <v>514</v>
      </c>
      <c r="O23" s="45">
        <f t="shared" si="1"/>
        <v>1.1681818181818182</v>
      </c>
      <c r="P23" s="10"/>
    </row>
    <row r="24" spans="1:119">
      <c r="A24" s="13"/>
      <c r="B24" s="39">
        <v>356</v>
      </c>
      <c r="C24" s="21" t="s">
        <v>32</v>
      </c>
      <c r="D24" s="46">
        <v>514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514</v>
      </c>
      <c r="O24" s="47">
        <f t="shared" si="1"/>
        <v>1.1681818181818182</v>
      </c>
      <c r="P24" s="9"/>
    </row>
    <row r="25" spans="1:119" ht="15.75">
      <c r="A25" s="29" t="s">
        <v>2</v>
      </c>
      <c r="B25" s="30"/>
      <c r="C25" s="31"/>
      <c r="D25" s="32">
        <f t="shared" ref="D25:M25" si="8">SUM(D26:D27)</f>
        <v>15684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7"/>
        <v>15684</v>
      </c>
      <c r="O25" s="45">
        <f t="shared" si="1"/>
        <v>35.645454545454548</v>
      </c>
      <c r="P25" s="10"/>
    </row>
    <row r="26" spans="1:119">
      <c r="A26" s="12"/>
      <c r="B26" s="25">
        <v>361.1</v>
      </c>
      <c r="C26" s="20" t="s">
        <v>33</v>
      </c>
      <c r="D26" s="46">
        <v>1624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1624</v>
      </c>
      <c r="O26" s="47">
        <f t="shared" si="1"/>
        <v>3.6909090909090909</v>
      </c>
      <c r="P26" s="9"/>
    </row>
    <row r="27" spans="1:119">
      <c r="A27" s="12"/>
      <c r="B27" s="25">
        <v>369.9</v>
      </c>
      <c r="C27" s="20" t="s">
        <v>34</v>
      </c>
      <c r="D27" s="46">
        <v>14060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14060</v>
      </c>
      <c r="O27" s="47">
        <f t="shared" si="1"/>
        <v>31.954545454545453</v>
      </c>
      <c r="P27" s="9"/>
    </row>
    <row r="28" spans="1:119" ht="15.75">
      <c r="A28" s="29" t="s">
        <v>44</v>
      </c>
      <c r="B28" s="30"/>
      <c r="C28" s="31"/>
      <c r="D28" s="32">
        <f t="shared" ref="D28:M28" si="9">SUM(D29:D29)</f>
        <v>12590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0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7"/>
        <v>12590</v>
      </c>
      <c r="O28" s="45">
        <f t="shared" si="1"/>
        <v>28.613636363636363</v>
      </c>
      <c r="P28" s="9"/>
    </row>
    <row r="29" spans="1:119" ht="15.75" thickBot="1">
      <c r="A29" s="12"/>
      <c r="B29" s="25">
        <v>384</v>
      </c>
      <c r="C29" s="20" t="s">
        <v>45</v>
      </c>
      <c r="D29" s="46">
        <v>12590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12590</v>
      </c>
      <c r="O29" s="47">
        <f t="shared" si="1"/>
        <v>28.613636363636363</v>
      </c>
      <c r="P29" s="9"/>
    </row>
    <row r="30" spans="1:119" ht="16.5" thickBot="1">
      <c r="A30" s="14" t="s">
        <v>30</v>
      </c>
      <c r="B30" s="23"/>
      <c r="C30" s="22"/>
      <c r="D30" s="15">
        <f>SUM(D5,D13,D16,D23,D25,D28)</f>
        <v>245360</v>
      </c>
      <c r="E30" s="15">
        <f t="shared" ref="E30:M30" si="10">SUM(E5,E13,E16,E23,E25,E28)</f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 t="shared" si="7"/>
        <v>245360</v>
      </c>
      <c r="O30" s="38">
        <f t="shared" si="1"/>
        <v>557.63636363636363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49</v>
      </c>
      <c r="M32" s="48"/>
      <c r="N32" s="48"/>
      <c r="O32" s="43">
        <v>440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36</v>
      </c>
      <c r="F4" s="34" t="s">
        <v>37</v>
      </c>
      <c r="G4" s="34" t="s">
        <v>38</v>
      </c>
      <c r="H4" s="34" t="s">
        <v>4</v>
      </c>
      <c r="I4" s="34" t="s">
        <v>5</v>
      </c>
      <c r="J4" s="35" t="s">
        <v>39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100665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100665</v>
      </c>
      <c r="O5" s="33">
        <f t="shared" ref="O5:O30" si="1">(N5/O$32)</f>
        <v>220.75657894736841</v>
      </c>
      <c r="P5" s="6"/>
    </row>
    <row r="6" spans="1:133">
      <c r="A6" s="12"/>
      <c r="B6" s="25">
        <v>311</v>
      </c>
      <c r="C6" s="20" t="s">
        <v>1</v>
      </c>
      <c r="D6" s="46">
        <v>35872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35872</v>
      </c>
      <c r="O6" s="47">
        <f t="shared" si="1"/>
        <v>78.666666666666671</v>
      </c>
      <c r="P6" s="9"/>
    </row>
    <row r="7" spans="1:133">
      <c r="A7" s="12"/>
      <c r="B7" s="25">
        <v>312.10000000000002</v>
      </c>
      <c r="C7" s="20" t="s">
        <v>9</v>
      </c>
      <c r="D7" s="46">
        <v>5972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5972</v>
      </c>
      <c r="O7" s="47">
        <f t="shared" si="1"/>
        <v>13.096491228070175</v>
      </c>
      <c r="P7" s="9"/>
    </row>
    <row r="8" spans="1:133">
      <c r="A8" s="12"/>
      <c r="B8" s="25">
        <v>312.60000000000002</v>
      </c>
      <c r="C8" s="20" t="s">
        <v>10</v>
      </c>
      <c r="D8" s="46">
        <v>16683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16683</v>
      </c>
      <c r="O8" s="47">
        <f t="shared" si="1"/>
        <v>36.585526315789473</v>
      </c>
      <c r="P8" s="9"/>
    </row>
    <row r="9" spans="1:133">
      <c r="A9" s="12"/>
      <c r="B9" s="25">
        <v>314.10000000000002</v>
      </c>
      <c r="C9" s="20" t="s">
        <v>11</v>
      </c>
      <c r="D9" s="46">
        <v>16696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16696</v>
      </c>
      <c r="O9" s="47">
        <f t="shared" si="1"/>
        <v>36.614035087719301</v>
      </c>
      <c r="P9" s="9"/>
    </row>
    <row r="10" spans="1:133">
      <c r="A10" s="12"/>
      <c r="B10" s="25">
        <v>314.8</v>
      </c>
      <c r="C10" s="20" t="s">
        <v>12</v>
      </c>
      <c r="D10" s="46">
        <v>2090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2090</v>
      </c>
      <c r="O10" s="47">
        <f t="shared" si="1"/>
        <v>4.583333333333333</v>
      </c>
      <c r="P10" s="9"/>
    </row>
    <row r="11" spans="1:133">
      <c r="A11" s="12"/>
      <c r="B11" s="25">
        <v>315</v>
      </c>
      <c r="C11" s="20" t="s">
        <v>13</v>
      </c>
      <c r="D11" s="46">
        <v>19617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19617</v>
      </c>
      <c r="O11" s="47">
        <f t="shared" si="1"/>
        <v>43.01973684210526</v>
      </c>
      <c r="P11" s="9"/>
    </row>
    <row r="12" spans="1:133">
      <c r="A12" s="12"/>
      <c r="B12" s="25">
        <v>316</v>
      </c>
      <c r="C12" s="20" t="s">
        <v>14</v>
      </c>
      <c r="D12" s="46">
        <v>3735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3735</v>
      </c>
      <c r="O12" s="47">
        <f t="shared" si="1"/>
        <v>8.1907894736842106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68482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68482</v>
      </c>
      <c r="O13" s="45">
        <f t="shared" si="1"/>
        <v>150.17982456140351</v>
      </c>
      <c r="P13" s="10"/>
    </row>
    <row r="14" spans="1:133">
      <c r="A14" s="12"/>
      <c r="B14" s="25">
        <v>323.10000000000002</v>
      </c>
      <c r="C14" s="20" t="s">
        <v>16</v>
      </c>
      <c r="D14" s="46">
        <v>67432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67432</v>
      </c>
      <c r="O14" s="47">
        <f t="shared" si="1"/>
        <v>147.87719298245614</v>
      </c>
      <c r="P14" s="9"/>
    </row>
    <row r="15" spans="1:133">
      <c r="A15" s="12"/>
      <c r="B15" s="25">
        <v>329</v>
      </c>
      <c r="C15" s="20" t="s">
        <v>17</v>
      </c>
      <c r="D15" s="46">
        <v>1050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1050</v>
      </c>
      <c r="O15" s="47">
        <f t="shared" si="1"/>
        <v>2.3026315789473686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SUM(D17:D22)</f>
        <v>121547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121547</v>
      </c>
      <c r="O16" s="45">
        <f t="shared" si="1"/>
        <v>266.55043859649123</v>
      </c>
      <c r="P16" s="10"/>
    </row>
    <row r="17" spans="1:119">
      <c r="A17" s="12"/>
      <c r="B17" s="25">
        <v>334.7</v>
      </c>
      <c r="C17" s="20" t="s">
        <v>19</v>
      </c>
      <c r="D17" s="46">
        <v>98724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98724</v>
      </c>
      <c r="O17" s="47">
        <f t="shared" si="1"/>
        <v>216.5</v>
      </c>
      <c r="P17" s="9"/>
    </row>
    <row r="18" spans="1:119">
      <c r="A18" s="12"/>
      <c r="B18" s="25">
        <v>335.12</v>
      </c>
      <c r="C18" s="20" t="s">
        <v>20</v>
      </c>
      <c r="D18" s="46">
        <v>10135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10135</v>
      </c>
      <c r="O18" s="47">
        <f t="shared" si="1"/>
        <v>22.225877192982455</v>
      </c>
      <c r="P18" s="9"/>
    </row>
    <row r="19" spans="1:119">
      <c r="A19" s="12"/>
      <c r="B19" s="25">
        <v>335.14</v>
      </c>
      <c r="C19" s="20" t="s">
        <v>21</v>
      </c>
      <c r="D19" s="46">
        <v>606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606</v>
      </c>
      <c r="O19" s="47">
        <f t="shared" si="1"/>
        <v>1.3289473684210527</v>
      </c>
      <c r="P19" s="9"/>
    </row>
    <row r="20" spans="1:119">
      <c r="A20" s="12"/>
      <c r="B20" s="25">
        <v>335.15</v>
      </c>
      <c r="C20" s="20" t="s">
        <v>22</v>
      </c>
      <c r="D20" s="46">
        <v>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84</v>
      </c>
      <c r="O20" s="47">
        <f t="shared" si="1"/>
        <v>0.18421052631578946</v>
      </c>
      <c r="P20" s="9"/>
    </row>
    <row r="21" spans="1:119">
      <c r="A21" s="12"/>
      <c r="B21" s="25">
        <v>335.18</v>
      </c>
      <c r="C21" s="20" t="s">
        <v>23</v>
      </c>
      <c r="D21" s="46">
        <v>7553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7553</v>
      </c>
      <c r="O21" s="47">
        <f t="shared" si="1"/>
        <v>16.563596491228068</v>
      </c>
      <c r="P21" s="9"/>
    </row>
    <row r="22" spans="1:119">
      <c r="A22" s="12"/>
      <c r="B22" s="25">
        <v>335.9</v>
      </c>
      <c r="C22" s="20" t="s">
        <v>24</v>
      </c>
      <c r="D22" s="46">
        <v>4445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4445</v>
      </c>
      <c r="O22" s="47">
        <f t="shared" si="1"/>
        <v>9.7478070175438596</v>
      </c>
      <c r="P22" s="9"/>
    </row>
    <row r="23" spans="1:119" ht="15.75">
      <c r="A23" s="29" t="s">
        <v>29</v>
      </c>
      <c r="B23" s="30"/>
      <c r="C23" s="31"/>
      <c r="D23" s="32">
        <f t="shared" ref="D23:M23" si="6">SUM(D24:D24)</f>
        <v>308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ref="N23:N30" si="7">SUM(D23:M23)</f>
        <v>308</v>
      </c>
      <c r="O23" s="45">
        <f t="shared" si="1"/>
        <v>0.67543859649122806</v>
      </c>
      <c r="P23" s="10"/>
    </row>
    <row r="24" spans="1:119">
      <c r="A24" s="13"/>
      <c r="B24" s="39">
        <v>356</v>
      </c>
      <c r="C24" s="21" t="s">
        <v>32</v>
      </c>
      <c r="D24" s="46">
        <v>308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308</v>
      </c>
      <c r="O24" s="47">
        <f t="shared" si="1"/>
        <v>0.67543859649122806</v>
      </c>
      <c r="P24" s="9"/>
    </row>
    <row r="25" spans="1:119" ht="15.75">
      <c r="A25" s="29" t="s">
        <v>2</v>
      </c>
      <c r="B25" s="30"/>
      <c r="C25" s="31"/>
      <c r="D25" s="32">
        <f t="shared" ref="D25:M25" si="8">SUM(D26:D27)</f>
        <v>7948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7"/>
        <v>7948</v>
      </c>
      <c r="O25" s="45">
        <f t="shared" si="1"/>
        <v>17.42982456140351</v>
      </c>
      <c r="P25" s="10"/>
    </row>
    <row r="26" spans="1:119">
      <c r="A26" s="12"/>
      <c r="B26" s="25">
        <v>361.1</v>
      </c>
      <c r="C26" s="20" t="s">
        <v>33</v>
      </c>
      <c r="D26" s="46">
        <v>2187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2187</v>
      </c>
      <c r="O26" s="47">
        <f t="shared" si="1"/>
        <v>4.7960526315789478</v>
      </c>
      <c r="P26" s="9"/>
    </row>
    <row r="27" spans="1:119">
      <c r="A27" s="12"/>
      <c r="B27" s="25">
        <v>369.9</v>
      </c>
      <c r="C27" s="20" t="s">
        <v>34</v>
      </c>
      <c r="D27" s="46">
        <v>5761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5761</v>
      </c>
      <c r="O27" s="47">
        <f t="shared" si="1"/>
        <v>12.633771929824562</v>
      </c>
      <c r="P27" s="9"/>
    </row>
    <row r="28" spans="1:119" ht="15.75">
      <c r="A28" s="29" t="s">
        <v>44</v>
      </c>
      <c r="B28" s="30"/>
      <c r="C28" s="31"/>
      <c r="D28" s="32">
        <f t="shared" ref="D28:M28" si="9">SUM(D29:D29)</f>
        <v>90000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0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7"/>
        <v>90000</v>
      </c>
      <c r="O28" s="45">
        <f t="shared" si="1"/>
        <v>197.36842105263159</v>
      </c>
      <c r="P28" s="9"/>
    </row>
    <row r="29" spans="1:119" ht="15.75" thickBot="1">
      <c r="A29" s="12"/>
      <c r="B29" s="25">
        <v>384</v>
      </c>
      <c r="C29" s="20" t="s">
        <v>45</v>
      </c>
      <c r="D29" s="46">
        <v>90000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90000</v>
      </c>
      <c r="O29" s="47">
        <f t="shared" si="1"/>
        <v>197.36842105263159</v>
      </c>
      <c r="P29" s="9"/>
    </row>
    <row r="30" spans="1:119" ht="16.5" thickBot="1">
      <c r="A30" s="14" t="s">
        <v>30</v>
      </c>
      <c r="B30" s="23"/>
      <c r="C30" s="22"/>
      <c r="D30" s="15">
        <f>SUM(D5,D13,D16,D23,D25,D28)</f>
        <v>388950</v>
      </c>
      <c r="E30" s="15">
        <f t="shared" ref="E30:M30" si="10">SUM(E5,E13,E16,E23,E25,E28)</f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 t="shared" si="7"/>
        <v>388950</v>
      </c>
      <c r="O30" s="38">
        <f t="shared" si="1"/>
        <v>852.96052631578948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46</v>
      </c>
      <c r="M32" s="48"/>
      <c r="N32" s="48"/>
      <c r="O32" s="43">
        <v>456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36</v>
      </c>
      <c r="F4" s="34" t="s">
        <v>37</v>
      </c>
      <c r="G4" s="34" t="s">
        <v>38</v>
      </c>
      <c r="H4" s="34" t="s">
        <v>4</v>
      </c>
      <c r="I4" s="34" t="s">
        <v>5</v>
      </c>
      <c r="J4" s="35" t="s">
        <v>39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107997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107997</v>
      </c>
      <c r="O5" s="33">
        <f t="shared" ref="O5:O28" si="1">(N5/O$30)</f>
        <v>260.23373493975902</v>
      </c>
      <c r="P5" s="6"/>
    </row>
    <row r="6" spans="1:133">
      <c r="A6" s="12"/>
      <c r="B6" s="25">
        <v>311</v>
      </c>
      <c r="C6" s="20" t="s">
        <v>1</v>
      </c>
      <c r="D6" s="46">
        <v>39570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39570</v>
      </c>
      <c r="O6" s="47">
        <f t="shared" si="1"/>
        <v>95.349397590361448</v>
      </c>
      <c r="P6" s="9"/>
    </row>
    <row r="7" spans="1:133">
      <c r="A7" s="12"/>
      <c r="B7" s="25">
        <v>312.10000000000002</v>
      </c>
      <c r="C7" s="20" t="s">
        <v>9</v>
      </c>
      <c r="D7" s="46">
        <v>6098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6098</v>
      </c>
      <c r="O7" s="47">
        <f t="shared" si="1"/>
        <v>14.693975903614458</v>
      </c>
      <c r="P7" s="9"/>
    </row>
    <row r="8" spans="1:133">
      <c r="A8" s="12"/>
      <c r="B8" s="25">
        <v>312.60000000000002</v>
      </c>
      <c r="C8" s="20" t="s">
        <v>10</v>
      </c>
      <c r="D8" s="46">
        <v>16285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16285</v>
      </c>
      <c r="O8" s="47">
        <f t="shared" si="1"/>
        <v>39.24096385542169</v>
      </c>
      <c r="P8" s="9"/>
    </row>
    <row r="9" spans="1:133">
      <c r="A9" s="12"/>
      <c r="B9" s="25">
        <v>314.10000000000002</v>
      </c>
      <c r="C9" s="20" t="s">
        <v>11</v>
      </c>
      <c r="D9" s="46">
        <v>16479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16479</v>
      </c>
      <c r="O9" s="47">
        <f t="shared" si="1"/>
        <v>39.70843373493976</v>
      </c>
      <c r="P9" s="9"/>
    </row>
    <row r="10" spans="1:133">
      <c r="A10" s="12"/>
      <c r="B10" s="25">
        <v>314.8</v>
      </c>
      <c r="C10" s="20" t="s">
        <v>12</v>
      </c>
      <c r="D10" s="46">
        <v>1573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1573</v>
      </c>
      <c r="O10" s="47">
        <f t="shared" si="1"/>
        <v>3.7903614457831325</v>
      </c>
      <c r="P10" s="9"/>
    </row>
    <row r="11" spans="1:133">
      <c r="A11" s="12"/>
      <c r="B11" s="25">
        <v>315</v>
      </c>
      <c r="C11" s="20" t="s">
        <v>13</v>
      </c>
      <c r="D11" s="46">
        <v>24794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24794</v>
      </c>
      <c r="O11" s="47">
        <f t="shared" si="1"/>
        <v>59.744578313253015</v>
      </c>
      <c r="P11" s="9"/>
    </row>
    <row r="12" spans="1:133">
      <c r="A12" s="12"/>
      <c r="B12" s="25">
        <v>316</v>
      </c>
      <c r="C12" s="20" t="s">
        <v>14</v>
      </c>
      <c r="D12" s="46">
        <v>3198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3198</v>
      </c>
      <c r="O12" s="47">
        <f t="shared" si="1"/>
        <v>7.7060240963855424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64879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64879</v>
      </c>
      <c r="O13" s="45">
        <f t="shared" si="1"/>
        <v>156.33493975903613</v>
      </c>
      <c r="P13" s="10"/>
    </row>
    <row r="14" spans="1:133">
      <c r="A14" s="12"/>
      <c r="B14" s="25">
        <v>323.10000000000002</v>
      </c>
      <c r="C14" s="20" t="s">
        <v>16</v>
      </c>
      <c r="D14" s="46">
        <v>63304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63304</v>
      </c>
      <c r="O14" s="47">
        <f t="shared" si="1"/>
        <v>152.53975903614457</v>
      </c>
      <c r="P14" s="9"/>
    </row>
    <row r="15" spans="1:133">
      <c r="A15" s="12"/>
      <c r="B15" s="25">
        <v>329</v>
      </c>
      <c r="C15" s="20" t="s">
        <v>17</v>
      </c>
      <c r="D15" s="46">
        <v>1575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1575</v>
      </c>
      <c r="O15" s="47">
        <f t="shared" si="1"/>
        <v>3.7951807228915664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SUM(D17:D22)</f>
        <v>159103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159103</v>
      </c>
      <c r="O16" s="45">
        <f t="shared" si="1"/>
        <v>383.38072289156628</v>
      </c>
      <c r="P16" s="10"/>
    </row>
    <row r="17" spans="1:119">
      <c r="A17" s="12"/>
      <c r="B17" s="25">
        <v>334.7</v>
      </c>
      <c r="C17" s="20" t="s">
        <v>19</v>
      </c>
      <c r="D17" s="46">
        <v>135611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135611</v>
      </c>
      <c r="O17" s="47">
        <f t="shared" si="1"/>
        <v>326.77349397590359</v>
      </c>
      <c r="P17" s="9"/>
    </row>
    <row r="18" spans="1:119">
      <c r="A18" s="12"/>
      <c r="B18" s="25">
        <v>335.12</v>
      </c>
      <c r="C18" s="20" t="s">
        <v>20</v>
      </c>
      <c r="D18" s="46">
        <v>10639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10639</v>
      </c>
      <c r="O18" s="47">
        <f t="shared" si="1"/>
        <v>25.636144578313253</v>
      </c>
      <c r="P18" s="9"/>
    </row>
    <row r="19" spans="1:119">
      <c r="A19" s="12"/>
      <c r="B19" s="25">
        <v>335.14</v>
      </c>
      <c r="C19" s="20" t="s">
        <v>21</v>
      </c>
      <c r="D19" s="46">
        <v>1052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1052</v>
      </c>
      <c r="O19" s="47">
        <f t="shared" si="1"/>
        <v>2.5349397590361447</v>
      </c>
      <c r="P19" s="9"/>
    </row>
    <row r="20" spans="1:119">
      <c r="A20" s="12"/>
      <c r="B20" s="25">
        <v>335.15</v>
      </c>
      <c r="C20" s="20" t="s">
        <v>22</v>
      </c>
      <c r="D20" s="46">
        <v>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74</v>
      </c>
      <c r="O20" s="47">
        <f t="shared" si="1"/>
        <v>0.1783132530120482</v>
      </c>
      <c r="P20" s="9"/>
    </row>
    <row r="21" spans="1:119">
      <c r="A21" s="12"/>
      <c r="B21" s="25">
        <v>335.18</v>
      </c>
      <c r="C21" s="20" t="s">
        <v>23</v>
      </c>
      <c r="D21" s="46">
        <v>7282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7282</v>
      </c>
      <c r="O21" s="47">
        <f t="shared" si="1"/>
        <v>17.546987951807228</v>
      </c>
      <c r="P21" s="9"/>
    </row>
    <row r="22" spans="1:119">
      <c r="A22" s="12"/>
      <c r="B22" s="25">
        <v>335.9</v>
      </c>
      <c r="C22" s="20" t="s">
        <v>24</v>
      </c>
      <c r="D22" s="46">
        <v>4445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4445</v>
      </c>
      <c r="O22" s="47">
        <f t="shared" si="1"/>
        <v>10.710843373493976</v>
      </c>
      <c r="P22" s="9"/>
    </row>
    <row r="23" spans="1:119" ht="15.75">
      <c r="A23" s="29" t="s">
        <v>29</v>
      </c>
      <c r="B23" s="30"/>
      <c r="C23" s="31"/>
      <c r="D23" s="32">
        <f t="shared" ref="D23:M23" si="6">SUM(D24:D24)</f>
        <v>1021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ref="N23:N28" si="7">SUM(D23:M23)</f>
        <v>1021</v>
      </c>
      <c r="O23" s="45">
        <f t="shared" si="1"/>
        <v>2.4602409638554219</v>
      </c>
      <c r="P23" s="10"/>
    </row>
    <row r="24" spans="1:119">
      <c r="A24" s="13"/>
      <c r="B24" s="39">
        <v>356</v>
      </c>
      <c r="C24" s="21" t="s">
        <v>32</v>
      </c>
      <c r="D24" s="46">
        <v>1021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1021</v>
      </c>
      <c r="O24" s="47">
        <f t="shared" si="1"/>
        <v>2.4602409638554219</v>
      </c>
      <c r="P24" s="9"/>
    </row>
    <row r="25" spans="1:119" ht="15.75">
      <c r="A25" s="29" t="s">
        <v>2</v>
      </c>
      <c r="B25" s="30"/>
      <c r="C25" s="31"/>
      <c r="D25" s="32">
        <f t="shared" ref="D25:M25" si="8">SUM(D26:D27)</f>
        <v>11525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7"/>
        <v>11525</v>
      </c>
      <c r="O25" s="45">
        <f t="shared" si="1"/>
        <v>27.771084337349397</v>
      </c>
      <c r="P25" s="10"/>
    </row>
    <row r="26" spans="1:119">
      <c r="A26" s="12"/>
      <c r="B26" s="25">
        <v>361.1</v>
      </c>
      <c r="C26" s="20" t="s">
        <v>33</v>
      </c>
      <c r="D26" s="46">
        <v>2788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2788</v>
      </c>
      <c r="O26" s="47">
        <f t="shared" si="1"/>
        <v>6.7180722891566269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8737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8737</v>
      </c>
      <c r="O27" s="47">
        <f t="shared" si="1"/>
        <v>21.05301204819277</v>
      </c>
      <c r="P27" s="9"/>
    </row>
    <row r="28" spans="1:119" ht="16.5" thickBot="1">
      <c r="A28" s="14" t="s">
        <v>30</v>
      </c>
      <c r="B28" s="23"/>
      <c r="C28" s="22"/>
      <c r="D28" s="15">
        <f>SUM(D5,D13,D16,D23,D25)</f>
        <v>344525</v>
      </c>
      <c r="E28" s="15">
        <f t="shared" ref="E28:M28" si="9">SUM(E5,E13,E16,E23,E25)</f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7"/>
        <v>344525</v>
      </c>
      <c r="O28" s="38">
        <f t="shared" si="1"/>
        <v>830.18072289156623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41</v>
      </c>
      <c r="M30" s="48"/>
      <c r="N30" s="48"/>
      <c r="O30" s="43">
        <v>415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36</v>
      </c>
      <c r="F4" s="34" t="s">
        <v>37</v>
      </c>
      <c r="G4" s="34" t="s">
        <v>38</v>
      </c>
      <c r="H4" s="34" t="s">
        <v>4</v>
      </c>
      <c r="I4" s="34" t="s">
        <v>5</v>
      </c>
      <c r="J4" s="35" t="s">
        <v>39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92754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92754</v>
      </c>
      <c r="O5" s="33">
        <f t="shared" ref="O5:O28" si="1">(N5/O$30)</f>
        <v>201.6391304347826</v>
      </c>
      <c r="P5" s="6"/>
    </row>
    <row r="6" spans="1:133">
      <c r="A6" s="12"/>
      <c r="B6" s="25">
        <v>311</v>
      </c>
      <c r="C6" s="20" t="s">
        <v>1</v>
      </c>
      <c r="D6" s="46">
        <v>28433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28433</v>
      </c>
      <c r="O6" s="47">
        <f t="shared" si="1"/>
        <v>61.810869565217388</v>
      </c>
      <c r="P6" s="9"/>
    </row>
    <row r="7" spans="1:133">
      <c r="A7" s="12"/>
      <c r="B7" s="25">
        <v>312.10000000000002</v>
      </c>
      <c r="C7" s="20" t="s">
        <v>9</v>
      </c>
      <c r="D7" s="46">
        <v>5622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5622</v>
      </c>
      <c r="O7" s="47">
        <f t="shared" si="1"/>
        <v>12.221739130434782</v>
      </c>
      <c r="P7" s="9"/>
    </row>
    <row r="8" spans="1:133">
      <c r="A8" s="12"/>
      <c r="B8" s="25">
        <v>312.60000000000002</v>
      </c>
      <c r="C8" s="20" t="s">
        <v>10</v>
      </c>
      <c r="D8" s="46">
        <v>19173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19173</v>
      </c>
      <c r="O8" s="47">
        <f t="shared" si="1"/>
        <v>41.680434782608693</v>
      </c>
      <c r="P8" s="9"/>
    </row>
    <row r="9" spans="1:133">
      <c r="A9" s="12"/>
      <c r="B9" s="25">
        <v>314.10000000000002</v>
      </c>
      <c r="C9" s="20" t="s">
        <v>11</v>
      </c>
      <c r="D9" s="46">
        <v>16579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16579</v>
      </c>
      <c r="O9" s="47">
        <f t="shared" si="1"/>
        <v>36.041304347826085</v>
      </c>
      <c r="P9" s="9"/>
    </row>
    <row r="10" spans="1:133">
      <c r="A10" s="12"/>
      <c r="B10" s="25">
        <v>314.8</v>
      </c>
      <c r="C10" s="20" t="s">
        <v>12</v>
      </c>
      <c r="D10" s="46">
        <v>480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480</v>
      </c>
      <c r="O10" s="47">
        <f t="shared" si="1"/>
        <v>1.0434782608695652</v>
      </c>
      <c r="P10" s="9"/>
    </row>
    <row r="11" spans="1:133">
      <c r="A11" s="12"/>
      <c r="B11" s="25">
        <v>315</v>
      </c>
      <c r="C11" s="20" t="s">
        <v>13</v>
      </c>
      <c r="D11" s="46">
        <v>20557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20557</v>
      </c>
      <c r="O11" s="47">
        <f t="shared" si="1"/>
        <v>44.689130434782612</v>
      </c>
      <c r="P11" s="9"/>
    </row>
    <row r="12" spans="1:133">
      <c r="A12" s="12"/>
      <c r="B12" s="25">
        <v>316</v>
      </c>
      <c r="C12" s="20" t="s">
        <v>14</v>
      </c>
      <c r="D12" s="46">
        <v>1910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1910</v>
      </c>
      <c r="O12" s="47">
        <f t="shared" si="1"/>
        <v>4.1521739130434785</v>
      </c>
      <c r="P12" s="9"/>
    </row>
    <row r="13" spans="1:133" ht="15.75">
      <c r="A13" s="29" t="s">
        <v>65</v>
      </c>
      <c r="B13" s="30"/>
      <c r="C13" s="31"/>
      <c r="D13" s="32">
        <f t="shared" ref="D13:M13" si="3">SUM(D14:D15)</f>
        <v>67373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67373</v>
      </c>
      <c r="O13" s="45">
        <f t="shared" si="1"/>
        <v>146.46304347826086</v>
      </c>
      <c r="P13" s="10"/>
    </row>
    <row r="14" spans="1:133">
      <c r="A14" s="12"/>
      <c r="B14" s="25">
        <v>323.10000000000002</v>
      </c>
      <c r="C14" s="20" t="s">
        <v>16</v>
      </c>
      <c r="D14" s="46">
        <v>64873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64873</v>
      </c>
      <c r="O14" s="47">
        <f t="shared" si="1"/>
        <v>141.02826086956523</v>
      </c>
      <c r="P14" s="9"/>
    </row>
    <row r="15" spans="1:133">
      <c r="A15" s="12"/>
      <c r="B15" s="25">
        <v>329</v>
      </c>
      <c r="C15" s="20" t="s">
        <v>66</v>
      </c>
      <c r="D15" s="46">
        <v>2500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2500</v>
      </c>
      <c r="O15" s="47">
        <f t="shared" si="1"/>
        <v>5.4347826086956523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SUM(D17:D21)</f>
        <v>27542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27542</v>
      </c>
      <c r="O16" s="45">
        <f t="shared" si="1"/>
        <v>59.873913043478261</v>
      </c>
      <c r="P16" s="10"/>
    </row>
    <row r="17" spans="1:119">
      <c r="A17" s="12"/>
      <c r="B17" s="25">
        <v>335.12</v>
      </c>
      <c r="C17" s="20" t="s">
        <v>20</v>
      </c>
      <c r="D17" s="46">
        <v>11856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11856</v>
      </c>
      <c r="O17" s="47">
        <f t="shared" si="1"/>
        <v>25.77391304347826</v>
      </c>
      <c r="P17" s="9"/>
    </row>
    <row r="18" spans="1:119">
      <c r="A18" s="12"/>
      <c r="B18" s="25">
        <v>335.14</v>
      </c>
      <c r="C18" s="20" t="s">
        <v>21</v>
      </c>
      <c r="D18" s="46">
        <v>936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936</v>
      </c>
      <c r="O18" s="47">
        <f t="shared" si="1"/>
        <v>2.034782608695652</v>
      </c>
      <c r="P18" s="9"/>
    </row>
    <row r="19" spans="1:119">
      <c r="A19" s="12"/>
      <c r="B19" s="25">
        <v>335.15</v>
      </c>
      <c r="C19" s="20" t="s">
        <v>22</v>
      </c>
      <c r="D19" s="46">
        <v>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</v>
      </c>
      <c r="O19" s="47">
        <f t="shared" si="1"/>
        <v>0.13695652173913042</v>
      </c>
      <c r="P19" s="9"/>
    </row>
    <row r="20" spans="1:119">
      <c r="A20" s="12"/>
      <c r="B20" s="25">
        <v>335.18</v>
      </c>
      <c r="C20" s="20" t="s">
        <v>23</v>
      </c>
      <c r="D20" s="46">
        <v>10242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10242</v>
      </c>
      <c r="O20" s="47">
        <f t="shared" si="1"/>
        <v>22.265217391304347</v>
      </c>
      <c r="P20" s="9"/>
    </row>
    <row r="21" spans="1:119">
      <c r="A21" s="12"/>
      <c r="B21" s="25">
        <v>335.9</v>
      </c>
      <c r="C21" s="20" t="s">
        <v>24</v>
      </c>
      <c r="D21" s="46">
        <v>4445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4445</v>
      </c>
      <c r="O21" s="47">
        <f t="shared" si="1"/>
        <v>9.6630434782608692</v>
      </c>
      <c r="P21" s="9"/>
    </row>
    <row r="22" spans="1:119" ht="15.75">
      <c r="A22" s="29" t="s">
        <v>29</v>
      </c>
      <c r="B22" s="30"/>
      <c r="C22" s="31"/>
      <c r="D22" s="32">
        <f t="shared" ref="D22:M22" si="6">SUM(D23:D23)</f>
        <v>419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419</v>
      </c>
      <c r="O22" s="45">
        <f t="shared" si="1"/>
        <v>0.91086956521739126</v>
      </c>
      <c r="P22" s="10"/>
    </row>
    <row r="23" spans="1:119">
      <c r="A23" s="13"/>
      <c r="B23" s="39">
        <v>359</v>
      </c>
      <c r="C23" s="21" t="s">
        <v>67</v>
      </c>
      <c r="D23" s="46">
        <v>419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419</v>
      </c>
      <c r="O23" s="47">
        <f t="shared" si="1"/>
        <v>0.91086956521739126</v>
      </c>
      <c r="P23" s="9"/>
    </row>
    <row r="24" spans="1:119" ht="15.75">
      <c r="A24" s="29" t="s">
        <v>2</v>
      </c>
      <c r="B24" s="30"/>
      <c r="C24" s="31"/>
      <c r="D24" s="32">
        <f t="shared" ref="D24:M24" si="7">SUM(D25:D27)</f>
        <v>17226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17226</v>
      </c>
      <c r="O24" s="45">
        <f t="shared" si="1"/>
        <v>37.447826086956525</v>
      </c>
      <c r="P24" s="10"/>
    </row>
    <row r="25" spans="1:119">
      <c r="A25" s="12"/>
      <c r="B25" s="25">
        <v>361.1</v>
      </c>
      <c r="C25" s="20" t="s">
        <v>33</v>
      </c>
      <c r="D25" s="46">
        <v>6530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6530</v>
      </c>
      <c r="O25" s="47">
        <f t="shared" si="1"/>
        <v>14.195652173913043</v>
      </c>
      <c r="P25" s="9"/>
    </row>
    <row r="26" spans="1:119">
      <c r="A26" s="12"/>
      <c r="B26" s="25">
        <v>362</v>
      </c>
      <c r="C26" s="20" t="s">
        <v>62</v>
      </c>
      <c r="D26" s="46">
        <v>2702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2702</v>
      </c>
      <c r="O26" s="47">
        <f t="shared" si="1"/>
        <v>5.8739130434782609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7994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7994</v>
      </c>
      <c r="O27" s="47">
        <f t="shared" si="1"/>
        <v>17.378260869565217</v>
      </c>
      <c r="P27" s="9"/>
    </row>
    <row r="28" spans="1:119" ht="16.5" thickBot="1">
      <c r="A28" s="14" t="s">
        <v>30</v>
      </c>
      <c r="B28" s="23"/>
      <c r="C28" s="22"/>
      <c r="D28" s="15">
        <f>SUM(D5,D13,D16,D22,D24)</f>
        <v>205314</v>
      </c>
      <c r="E28" s="15">
        <f t="shared" ref="E28:M28" si="8">SUM(E5,E13,E16,E22,E24)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4"/>
        <v>205314</v>
      </c>
      <c r="O28" s="38">
        <f t="shared" si="1"/>
        <v>446.33478260869566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68</v>
      </c>
      <c r="M30" s="48"/>
      <c r="N30" s="48"/>
      <c r="O30" s="43">
        <v>460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97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36</v>
      </c>
      <c r="F4" s="34" t="s">
        <v>37</v>
      </c>
      <c r="G4" s="34" t="s">
        <v>38</v>
      </c>
      <c r="H4" s="34" t="s">
        <v>4</v>
      </c>
      <c r="I4" s="34" t="s">
        <v>5</v>
      </c>
      <c r="J4" s="35" t="s">
        <v>39</v>
      </c>
      <c r="K4" s="35" t="s">
        <v>6</v>
      </c>
      <c r="L4" s="35" t="s">
        <v>7</v>
      </c>
      <c r="M4" s="35" t="s">
        <v>98</v>
      </c>
      <c r="N4" s="35" t="s">
        <v>8</v>
      </c>
      <c r="O4" s="35" t="s">
        <v>99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100</v>
      </c>
      <c r="B5" s="26"/>
      <c r="C5" s="26"/>
      <c r="D5" s="27">
        <f t="shared" ref="D5:N5" si="0">SUM(D6:D11)</f>
        <v>144109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4" si="1">SUM(D5:N5)</f>
        <v>144109</v>
      </c>
      <c r="P5" s="33">
        <f t="shared" ref="P5:P24" si="2">(O5/P$26)</f>
        <v>279.82330097087379</v>
      </c>
      <c r="Q5" s="6"/>
    </row>
    <row r="6" spans="1:134">
      <c r="A6" s="12"/>
      <c r="B6" s="25">
        <v>311</v>
      </c>
      <c r="C6" s="20" t="s">
        <v>1</v>
      </c>
      <c r="D6" s="46">
        <v>53261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53261</v>
      </c>
      <c r="P6" s="47">
        <f t="shared" si="2"/>
        <v>103.41941747572815</v>
      </c>
      <c r="Q6" s="9"/>
    </row>
    <row r="7" spans="1:134">
      <c r="A7" s="12"/>
      <c r="B7" s="25">
        <v>312.41000000000003</v>
      </c>
      <c r="C7" s="20" t="s">
        <v>101</v>
      </c>
      <c r="D7" s="46">
        <v>6360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6360</v>
      </c>
      <c r="P7" s="47">
        <f t="shared" si="2"/>
        <v>12.349514563106796</v>
      </c>
      <c r="Q7" s="9"/>
    </row>
    <row r="8" spans="1:134">
      <c r="A8" s="12"/>
      <c r="B8" s="25">
        <v>314.10000000000002</v>
      </c>
      <c r="C8" s="20" t="s">
        <v>11</v>
      </c>
      <c r="D8" s="46">
        <v>22490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22490</v>
      </c>
      <c r="P8" s="47">
        <f t="shared" si="2"/>
        <v>43.66990291262136</v>
      </c>
      <c r="Q8" s="9"/>
    </row>
    <row r="9" spans="1:134">
      <c r="A9" s="12"/>
      <c r="B9" s="25">
        <v>314.8</v>
      </c>
      <c r="C9" s="20" t="s">
        <v>12</v>
      </c>
      <c r="D9" s="46">
        <v>1314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1314</v>
      </c>
      <c r="P9" s="47">
        <f t="shared" si="2"/>
        <v>2.5514563106796118</v>
      </c>
      <c r="Q9" s="9"/>
    </row>
    <row r="10" spans="1:134">
      <c r="A10" s="12"/>
      <c r="B10" s="25">
        <v>315.2</v>
      </c>
      <c r="C10" s="20" t="s">
        <v>102</v>
      </c>
      <c r="D10" s="46">
        <v>16486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16486</v>
      </c>
      <c r="P10" s="47">
        <f t="shared" si="2"/>
        <v>32.011650485436896</v>
      </c>
      <c r="Q10" s="9"/>
    </row>
    <row r="11" spans="1:134">
      <c r="A11" s="12"/>
      <c r="B11" s="25">
        <v>319.89999999999998</v>
      </c>
      <c r="C11" s="20" t="s">
        <v>51</v>
      </c>
      <c r="D11" s="46">
        <v>44198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44198</v>
      </c>
      <c r="P11" s="47">
        <f t="shared" si="2"/>
        <v>85.821359223300973</v>
      </c>
      <c r="Q11" s="9"/>
    </row>
    <row r="12" spans="1:134" ht="15.75">
      <c r="A12" s="29" t="s">
        <v>15</v>
      </c>
      <c r="B12" s="30"/>
      <c r="C12" s="31"/>
      <c r="D12" s="32">
        <f t="shared" ref="D12:N12" si="3">SUM(D13:D14)</f>
        <v>67877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67877</v>
      </c>
      <c r="P12" s="45">
        <f t="shared" si="2"/>
        <v>131.80000000000001</v>
      </c>
      <c r="Q12" s="10"/>
    </row>
    <row r="13" spans="1:134">
      <c r="A13" s="12"/>
      <c r="B13" s="25">
        <v>323.10000000000002</v>
      </c>
      <c r="C13" s="20" t="s">
        <v>16</v>
      </c>
      <c r="D13" s="46">
        <v>62142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62142</v>
      </c>
      <c r="P13" s="47">
        <f t="shared" si="2"/>
        <v>120.66407766990291</v>
      </c>
      <c r="Q13" s="9"/>
    </row>
    <row r="14" spans="1:134">
      <c r="A14" s="12"/>
      <c r="B14" s="25">
        <v>329.5</v>
      </c>
      <c r="C14" s="20" t="s">
        <v>103</v>
      </c>
      <c r="D14" s="46">
        <v>5735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5735</v>
      </c>
      <c r="P14" s="47">
        <f t="shared" si="2"/>
        <v>11.135922330097088</v>
      </c>
      <c r="Q14" s="9"/>
    </row>
    <row r="15" spans="1:134" ht="15.75">
      <c r="A15" s="29" t="s">
        <v>104</v>
      </c>
      <c r="B15" s="30"/>
      <c r="C15" s="31"/>
      <c r="D15" s="32">
        <f t="shared" ref="D15:N15" si="4">SUM(D16:D20)</f>
        <v>44378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44378</v>
      </c>
      <c r="P15" s="45">
        <f t="shared" si="2"/>
        <v>86.170873786407768</v>
      </c>
      <c r="Q15" s="10"/>
    </row>
    <row r="16" spans="1:134">
      <c r="A16" s="12"/>
      <c r="B16" s="25">
        <v>335.14</v>
      </c>
      <c r="C16" s="20" t="s">
        <v>59</v>
      </c>
      <c r="D16" s="46">
        <v>1071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1071</v>
      </c>
      <c r="P16" s="47">
        <f t="shared" si="2"/>
        <v>2.0796116504854369</v>
      </c>
      <c r="Q16" s="9"/>
    </row>
    <row r="17" spans="1:120">
      <c r="A17" s="12"/>
      <c r="B17" s="25">
        <v>335.15</v>
      </c>
      <c r="C17" s="20" t="s">
        <v>70</v>
      </c>
      <c r="D17" s="46">
        <v>126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126</v>
      </c>
      <c r="P17" s="47">
        <f t="shared" si="2"/>
        <v>0.24466019417475729</v>
      </c>
      <c r="Q17" s="9"/>
    </row>
    <row r="18" spans="1:120">
      <c r="A18" s="12"/>
      <c r="B18" s="25">
        <v>335.18</v>
      </c>
      <c r="C18" s="20" t="s">
        <v>105</v>
      </c>
      <c r="D18" s="46">
        <v>18432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18432</v>
      </c>
      <c r="P18" s="47">
        <f t="shared" si="2"/>
        <v>35.790291262135923</v>
      </c>
      <c r="Q18" s="9"/>
    </row>
    <row r="19" spans="1:120">
      <c r="A19" s="12"/>
      <c r="B19" s="25">
        <v>335.19</v>
      </c>
      <c r="C19" s="20" t="s">
        <v>94</v>
      </c>
      <c r="D19" s="46">
        <v>23162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23162</v>
      </c>
      <c r="P19" s="47">
        <f t="shared" si="2"/>
        <v>44.974757281553401</v>
      </c>
      <c r="Q19" s="9"/>
    </row>
    <row r="20" spans="1:120">
      <c r="A20" s="12"/>
      <c r="B20" s="25">
        <v>335.9</v>
      </c>
      <c r="C20" s="20" t="s">
        <v>24</v>
      </c>
      <c r="D20" s="46">
        <v>1587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1587</v>
      </c>
      <c r="P20" s="47">
        <f t="shared" si="2"/>
        <v>3.0815533980582526</v>
      </c>
      <c r="Q20" s="9"/>
    </row>
    <row r="21" spans="1:120" ht="15.75">
      <c r="A21" s="29" t="s">
        <v>2</v>
      </c>
      <c r="B21" s="30"/>
      <c r="C21" s="31"/>
      <c r="D21" s="32">
        <f t="shared" ref="D21:N21" si="5">SUM(D22:D23)</f>
        <v>8530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2">
        <f t="shared" si="1"/>
        <v>8530</v>
      </c>
      <c r="P21" s="45">
        <f t="shared" si="2"/>
        <v>16.563106796116504</v>
      </c>
      <c r="Q21" s="10"/>
    </row>
    <row r="22" spans="1:120">
      <c r="A22" s="12"/>
      <c r="B22" s="25">
        <v>361.1</v>
      </c>
      <c r="C22" s="20" t="s">
        <v>33</v>
      </c>
      <c r="D22" s="46">
        <v>650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650</v>
      </c>
      <c r="P22" s="47">
        <f t="shared" si="2"/>
        <v>1.2621359223300972</v>
      </c>
      <c r="Q22" s="9"/>
    </row>
    <row r="23" spans="1:120" ht="15.75" thickBot="1">
      <c r="A23" s="12"/>
      <c r="B23" s="25">
        <v>369.9</v>
      </c>
      <c r="C23" s="20" t="s">
        <v>34</v>
      </c>
      <c r="D23" s="46">
        <v>7880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7880</v>
      </c>
      <c r="P23" s="47">
        <f t="shared" si="2"/>
        <v>15.300970873786408</v>
      </c>
      <c r="Q23" s="9"/>
    </row>
    <row r="24" spans="1:120" ht="16.5" thickBot="1">
      <c r="A24" s="14" t="s">
        <v>30</v>
      </c>
      <c r="B24" s="23"/>
      <c r="C24" s="22"/>
      <c r="D24" s="15">
        <f>SUM(D5,D12,D15,D21)</f>
        <v>264894</v>
      </c>
      <c r="E24" s="15">
        <f t="shared" ref="E24:N24" si="6">SUM(E5,E12,E15,E21)</f>
        <v>0</v>
      </c>
      <c r="F24" s="15">
        <f t="shared" si="6"/>
        <v>0</v>
      </c>
      <c r="G24" s="15">
        <f t="shared" si="6"/>
        <v>0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>
        <f t="shared" si="6"/>
        <v>0</v>
      </c>
      <c r="N24" s="15">
        <f t="shared" si="6"/>
        <v>0</v>
      </c>
      <c r="O24" s="15">
        <f t="shared" si="1"/>
        <v>264894</v>
      </c>
      <c r="P24" s="38">
        <f t="shared" si="2"/>
        <v>514.35728155339802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</row>
    <row r="26" spans="1:120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8" t="s">
        <v>106</v>
      </c>
      <c r="N26" s="48"/>
      <c r="O26" s="48"/>
      <c r="P26" s="43">
        <v>515</v>
      </c>
    </row>
    <row r="27" spans="1:120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  <row r="28" spans="1:120" ht="15.75" customHeight="1" thickBot="1">
      <c r="A28" s="52" t="s">
        <v>47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36</v>
      </c>
      <c r="F4" s="34" t="s">
        <v>37</v>
      </c>
      <c r="G4" s="34" t="s">
        <v>38</v>
      </c>
      <c r="H4" s="34" t="s">
        <v>4</v>
      </c>
      <c r="I4" s="34" t="s">
        <v>5</v>
      </c>
      <c r="J4" s="35" t="s">
        <v>39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127812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127812</v>
      </c>
      <c r="O5" s="33">
        <f t="shared" ref="O5:O24" si="2">(N5/O$26)</f>
        <v>235.81549815498155</v>
      </c>
      <c r="P5" s="6"/>
    </row>
    <row r="6" spans="1:133">
      <c r="A6" s="12"/>
      <c r="B6" s="25">
        <v>311</v>
      </c>
      <c r="C6" s="20" t="s">
        <v>1</v>
      </c>
      <c r="D6" s="46">
        <v>52332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52332</v>
      </c>
      <c r="O6" s="47">
        <f t="shared" si="2"/>
        <v>96.553505535055351</v>
      </c>
      <c r="P6" s="9"/>
    </row>
    <row r="7" spans="1:133">
      <c r="A7" s="12"/>
      <c r="B7" s="25">
        <v>312.41000000000003</v>
      </c>
      <c r="C7" s="20" t="s">
        <v>82</v>
      </c>
      <c r="D7" s="46">
        <v>6050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6050</v>
      </c>
      <c r="O7" s="47">
        <f t="shared" si="2"/>
        <v>11.162361623616237</v>
      </c>
      <c r="P7" s="9"/>
    </row>
    <row r="8" spans="1:133">
      <c r="A8" s="12"/>
      <c r="B8" s="25">
        <v>312.60000000000002</v>
      </c>
      <c r="C8" s="20" t="s">
        <v>10</v>
      </c>
      <c r="D8" s="46">
        <v>33610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33610</v>
      </c>
      <c r="O8" s="47">
        <f t="shared" si="2"/>
        <v>62.011070110701105</v>
      </c>
      <c r="P8" s="9"/>
    </row>
    <row r="9" spans="1:133">
      <c r="A9" s="12"/>
      <c r="B9" s="25">
        <v>314.10000000000002</v>
      </c>
      <c r="C9" s="20" t="s">
        <v>11</v>
      </c>
      <c r="D9" s="46">
        <v>21114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21114</v>
      </c>
      <c r="O9" s="47">
        <f t="shared" si="2"/>
        <v>38.955719557195572</v>
      </c>
      <c r="P9" s="9"/>
    </row>
    <row r="10" spans="1:133">
      <c r="A10" s="12"/>
      <c r="B10" s="25">
        <v>315</v>
      </c>
      <c r="C10" s="20" t="s">
        <v>56</v>
      </c>
      <c r="D10" s="46">
        <v>14706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14706</v>
      </c>
      <c r="O10" s="47">
        <f t="shared" si="2"/>
        <v>27.132841328413285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SUM(D12:D13)</f>
        <v>64998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64998</v>
      </c>
      <c r="O11" s="45">
        <f t="shared" si="2"/>
        <v>119.92250922509226</v>
      </c>
      <c r="P11" s="10"/>
    </row>
    <row r="12" spans="1:133">
      <c r="A12" s="12"/>
      <c r="B12" s="25">
        <v>323.10000000000002</v>
      </c>
      <c r="C12" s="20" t="s">
        <v>16</v>
      </c>
      <c r="D12" s="46">
        <v>58798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58798</v>
      </c>
      <c r="O12" s="47">
        <f t="shared" si="2"/>
        <v>108.48339483394834</v>
      </c>
      <c r="P12" s="9"/>
    </row>
    <row r="13" spans="1:133">
      <c r="A13" s="12"/>
      <c r="B13" s="25">
        <v>329</v>
      </c>
      <c r="C13" s="20" t="s">
        <v>17</v>
      </c>
      <c r="D13" s="46">
        <v>6200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6200</v>
      </c>
      <c r="O13" s="47">
        <f t="shared" si="2"/>
        <v>11.439114391143912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SUM(D15:D18)</f>
        <v>33436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33436</v>
      </c>
      <c r="O14" s="45">
        <f t="shared" si="2"/>
        <v>61.690036900369002</v>
      </c>
      <c r="P14" s="10"/>
    </row>
    <row r="15" spans="1:133">
      <c r="A15" s="12"/>
      <c r="B15" s="25">
        <v>335.12</v>
      </c>
      <c r="C15" s="20" t="s">
        <v>58</v>
      </c>
      <c r="D15" s="46">
        <v>14558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14558</v>
      </c>
      <c r="O15" s="47">
        <f t="shared" si="2"/>
        <v>26.859778597785979</v>
      </c>
      <c r="P15" s="9"/>
    </row>
    <row r="16" spans="1:133">
      <c r="A16" s="12"/>
      <c r="B16" s="25">
        <v>335.14</v>
      </c>
      <c r="C16" s="20" t="s">
        <v>59</v>
      </c>
      <c r="D16" s="46">
        <v>869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869</v>
      </c>
      <c r="O16" s="47">
        <f t="shared" si="2"/>
        <v>1.603321033210332</v>
      </c>
      <c r="P16" s="9"/>
    </row>
    <row r="17" spans="1:119">
      <c r="A17" s="12"/>
      <c r="B17" s="25">
        <v>335.18</v>
      </c>
      <c r="C17" s="20" t="s">
        <v>60</v>
      </c>
      <c r="D17" s="46">
        <v>12815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12815</v>
      </c>
      <c r="O17" s="47">
        <f t="shared" si="2"/>
        <v>23.64391143911439</v>
      </c>
      <c r="P17" s="9"/>
    </row>
    <row r="18" spans="1:119">
      <c r="A18" s="12"/>
      <c r="B18" s="25">
        <v>335.19</v>
      </c>
      <c r="C18" s="20" t="s">
        <v>94</v>
      </c>
      <c r="D18" s="46">
        <v>5194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5194</v>
      </c>
      <c r="O18" s="47">
        <f t="shared" si="2"/>
        <v>9.5830258302583022</v>
      </c>
      <c r="P18" s="9"/>
    </row>
    <row r="19" spans="1:119" ht="15.75">
      <c r="A19" s="29" t="s">
        <v>2</v>
      </c>
      <c r="B19" s="30"/>
      <c r="C19" s="31"/>
      <c r="D19" s="32">
        <f t="shared" ref="D19:M19" si="5">SUM(D20:D23)</f>
        <v>6796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6796</v>
      </c>
      <c r="O19" s="45">
        <f t="shared" si="2"/>
        <v>12.538745387453874</v>
      </c>
      <c r="P19" s="10"/>
    </row>
    <row r="20" spans="1:119">
      <c r="A20" s="12"/>
      <c r="B20" s="25">
        <v>361.1</v>
      </c>
      <c r="C20" s="20" t="s">
        <v>33</v>
      </c>
      <c r="D20" s="46">
        <v>1638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1638</v>
      </c>
      <c r="O20" s="47">
        <f t="shared" si="2"/>
        <v>3.0221402214022142</v>
      </c>
      <c r="P20" s="9"/>
    </row>
    <row r="21" spans="1:119">
      <c r="A21" s="12"/>
      <c r="B21" s="25">
        <v>362</v>
      </c>
      <c r="C21" s="20" t="s">
        <v>62</v>
      </c>
      <c r="D21" s="46">
        <v>2726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2726</v>
      </c>
      <c r="O21" s="47">
        <f t="shared" si="2"/>
        <v>5.0295202952029516</v>
      </c>
      <c r="P21" s="9"/>
    </row>
    <row r="22" spans="1:119">
      <c r="A22" s="12"/>
      <c r="B22" s="25">
        <v>366</v>
      </c>
      <c r="C22" s="20" t="s">
        <v>53</v>
      </c>
      <c r="D22" s="46">
        <v>1475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1475</v>
      </c>
      <c r="O22" s="47">
        <f t="shared" si="2"/>
        <v>2.7214022140221403</v>
      </c>
      <c r="P22" s="9"/>
    </row>
    <row r="23" spans="1:119" ht="15.75" thickBot="1">
      <c r="A23" s="12"/>
      <c r="B23" s="25">
        <v>369.9</v>
      </c>
      <c r="C23" s="20" t="s">
        <v>34</v>
      </c>
      <c r="D23" s="46">
        <v>957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957</v>
      </c>
      <c r="O23" s="47">
        <f t="shared" si="2"/>
        <v>1.7656826568265682</v>
      </c>
      <c r="P23" s="9"/>
    </row>
    <row r="24" spans="1:119" ht="16.5" thickBot="1">
      <c r="A24" s="14" t="s">
        <v>30</v>
      </c>
      <c r="B24" s="23"/>
      <c r="C24" s="22"/>
      <c r="D24" s="15">
        <f>SUM(D5,D11,D14,D19)</f>
        <v>233042</v>
      </c>
      <c r="E24" s="15">
        <f t="shared" ref="E24:M24" si="6">SUM(E5,E11,E14,E19)</f>
        <v>0</v>
      </c>
      <c r="F24" s="15">
        <f t="shared" si="6"/>
        <v>0</v>
      </c>
      <c r="G24" s="15">
        <f t="shared" si="6"/>
        <v>0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>
        <f t="shared" si="6"/>
        <v>0</v>
      </c>
      <c r="N24" s="15">
        <f t="shared" si="1"/>
        <v>233042</v>
      </c>
      <c r="O24" s="38">
        <f t="shared" si="2"/>
        <v>429.96678966789671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95</v>
      </c>
      <c r="M26" s="48"/>
      <c r="N26" s="48"/>
      <c r="O26" s="43">
        <v>542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36</v>
      </c>
      <c r="F4" s="34" t="s">
        <v>37</v>
      </c>
      <c r="G4" s="34" t="s">
        <v>38</v>
      </c>
      <c r="H4" s="34" t="s">
        <v>4</v>
      </c>
      <c r="I4" s="34" t="s">
        <v>5</v>
      </c>
      <c r="J4" s="35" t="s">
        <v>39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123465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123465</v>
      </c>
      <c r="O5" s="33">
        <f t="shared" ref="O5:O27" si="1">(N5/O$29)</f>
        <v>236.97696737044146</v>
      </c>
      <c r="P5" s="6"/>
    </row>
    <row r="6" spans="1:133">
      <c r="A6" s="12"/>
      <c r="B6" s="25">
        <v>311</v>
      </c>
      <c r="C6" s="20" t="s">
        <v>1</v>
      </c>
      <c r="D6" s="46">
        <v>50702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50702</v>
      </c>
      <c r="O6" s="47">
        <f t="shared" si="1"/>
        <v>97.316698656429949</v>
      </c>
      <c r="P6" s="9"/>
    </row>
    <row r="7" spans="1:133">
      <c r="A7" s="12"/>
      <c r="B7" s="25">
        <v>312.10000000000002</v>
      </c>
      <c r="C7" s="20" t="s">
        <v>9</v>
      </c>
      <c r="D7" s="46">
        <v>31910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31910</v>
      </c>
      <c r="O7" s="47">
        <f t="shared" si="1"/>
        <v>61.247600767754321</v>
      </c>
      <c r="P7" s="9"/>
    </row>
    <row r="8" spans="1:133">
      <c r="A8" s="12"/>
      <c r="B8" s="25">
        <v>312.41000000000003</v>
      </c>
      <c r="C8" s="20" t="s">
        <v>82</v>
      </c>
      <c r="D8" s="46">
        <v>6568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6568</v>
      </c>
      <c r="O8" s="47">
        <f t="shared" si="1"/>
        <v>12.606525911708253</v>
      </c>
      <c r="P8" s="9"/>
    </row>
    <row r="9" spans="1:133">
      <c r="A9" s="12"/>
      <c r="B9" s="25">
        <v>314.10000000000002</v>
      </c>
      <c r="C9" s="20" t="s">
        <v>11</v>
      </c>
      <c r="D9" s="46">
        <v>16452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16452</v>
      </c>
      <c r="O9" s="47">
        <f t="shared" si="1"/>
        <v>31.577735124760078</v>
      </c>
      <c r="P9" s="9"/>
    </row>
    <row r="10" spans="1:133">
      <c r="A10" s="12"/>
      <c r="B10" s="25">
        <v>314.8</v>
      </c>
      <c r="C10" s="20" t="s">
        <v>12</v>
      </c>
      <c r="D10" s="46">
        <v>1355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1355</v>
      </c>
      <c r="O10" s="47">
        <f t="shared" si="1"/>
        <v>2.6007677543186181</v>
      </c>
      <c r="P10" s="9"/>
    </row>
    <row r="11" spans="1:133">
      <c r="A11" s="12"/>
      <c r="B11" s="25">
        <v>315</v>
      </c>
      <c r="C11" s="20" t="s">
        <v>56</v>
      </c>
      <c r="D11" s="46">
        <v>13278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13278</v>
      </c>
      <c r="O11" s="47">
        <f t="shared" si="1"/>
        <v>25.485604606525911</v>
      </c>
      <c r="P11" s="9"/>
    </row>
    <row r="12" spans="1:133">
      <c r="A12" s="12"/>
      <c r="B12" s="25">
        <v>316</v>
      </c>
      <c r="C12" s="20" t="s">
        <v>86</v>
      </c>
      <c r="D12" s="46">
        <v>3200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3200</v>
      </c>
      <c r="O12" s="47">
        <f t="shared" si="1"/>
        <v>6.1420345489443378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60841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60841</v>
      </c>
      <c r="O13" s="45">
        <f t="shared" si="1"/>
        <v>116.77735124760076</v>
      </c>
      <c r="P13" s="10"/>
    </row>
    <row r="14" spans="1:133">
      <c r="A14" s="12"/>
      <c r="B14" s="25">
        <v>323.10000000000002</v>
      </c>
      <c r="C14" s="20" t="s">
        <v>16</v>
      </c>
      <c r="D14" s="46">
        <v>60216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60216</v>
      </c>
      <c r="O14" s="47">
        <f t="shared" si="1"/>
        <v>115.57773512476008</v>
      </c>
      <c r="P14" s="9"/>
    </row>
    <row r="15" spans="1:133">
      <c r="A15" s="12"/>
      <c r="B15" s="25">
        <v>329</v>
      </c>
      <c r="C15" s="20" t="s">
        <v>17</v>
      </c>
      <c r="D15" s="46">
        <v>625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625</v>
      </c>
      <c r="O15" s="47">
        <f t="shared" si="1"/>
        <v>1.199616122840691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SUM(D17:D22)</f>
        <v>409349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409349</v>
      </c>
      <c r="O16" s="45">
        <f t="shared" si="1"/>
        <v>785.69865642994239</v>
      </c>
      <c r="P16" s="10"/>
    </row>
    <row r="17" spans="1:119">
      <c r="A17" s="12"/>
      <c r="B17" s="25">
        <v>334.49</v>
      </c>
      <c r="C17" s="20" t="s">
        <v>57</v>
      </c>
      <c r="D17" s="46">
        <v>375981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375981</v>
      </c>
      <c r="O17" s="47">
        <f t="shared" si="1"/>
        <v>721.6525911708253</v>
      </c>
      <c r="P17" s="9"/>
    </row>
    <row r="18" spans="1:119">
      <c r="A18" s="12"/>
      <c r="B18" s="25">
        <v>335.12</v>
      </c>
      <c r="C18" s="20" t="s">
        <v>58</v>
      </c>
      <c r="D18" s="46">
        <v>15438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15438</v>
      </c>
      <c r="O18" s="47">
        <f t="shared" si="1"/>
        <v>29.63147792706334</v>
      </c>
      <c r="P18" s="9"/>
    </row>
    <row r="19" spans="1:119">
      <c r="A19" s="12"/>
      <c r="B19" s="25">
        <v>335.14</v>
      </c>
      <c r="C19" s="20" t="s">
        <v>59</v>
      </c>
      <c r="D19" s="46">
        <v>694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694</v>
      </c>
      <c r="O19" s="47">
        <f t="shared" si="1"/>
        <v>1.3320537428023032</v>
      </c>
      <c r="P19" s="9"/>
    </row>
    <row r="20" spans="1:119">
      <c r="A20" s="12"/>
      <c r="B20" s="25">
        <v>335.15</v>
      </c>
      <c r="C20" s="20" t="s">
        <v>70</v>
      </c>
      <c r="D20" s="46">
        <v>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147</v>
      </c>
      <c r="O20" s="47">
        <f t="shared" si="1"/>
        <v>0.28214971209213052</v>
      </c>
      <c r="P20" s="9"/>
    </row>
    <row r="21" spans="1:119">
      <c r="A21" s="12"/>
      <c r="B21" s="25">
        <v>335.18</v>
      </c>
      <c r="C21" s="20" t="s">
        <v>60</v>
      </c>
      <c r="D21" s="46">
        <v>12644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12644</v>
      </c>
      <c r="O21" s="47">
        <f t="shared" si="1"/>
        <v>24.268714011516316</v>
      </c>
      <c r="P21" s="9"/>
    </row>
    <row r="22" spans="1:119">
      <c r="A22" s="12"/>
      <c r="B22" s="25">
        <v>335.9</v>
      </c>
      <c r="C22" s="20" t="s">
        <v>24</v>
      </c>
      <c r="D22" s="46">
        <v>4445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4445</v>
      </c>
      <c r="O22" s="47">
        <f t="shared" si="1"/>
        <v>8.5316698656429946</v>
      </c>
      <c r="P22" s="9"/>
    </row>
    <row r="23" spans="1:119" ht="15.75">
      <c r="A23" s="29" t="s">
        <v>29</v>
      </c>
      <c r="B23" s="30"/>
      <c r="C23" s="31"/>
      <c r="D23" s="32">
        <f t="shared" ref="D23:M23" si="6">SUM(D24:D24)</f>
        <v>1362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>SUM(D23:M23)</f>
        <v>1362</v>
      </c>
      <c r="O23" s="45">
        <f t="shared" si="1"/>
        <v>2.614203454894434</v>
      </c>
      <c r="P23" s="10"/>
    </row>
    <row r="24" spans="1:119">
      <c r="A24" s="13"/>
      <c r="B24" s="39">
        <v>359</v>
      </c>
      <c r="C24" s="21" t="s">
        <v>67</v>
      </c>
      <c r="D24" s="46">
        <v>1362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1362</v>
      </c>
      <c r="O24" s="47">
        <f t="shared" si="1"/>
        <v>2.614203454894434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SUM(D26:D26)</f>
        <v>31086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>SUM(D25:M25)</f>
        <v>31086</v>
      </c>
      <c r="O25" s="45">
        <f t="shared" si="1"/>
        <v>59.666026871401151</v>
      </c>
      <c r="P25" s="10"/>
    </row>
    <row r="26" spans="1:119" ht="15.75" thickBot="1">
      <c r="A26" s="12"/>
      <c r="B26" s="25">
        <v>369.9</v>
      </c>
      <c r="C26" s="20" t="s">
        <v>34</v>
      </c>
      <c r="D26" s="46">
        <v>31086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31086</v>
      </c>
      <c r="O26" s="47">
        <f t="shared" si="1"/>
        <v>59.666026871401151</v>
      </c>
      <c r="P26" s="9"/>
    </row>
    <row r="27" spans="1:119" ht="16.5" thickBot="1">
      <c r="A27" s="14" t="s">
        <v>30</v>
      </c>
      <c r="B27" s="23"/>
      <c r="C27" s="22"/>
      <c r="D27" s="15">
        <f>SUM(D5,D13,D16,D23,D25)</f>
        <v>626103</v>
      </c>
      <c r="E27" s="15">
        <f t="shared" ref="E27:M27" si="8">SUM(E5,E13,E16,E23,E25)</f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>SUM(D27:M27)</f>
        <v>626103</v>
      </c>
      <c r="O27" s="38">
        <f t="shared" si="1"/>
        <v>1201.7332053742803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92</v>
      </c>
      <c r="M29" s="48"/>
      <c r="N29" s="48"/>
      <c r="O29" s="43">
        <v>521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47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36</v>
      </c>
      <c r="F4" s="34" t="s">
        <v>37</v>
      </c>
      <c r="G4" s="34" t="s">
        <v>38</v>
      </c>
      <c r="H4" s="34" t="s">
        <v>4</v>
      </c>
      <c r="I4" s="34" t="s">
        <v>5</v>
      </c>
      <c r="J4" s="35" t="s">
        <v>39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127845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127845</v>
      </c>
      <c r="O5" s="33">
        <f t="shared" ref="O5:O28" si="1">(N5/O$30)</f>
        <v>256.7168674698795</v>
      </c>
      <c r="P5" s="6"/>
    </row>
    <row r="6" spans="1:133">
      <c r="A6" s="12"/>
      <c r="B6" s="25">
        <v>311</v>
      </c>
      <c r="C6" s="20" t="s">
        <v>1</v>
      </c>
      <c r="D6" s="46">
        <v>49773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49773</v>
      </c>
      <c r="O6" s="47">
        <f t="shared" si="1"/>
        <v>99.945783132530124</v>
      </c>
      <c r="P6" s="9"/>
    </row>
    <row r="7" spans="1:133">
      <c r="A7" s="12"/>
      <c r="B7" s="25">
        <v>312.10000000000002</v>
      </c>
      <c r="C7" s="20" t="s">
        <v>9</v>
      </c>
      <c r="D7" s="46">
        <v>33222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33222</v>
      </c>
      <c r="O7" s="47">
        <f t="shared" si="1"/>
        <v>66.710843373493972</v>
      </c>
      <c r="P7" s="9"/>
    </row>
    <row r="8" spans="1:133">
      <c r="A8" s="12"/>
      <c r="B8" s="25">
        <v>312.41000000000003</v>
      </c>
      <c r="C8" s="20" t="s">
        <v>82</v>
      </c>
      <c r="D8" s="46">
        <v>6159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6159</v>
      </c>
      <c r="O8" s="47">
        <f t="shared" si="1"/>
        <v>12.367469879518072</v>
      </c>
      <c r="P8" s="9"/>
    </row>
    <row r="9" spans="1:133">
      <c r="A9" s="12"/>
      <c r="B9" s="25">
        <v>314.10000000000002</v>
      </c>
      <c r="C9" s="20" t="s">
        <v>11</v>
      </c>
      <c r="D9" s="46">
        <v>22249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22249</v>
      </c>
      <c r="O9" s="47">
        <f t="shared" si="1"/>
        <v>44.676706827309239</v>
      </c>
      <c r="P9" s="9"/>
    </row>
    <row r="10" spans="1:133">
      <c r="A10" s="12"/>
      <c r="B10" s="25">
        <v>314.8</v>
      </c>
      <c r="C10" s="20" t="s">
        <v>12</v>
      </c>
      <c r="D10" s="46">
        <v>1768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1768</v>
      </c>
      <c r="O10" s="47">
        <f t="shared" si="1"/>
        <v>3.5502008032128516</v>
      </c>
      <c r="P10" s="9"/>
    </row>
    <row r="11" spans="1:133">
      <c r="A11" s="12"/>
      <c r="B11" s="25">
        <v>315</v>
      </c>
      <c r="C11" s="20" t="s">
        <v>56</v>
      </c>
      <c r="D11" s="46">
        <v>11099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11099</v>
      </c>
      <c r="O11" s="47">
        <f t="shared" si="1"/>
        <v>22.287148594377509</v>
      </c>
      <c r="P11" s="9"/>
    </row>
    <row r="12" spans="1:133">
      <c r="A12" s="12"/>
      <c r="B12" s="25">
        <v>316</v>
      </c>
      <c r="C12" s="20" t="s">
        <v>86</v>
      </c>
      <c r="D12" s="46">
        <v>3575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3575</v>
      </c>
      <c r="O12" s="47">
        <f t="shared" si="1"/>
        <v>7.1787148594377506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62512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62512</v>
      </c>
      <c r="O13" s="45">
        <f t="shared" si="1"/>
        <v>125.52610441767068</v>
      </c>
      <c r="P13" s="10"/>
    </row>
    <row r="14" spans="1:133">
      <c r="A14" s="12"/>
      <c r="B14" s="25">
        <v>323.10000000000002</v>
      </c>
      <c r="C14" s="20" t="s">
        <v>16</v>
      </c>
      <c r="D14" s="46">
        <v>61552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61552</v>
      </c>
      <c r="O14" s="47">
        <f t="shared" si="1"/>
        <v>123.59839357429719</v>
      </c>
      <c r="P14" s="9"/>
    </row>
    <row r="15" spans="1:133">
      <c r="A15" s="12"/>
      <c r="B15" s="25">
        <v>329</v>
      </c>
      <c r="C15" s="20" t="s">
        <v>17</v>
      </c>
      <c r="D15" s="46">
        <v>960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960</v>
      </c>
      <c r="O15" s="47">
        <f t="shared" si="1"/>
        <v>1.927710843373494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SUM(D17:D22)</f>
        <v>127463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127463</v>
      </c>
      <c r="O16" s="45">
        <f t="shared" si="1"/>
        <v>255.94979919678715</v>
      </c>
      <c r="P16" s="10"/>
    </row>
    <row r="17" spans="1:119">
      <c r="A17" s="12"/>
      <c r="B17" s="25">
        <v>334.49</v>
      </c>
      <c r="C17" s="20" t="s">
        <v>57</v>
      </c>
      <c r="D17" s="46">
        <v>98800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98800</v>
      </c>
      <c r="O17" s="47">
        <f t="shared" si="1"/>
        <v>198.39357429718876</v>
      </c>
      <c r="P17" s="9"/>
    </row>
    <row r="18" spans="1:119">
      <c r="A18" s="12"/>
      <c r="B18" s="25">
        <v>335.12</v>
      </c>
      <c r="C18" s="20" t="s">
        <v>58</v>
      </c>
      <c r="D18" s="46">
        <v>11098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11098</v>
      </c>
      <c r="O18" s="47">
        <f t="shared" si="1"/>
        <v>22.285140562248998</v>
      </c>
      <c r="P18" s="9"/>
    </row>
    <row r="19" spans="1:119">
      <c r="A19" s="12"/>
      <c r="B19" s="25">
        <v>335.14</v>
      </c>
      <c r="C19" s="20" t="s">
        <v>59</v>
      </c>
      <c r="D19" s="46">
        <v>1078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1078</v>
      </c>
      <c r="O19" s="47">
        <f t="shared" si="1"/>
        <v>2.1646586345381524</v>
      </c>
      <c r="P19" s="9"/>
    </row>
    <row r="20" spans="1:119">
      <c r="A20" s="12"/>
      <c r="B20" s="25">
        <v>335.15</v>
      </c>
      <c r="C20" s="20" t="s">
        <v>70</v>
      </c>
      <c r="D20" s="46">
        <v>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42</v>
      </c>
      <c r="O20" s="47">
        <f t="shared" si="1"/>
        <v>8.4337349397590355E-2</v>
      </c>
      <c r="P20" s="9"/>
    </row>
    <row r="21" spans="1:119">
      <c r="A21" s="12"/>
      <c r="B21" s="25">
        <v>335.18</v>
      </c>
      <c r="C21" s="20" t="s">
        <v>60</v>
      </c>
      <c r="D21" s="46">
        <v>12000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12000</v>
      </c>
      <c r="O21" s="47">
        <f t="shared" si="1"/>
        <v>24.096385542168676</v>
      </c>
      <c r="P21" s="9"/>
    </row>
    <row r="22" spans="1:119">
      <c r="A22" s="12"/>
      <c r="B22" s="25">
        <v>335.9</v>
      </c>
      <c r="C22" s="20" t="s">
        <v>24</v>
      </c>
      <c r="D22" s="46">
        <v>4445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4445</v>
      </c>
      <c r="O22" s="47">
        <f t="shared" si="1"/>
        <v>8.9257028112449799</v>
      </c>
      <c r="P22" s="9"/>
    </row>
    <row r="23" spans="1:119" ht="15.75">
      <c r="A23" s="29" t="s">
        <v>29</v>
      </c>
      <c r="B23" s="30"/>
      <c r="C23" s="31"/>
      <c r="D23" s="32">
        <f t="shared" ref="D23:M23" si="6">SUM(D24:D24)</f>
        <v>142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ref="N23:N28" si="7">SUM(D23:M23)</f>
        <v>142</v>
      </c>
      <c r="O23" s="45">
        <f t="shared" si="1"/>
        <v>0.28514056224899598</v>
      </c>
      <c r="P23" s="10"/>
    </row>
    <row r="24" spans="1:119">
      <c r="A24" s="13"/>
      <c r="B24" s="39">
        <v>359</v>
      </c>
      <c r="C24" s="21" t="s">
        <v>67</v>
      </c>
      <c r="D24" s="46">
        <v>142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142</v>
      </c>
      <c r="O24" s="47">
        <f t="shared" si="1"/>
        <v>0.28514056224899598</v>
      </c>
      <c r="P24" s="9"/>
    </row>
    <row r="25" spans="1:119" ht="15.75">
      <c r="A25" s="29" t="s">
        <v>2</v>
      </c>
      <c r="B25" s="30"/>
      <c r="C25" s="31"/>
      <c r="D25" s="32">
        <f t="shared" ref="D25:M25" si="8">SUM(D26:D27)</f>
        <v>8552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7"/>
        <v>8552</v>
      </c>
      <c r="O25" s="45">
        <f t="shared" si="1"/>
        <v>17.172690763052209</v>
      </c>
      <c r="P25" s="10"/>
    </row>
    <row r="26" spans="1:119">
      <c r="A26" s="12"/>
      <c r="B26" s="25">
        <v>361.1</v>
      </c>
      <c r="C26" s="20" t="s">
        <v>33</v>
      </c>
      <c r="D26" s="46">
        <v>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96</v>
      </c>
      <c r="O26" s="47">
        <f t="shared" si="1"/>
        <v>0.19277108433734941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8456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8456</v>
      </c>
      <c r="O27" s="47">
        <f t="shared" si="1"/>
        <v>16.979919678714861</v>
      </c>
      <c r="P27" s="9"/>
    </row>
    <row r="28" spans="1:119" ht="16.5" thickBot="1">
      <c r="A28" s="14" t="s">
        <v>30</v>
      </c>
      <c r="B28" s="23"/>
      <c r="C28" s="22"/>
      <c r="D28" s="15">
        <f>SUM(D5,D13,D16,D23,D25)</f>
        <v>326514</v>
      </c>
      <c r="E28" s="15">
        <f t="shared" ref="E28:M28" si="9">SUM(E5,E13,E16,E23,E25)</f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7"/>
        <v>326514</v>
      </c>
      <c r="O28" s="38">
        <f t="shared" si="1"/>
        <v>655.65060240963851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90</v>
      </c>
      <c r="M30" s="48"/>
      <c r="N30" s="48"/>
      <c r="O30" s="43">
        <v>498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36</v>
      </c>
      <c r="F4" s="34" t="s">
        <v>37</v>
      </c>
      <c r="G4" s="34" t="s">
        <v>38</v>
      </c>
      <c r="H4" s="34" t="s">
        <v>4</v>
      </c>
      <c r="I4" s="34" t="s">
        <v>5</v>
      </c>
      <c r="J4" s="35" t="s">
        <v>39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120946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120946</v>
      </c>
      <c r="O5" s="33">
        <f t="shared" ref="O5:O30" si="1">(N5/O$32)</f>
        <v>242.86345381526104</v>
      </c>
      <c r="P5" s="6"/>
    </row>
    <row r="6" spans="1:133">
      <c r="A6" s="12"/>
      <c r="B6" s="25">
        <v>311</v>
      </c>
      <c r="C6" s="20" t="s">
        <v>1</v>
      </c>
      <c r="D6" s="46">
        <v>48836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48836</v>
      </c>
      <c r="O6" s="47">
        <f t="shared" si="1"/>
        <v>98.064257028112451</v>
      </c>
      <c r="P6" s="9"/>
    </row>
    <row r="7" spans="1:133">
      <c r="A7" s="12"/>
      <c r="B7" s="25">
        <v>312.10000000000002</v>
      </c>
      <c r="C7" s="20" t="s">
        <v>9</v>
      </c>
      <c r="D7" s="46">
        <v>30199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30199</v>
      </c>
      <c r="O7" s="47">
        <f t="shared" si="1"/>
        <v>60.640562248995984</v>
      </c>
      <c r="P7" s="9"/>
    </row>
    <row r="8" spans="1:133">
      <c r="A8" s="12"/>
      <c r="B8" s="25">
        <v>312.41000000000003</v>
      </c>
      <c r="C8" s="20" t="s">
        <v>82</v>
      </c>
      <c r="D8" s="46">
        <v>5704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5704</v>
      </c>
      <c r="O8" s="47">
        <f t="shared" si="1"/>
        <v>11.453815261044177</v>
      </c>
      <c r="P8" s="9"/>
    </row>
    <row r="9" spans="1:133">
      <c r="A9" s="12"/>
      <c r="B9" s="25">
        <v>314.10000000000002</v>
      </c>
      <c r="C9" s="20" t="s">
        <v>11</v>
      </c>
      <c r="D9" s="46">
        <v>21427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21427</v>
      </c>
      <c r="O9" s="47">
        <f t="shared" si="1"/>
        <v>43.02610441767068</v>
      </c>
      <c r="P9" s="9"/>
    </row>
    <row r="10" spans="1:133">
      <c r="A10" s="12"/>
      <c r="B10" s="25">
        <v>314.8</v>
      </c>
      <c r="C10" s="20" t="s">
        <v>12</v>
      </c>
      <c r="D10" s="46">
        <v>1154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1154</v>
      </c>
      <c r="O10" s="47">
        <f t="shared" si="1"/>
        <v>2.3172690763052208</v>
      </c>
      <c r="P10" s="9"/>
    </row>
    <row r="11" spans="1:133">
      <c r="A11" s="12"/>
      <c r="B11" s="25">
        <v>315</v>
      </c>
      <c r="C11" s="20" t="s">
        <v>56</v>
      </c>
      <c r="D11" s="46">
        <v>10986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10986</v>
      </c>
      <c r="O11" s="47">
        <f t="shared" si="1"/>
        <v>22.060240963855421</v>
      </c>
      <c r="P11" s="9"/>
    </row>
    <row r="12" spans="1:133">
      <c r="A12" s="12"/>
      <c r="B12" s="25">
        <v>316</v>
      </c>
      <c r="C12" s="20" t="s">
        <v>86</v>
      </c>
      <c r="D12" s="46">
        <v>2640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2640</v>
      </c>
      <c r="O12" s="47">
        <f t="shared" si="1"/>
        <v>5.3012048192771086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61439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61439</v>
      </c>
      <c r="O13" s="45">
        <f t="shared" si="1"/>
        <v>123.3714859437751</v>
      </c>
      <c r="P13" s="10"/>
    </row>
    <row r="14" spans="1:133">
      <c r="A14" s="12"/>
      <c r="B14" s="25">
        <v>323.10000000000002</v>
      </c>
      <c r="C14" s="20" t="s">
        <v>16</v>
      </c>
      <c r="D14" s="46">
        <v>61064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61064</v>
      </c>
      <c r="O14" s="47">
        <f t="shared" si="1"/>
        <v>122.61847389558233</v>
      </c>
      <c r="P14" s="9"/>
    </row>
    <row r="15" spans="1:133">
      <c r="A15" s="12"/>
      <c r="B15" s="25">
        <v>329</v>
      </c>
      <c r="C15" s="20" t="s">
        <v>17</v>
      </c>
      <c r="D15" s="46">
        <v>375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375</v>
      </c>
      <c r="O15" s="47">
        <f t="shared" si="1"/>
        <v>0.75301204819277112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SUM(D17:D23)</f>
        <v>171500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171500</v>
      </c>
      <c r="O16" s="45">
        <f t="shared" si="1"/>
        <v>344.37751004016064</v>
      </c>
      <c r="P16" s="10"/>
    </row>
    <row r="17" spans="1:119">
      <c r="A17" s="12"/>
      <c r="B17" s="25">
        <v>334.1</v>
      </c>
      <c r="C17" s="20" t="s">
        <v>87</v>
      </c>
      <c r="D17" s="46">
        <v>10000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10000</v>
      </c>
      <c r="O17" s="47">
        <f t="shared" si="1"/>
        <v>20.080321285140563</v>
      </c>
      <c r="P17" s="9"/>
    </row>
    <row r="18" spans="1:119">
      <c r="A18" s="12"/>
      <c r="B18" s="25">
        <v>334.49</v>
      </c>
      <c r="C18" s="20" t="s">
        <v>57</v>
      </c>
      <c r="D18" s="46">
        <v>130432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130432</v>
      </c>
      <c r="O18" s="47">
        <f t="shared" si="1"/>
        <v>261.9116465863454</v>
      </c>
      <c r="P18" s="9"/>
    </row>
    <row r="19" spans="1:119">
      <c r="A19" s="12"/>
      <c r="B19" s="25">
        <v>335.12</v>
      </c>
      <c r="C19" s="20" t="s">
        <v>58</v>
      </c>
      <c r="D19" s="46">
        <v>13950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13950</v>
      </c>
      <c r="O19" s="47">
        <f t="shared" si="1"/>
        <v>28.012048192771083</v>
      </c>
      <c r="P19" s="9"/>
    </row>
    <row r="20" spans="1:119">
      <c r="A20" s="12"/>
      <c r="B20" s="25">
        <v>335.14</v>
      </c>
      <c r="C20" s="20" t="s">
        <v>59</v>
      </c>
      <c r="D20" s="46">
        <v>975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975</v>
      </c>
      <c r="O20" s="47">
        <f t="shared" si="1"/>
        <v>1.9578313253012047</v>
      </c>
      <c r="P20" s="9"/>
    </row>
    <row r="21" spans="1:119">
      <c r="A21" s="12"/>
      <c r="B21" s="25">
        <v>335.15</v>
      </c>
      <c r="C21" s="20" t="s">
        <v>70</v>
      </c>
      <c r="D21" s="46">
        <v>105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105</v>
      </c>
      <c r="O21" s="47">
        <f t="shared" si="1"/>
        <v>0.21084337349397592</v>
      </c>
      <c r="P21" s="9"/>
    </row>
    <row r="22" spans="1:119">
      <c r="A22" s="12"/>
      <c r="B22" s="25">
        <v>335.18</v>
      </c>
      <c r="C22" s="20" t="s">
        <v>60</v>
      </c>
      <c r="D22" s="46">
        <v>11593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11593</v>
      </c>
      <c r="O22" s="47">
        <f t="shared" si="1"/>
        <v>23.279116465863453</v>
      </c>
      <c r="P22" s="9"/>
    </row>
    <row r="23" spans="1:119">
      <c r="A23" s="12"/>
      <c r="B23" s="25">
        <v>335.9</v>
      </c>
      <c r="C23" s="20" t="s">
        <v>24</v>
      </c>
      <c r="D23" s="46">
        <v>4445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4445</v>
      </c>
      <c r="O23" s="47">
        <f t="shared" si="1"/>
        <v>8.9257028112449799</v>
      </c>
      <c r="P23" s="9"/>
    </row>
    <row r="24" spans="1:119" ht="15.75">
      <c r="A24" s="29" t="s">
        <v>29</v>
      </c>
      <c r="B24" s="30"/>
      <c r="C24" s="31"/>
      <c r="D24" s="32">
        <f t="shared" ref="D24:M24" si="6">SUM(D25:D25)</f>
        <v>68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ref="N24:N30" si="7">SUM(D24:M24)</f>
        <v>68</v>
      </c>
      <c r="O24" s="45">
        <f t="shared" si="1"/>
        <v>0.13654618473895583</v>
      </c>
      <c r="P24" s="10"/>
    </row>
    <row r="25" spans="1:119">
      <c r="A25" s="13"/>
      <c r="B25" s="39">
        <v>359</v>
      </c>
      <c r="C25" s="21" t="s">
        <v>67</v>
      </c>
      <c r="D25" s="46">
        <v>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68</v>
      </c>
      <c r="O25" s="47">
        <f t="shared" si="1"/>
        <v>0.13654618473895583</v>
      </c>
      <c r="P25" s="9"/>
    </row>
    <row r="26" spans="1:119" ht="15.75">
      <c r="A26" s="29" t="s">
        <v>2</v>
      </c>
      <c r="B26" s="30"/>
      <c r="C26" s="31"/>
      <c r="D26" s="32">
        <f t="shared" ref="D26:M26" si="8">SUM(D27:D29)</f>
        <v>14019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14019</v>
      </c>
      <c r="O26" s="45">
        <f t="shared" si="1"/>
        <v>28.150602409638555</v>
      </c>
      <c r="P26" s="10"/>
    </row>
    <row r="27" spans="1:119">
      <c r="A27" s="12"/>
      <c r="B27" s="25">
        <v>361.1</v>
      </c>
      <c r="C27" s="20" t="s">
        <v>33</v>
      </c>
      <c r="D27" s="46">
        <v>564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564</v>
      </c>
      <c r="O27" s="47">
        <f t="shared" si="1"/>
        <v>1.1325301204819278</v>
      </c>
      <c r="P27" s="9"/>
    </row>
    <row r="28" spans="1:119">
      <c r="A28" s="12"/>
      <c r="B28" s="25">
        <v>366</v>
      </c>
      <c r="C28" s="20" t="s">
        <v>53</v>
      </c>
      <c r="D28" s="46">
        <v>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500</v>
      </c>
      <c r="O28" s="47">
        <f t="shared" si="1"/>
        <v>1.0040160642570282</v>
      </c>
      <c r="P28" s="9"/>
    </row>
    <row r="29" spans="1:119" ht="15.75" thickBot="1">
      <c r="A29" s="12"/>
      <c r="B29" s="25">
        <v>369.9</v>
      </c>
      <c r="C29" s="20" t="s">
        <v>34</v>
      </c>
      <c r="D29" s="46">
        <v>12955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12955</v>
      </c>
      <c r="O29" s="47">
        <f t="shared" si="1"/>
        <v>26.014056224899598</v>
      </c>
      <c r="P29" s="9"/>
    </row>
    <row r="30" spans="1:119" ht="16.5" thickBot="1">
      <c r="A30" s="14" t="s">
        <v>30</v>
      </c>
      <c r="B30" s="23"/>
      <c r="C30" s="22"/>
      <c r="D30" s="15">
        <f>SUM(D5,D13,D16,D24,D26)</f>
        <v>367972</v>
      </c>
      <c r="E30" s="15">
        <f t="shared" ref="E30:M30" si="9">SUM(E5,E13,E16,E24,E26)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0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7"/>
        <v>367972</v>
      </c>
      <c r="O30" s="38">
        <f t="shared" si="1"/>
        <v>738.89959839357425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88</v>
      </c>
      <c r="M32" s="48"/>
      <c r="N32" s="48"/>
      <c r="O32" s="43">
        <v>498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36</v>
      </c>
      <c r="F4" s="34" t="s">
        <v>37</v>
      </c>
      <c r="G4" s="34" t="s">
        <v>38</v>
      </c>
      <c r="H4" s="34" t="s">
        <v>4</v>
      </c>
      <c r="I4" s="34" t="s">
        <v>5</v>
      </c>
      <c r="J4" s="35" t="s">
        <v>39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112846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112846</v>
      </c>
      <c r="O5" s="33">
        <f t="shared" ref="O5:O30" si="2">(N5/O$32)</f>
        <v>229.82892057026476</v>
      </c>
      <c r="P5" s="6"/>
    </row>
    <row r="6" spans="1:133">
      <c r="A6" s="12"/>
      <c r="B6" s="25">
        <v>311</v>
      </c>
      <c r="C6" s="20" t="s">
        <v>1</v>
      </c>
      <c r="D6" s="46">
        <v>48031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48031</v>
      </c>
      <c r="O6" s="47">
        <f t="shared" si="2"/>
        <v>97.822810590631363</v>
      </c>
      <c r="P6" s="9"/>
    </row>
    <row r="7" spans="1:133">
      <c r="A7" s="12"/>
      <c r="B7" s="25">
        <v>312.41000000000003</v>
      </c>
      <c r="C7" s="20" t="s">
        <v>82</v>
      </c>
      <c r="D7" s="46">
        <v>5974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5974</v>
      </c>
      <c r="O7" s="47">
        <f t="shared" si="2"/>
        <v>12.167006109979633</v>
      </c>
      <c r="P7" s="9"/>
    </row>
    <row r="8" spans="1:133">
      <c r="A8" s="12"/>
      <c r="B8" s="25">
        <v>312.60000000000002</v>
      </c>
      <c r="C8" s="20" t="s">
        <v>10</v>
      </c>
      <c r="D8" s="46">
        <v>27375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27375</v>
      </c>
      <c r="O8" s="47">
        <f t="shared" si="2"/>
        <v>55.753564154786147</v>
      </c>
      <c r="P8" s="9"/>
    </row>
    <row r="9" spans="1:133">
      <c r="A9" s="12"/>
      <c r="B9" s="25">
        <v>314.10000000000002</v>
      </c>
      <c r="C9" s="20" t="s">
        <v>11</v>
      </c>
      <c r="D9" s="46">
        <v>18874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18874</v>
      </c>
      <c r="O9" s="47">
        <f t="shared" si="2"/>
        <v>38.439918533604889</v>
      </c>
      <c r="P9" s="9"/>
    </row>
    <row r="10" spans="1:133">
      <c r="A10" s="12"/>
      <c r="B10" s="25">
        <v>314.8</v>
      </c>
      <c r="C10" s="20" t="s">
        <v>12</v>
      </c>
      <c r="D10" s="46">
        <v>1222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1222</v>
      </c>
      <c r="O10" s="47">
        <f t="shared" si="2"/>
        <v>2.488798370672098</v>
      </c>
      <c r="P10" s="9"/>
    </row>
    <row r="11" spans="1:133">
      <c r="A11" s="12"/>
      <c r="B11" s="25">
        <v>315</v>
      </c>
      <c r="C11" s="20" t="s">
        <v>56</v>
      </c>
      <c r="D11" s="46">
        <v>11370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11370</v>
      </c>
      <c r="O11" s="47">
        <f t="shared" si="2"/>
        <v>23.156822810590633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63704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63704</v>
      </c>
      <c r="O12" s="45">
        <f t="shared" si="2"/>
        <v>129.74338085539713</v>
      </c>
      <c r="P12" s="10"/>
    </row>
    <row r="13" spans="1:133">
      <c r="A13" s="12"/>
      <c r="B13" s="25">
        <v>323.10000000000002</v>
      </c>
      <c r="C13" s="20" t="s">
        <v>16</v>
      </c>
      <c r="D13" s="46">
        <v>60129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60129</v>
      </c>
      <c r="O13" s="47">
        <f t="shared" si="2"/>
        <v>122.4623217922607</v>
      </c>
      <c r="P13" s="9"/>
    </row>
    <row r="14" spans="1:133">
      <c r="A14" s="12"/>
      <c r="B14" s="25">
        <v>329</v>
      </c>
      <c r="C14" s="20" t="s">
        <v>17</v>
      </c>
      <c r="D14" s="46">
        <v>3575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3575</v>
      </c>
      <c r="O14" s="47">
        <f t="shared" si="2"/>
        <v>7.281059063136456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SUM(D16:D21)</f>
        <v>49755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49755</v>
      </c>
      <c r="O15" s="45">
        <f t="shared" si="2"/>
        <v>101.33401221995926</v>
      </c>
      <c r="P15" s="10"/>
    </row>
    <row r="16" spans="1:133">
      <c r="A16" s="12"/>
      <c r="B16" s="25">
        <v>333</v>
      </c>
      <c r="C16" s="20" t="s">
        <v>83</v>
      </c>
      <c r="D16" s="46">
        <v>4445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4445</v>
      </c>
      <c r="O16" s="47">
        <f t="shared" si="2"/>
        <v>9.0529531568228112</v>
      </c>
      <c r="P16" s="9"/>
    </row>
    <row r="17" spans="1:119">
      <c r="A17" s="12"/>
      <c r="B17" s="25">
        <v>334.49</v>
      </c>
      <c r="C17" s="20" t="s">
        <v>57</v>
      </c>
      <c r="D17" s="46">
        <v>19500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19500</v>
      </c>
      <c r="O17" s="47">
        <f t="shared" si="2"/>
        <v>39.714867617107942</v>
      </c>
      <c r="P17" s="9"/>
    </row>
    <row r="18" spans="1:119">
      <c r="A18" s="12"/>
      <c r="B18" s="25">
        <v>335.12</v>
      </c>
      <c r="C18" s="20" t="s">
        <v>58</v>
      </c>
      <c r="D18" s="46">
        <v>13178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13178</v>
      </c>
      <c r="O18" s="47">
        <f t="shared" si="2"/>
        <v>26.839103869653769</v>
      </c>
      <c r="P18" s="9"/>
    </row>
    <row r="19" spans="1:119">
      <c r="A19" s="12"/>
      <c r="B19" s="25">
        <v>335.14</v>
      </c>
      <c r="C19" s="20" t="s">
        <v>59</v>
      </c>
      <c r="D19" s="46">
        <v>683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683</v>
      </c>
      <c r="O19" s="47">
        <f t="shared" si="2"/>
        <v>1.3910386965376782</v>
      </c>
      <c r="P19" s="9"/>
    </row>
    <row r="20" spans="1:119">
      <c r="A20" s="12"/>
      <c r="B20" s="25">
        <v>335.15</v>
      </c>
      <c r="C20" s="20" t="s">
        <v>70</v>
      </c>
      <c r="D20" s="46">
        <v>147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147</v>
      </c>
      <c r="O20" s="47">
        <f t="shared" si="2"/>
        <v>0.29938900203665986</v>
      </c>
      <c r="P20" s="9"/>
    </row>
    <row r="21" spans="1:119">
      <c r="A21" s="12"/>
      <c r="B21" s="25">
        <v>335.18</v>
      </c>
      <c r="C21" s="20" t="s">
        <v>60</v>
      </c>
      <c r="D21" s="46">
        <v>11802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11802</v>
      </c>
      <c r="O21" s="47">
        <f t="shared" si="2"/>
        <v>24.036659877800407</v>
      </c>
      <c r="P21" s="9"/>
    </row>
    <row r="22" spans="1:119" ht="15.75">
      <c r="A22" s="29" t="s">
        <v>29</v>
      </c>
      <c r="B22" s="30"/>
      <c r="C22" s="31"/>
      <c r="D22" s="32">
        <f t="shared" ref="D22:M22" si="5">SUM(D23:D23)</f>
        <v>365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365</v>
      </c>
      <c r="O22" s="45">
        <f t="shared" si="2"/>
        <v>0.74338085539714871</v>
      </c>
      <c r="P22" s="10"/>
    </row>
    <row r="23" spans="1:119">
      <c r="A23" s="13"/>
      <c r="B23" s="39">
        <v>359</v>
      </c>
      <c r="C23" s="21" t="s">
        <v>67</v>
      </c>
      <c r="D23" s="46">
        <v>365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365</v>
      </c>
      <c r="O23" s="47">
        <f t="shared" si="2"/>
        <v>0.74338085539714871</v>
      </c>
      <c r="P23" s="9"/>
    </row>
    <row r="24" spans="1:119" ht="15.75">
      <c r="A24" s="29" t="s">
        <v>2</v>
      </c>
      <c r="B24" s="30"/>
      <c r="C24" s="31"/>
      <c r="D24" s="32">
        <f t="shared" ref="D24:M24" si="6">SUM(D25:D27)</f>
        <v>7669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7669</v>
      </c>
      <c r="O24" s="45">
        <f t="shared" si="2"/>
        <v>15.619144602851323</v>
      </c>
      <c r="P24" s="10"/>
    </row>
    <row r="25" spans="1:119">
      <c r="A25" s="12"/>
      <c r="B25" s="25">
        <v>361.1</v>
      </c>
      <c r="C25" s="20" t="s">
        <v>33</v>
      </c>
      <c r="D25" s="46">
        <v>628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628</v>
      </c>
      <c r="O25" s="47">
        <f t="shared" si="2"/>
        <v>1.2790224032586559</v>
      </c>
      <c r="P25" s="9"/>
    </row>
    <row r="26" spans="1:119">
      <c r="A26" s="12"/>
      <c r="B26" s="25">
        <v>362</v>
      </c>
      <c r="C26" s="20" t="s">
        <v>62</v>
      </c>
      <c r="D26" s="46">
        <v>3275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3275</v>
      </c>
      <c r="O26" s="47">
        <f t="shared" si="2"/>
        <v>6.6700610997963343</v>
      </c>
      <c r="P26" s="9"/>
    </row>
    <row r="27" spans="1:119">
      <c r="A27" s="12"/>
      <c r="B27" s="25">
        <v>369.9</v>
      </c>
      <c r="C27" s="20" t="s">
        <v>34</v>
      </c>
      <c r="D27" s="46">
        <v>3766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3766</v>
      </c>
      <c r="O27" s="47">
        <f t="shared" si="2"/>
        <v>7.6700610997963343</v>
      </c>
      <c r="P27" s="9"/>
    </row>
    <row r="28" spans="1:119" ht="15.75">
      <c r="A28" s="29" t="s">
        <v>44</v>
      </c>
      <c r="B28" s="30"/>
      <c r="C28" s="31"/>
      <c r="D28" s="32">
        <f t="shared" ref="D28:M28" si="7">SUM(D29:D29)</f>
        <v>9016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9016</v>
      </c>
      <c r="O28" s="45">
        <f t="shared" si="2"/>
        <v>18.362525458248474</v>
      </c>
      <c r="P28" s="9"/>
    </row>
    <row r="29" spans="1:119" ht="15.75" thickBot="1">
      <c r="A29" s="12"/>
      <c r="B29" s="25">
        <v>384</v>
      </c>
      <c r="C29" s="20" t="s">
        <v>45</v>
      </c>
      <c r="D29" s="46">
        <v>9016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9016</v>
      </c>
      <c r="O29" s="47">
        <f t="shared" si="2"/>
        <v>18.362525458248474</v>
      </c>
      <c r="P29" s="9"/>
    </row>
    <row r="30" spans="1:119" ht="16.5" thickBot="1">
      <c r="A30" s="14" t="s">
        <v>30</v>
      </c>
      <c r="B30" s="23"/>
      <c r="C30" s="22"/>
      <c r="D30" s="15">
        <f>SUM(D5,D12,D15,D22,D24,D28)</f>
        <v>243355</v>
      </c>
      <c r="E30" s="15">
        <f t="shared" ref="E30:M30" si="8">SUM(E5,E12,E15,E22,E24,E28)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243355</v>
      </c>
      <c r="O30" s="38">
        <f t="shared" si="2"/>
        <v>495.63136456211811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84</v>
      </c>
      <c r="M32" s="48"/>
      <c r="N32" s="48"/>
      <c r="O32" s="43">
        <v>491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36</v>
      </c>
      <c r="F4" s="34" t="s">
        <v>37</v>
      </c>
      <c r="G4" s="34" t="s">
        <v>38</v>
      </c>
      <c r="H4" s="34" t="s">
        <v>4</v>
      </c>
      <c r="I4" s="34" t="s">
        <v>5</v>
      </c>
      <c r="J4" s="35" t="s">
        <v>39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91836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91836</v>
      </c>
      <c r="O5" s="33">
        <f t="shared" ref="O5:O31" si="2">(N5/O$33)</f>
        <v>171.0167597765363</v>
      </c>
      <c r="P5" s="6"/>
    </row>
    <row r="6" spans="1:133">
      <c r="A6" s="12"/>
      <c r="B6" s="25">
        <v>311</v>
      </c>
      <c r="C6" s="20" t="s">
        <v>1</v>
      </c>
      <c r="D6" s="46">
        <v>31394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31394</v>
      </c>
      <c r="O6" s="47">
        <f t="shared" si="2"/>
        <v>58.461824953445067</v>
      </c>
      <c r="P6" s="9"/>
    </row>
    <row r="7" spans="1:133">
      <c r="A7" s="12"/>
      <c r="B7" s="25">
        <v>312.10000000000002</v>
      </c>
      <c r="C7" s="20" t="s">
        <v>9</v>
      </c>
      <c r="D7" s="46">
        <v>5224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5224</v>
      </c>
      <c r="O7" s="47">
        <f t="shared" si="2"/>
        <v>9.7281191806331471</v>
      </c>
      <c r="P7" s="9"/>
    </row>
    <row r="8" spans="1:133">
      <c r="A8" s="12"/>
      <c r="B8" s="25">
        <v>312.60000000000002</v>
      </c>
      <c r="C8" s="20" t="s">
        <v>10</v>
      </c>
      <c r="D8" s="46">
        <v>21987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21987</v>
      </c>
      <c r="O8" s="47">
        <f t="shared" si="2"/>
        <v>40.944134078212294</v>
      </c>
      <c r="P8" s="9"/>
    </row>
    <row r="9" spans="1:133">
      <c r="A9" s="12"/>
      <c r="B9" s="25">
        <v>314.10000000000002</v>
      </c>
      <c r="C9" s="20" t="s">
        <v>11</v>
      </c>
      <c r="D9" s="46">
        <v>20570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20570</v>
      </c>
      <c r="O9" s="47">
        <f t="shared" si="2"/>
        <v>38.305400372439479</v>
      </c>
      <c r="P9" s="9"/>
    </row>
    <row r="10" spans="1:133">
      <c r="A10" s="12"/>
      <c r="B10" s="25">
        <v>314.8</v>
      </c>
      <c r="C10" s="20" t="s">
        <v>12</v>
      </c>
      <c r="D10" s="46">
        <v>1656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1656</v>
      </c>
      <c r="O10" s="47">
        <f t="shared" si="2"/>
        <v>3.0837988826815641</v>
      </c>
      <c r="P10" s="9"/>
    </row>
    <row r="11" spans="1:133">
      <c r="A11" s="12"/>
      <c r="B11" s="25">
        <v>315</v>
      </c>
      <c r="C11" s="20" t="s">
        <v>56</v>
      </c>
      <c r="D11" s="46">
        <v>11005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11005</v>
      </c>
      <c r="O11" s="47">
        <f t="shared" si="2"/>
        <v>20.493482309124769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62473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62473</v>
      </c>
      <c r="O12" s="45">
        <f t="shared" si="2"/>
        <v>116.33705772811918</v>
      </c>
      <c r="P12" s="10"/>
    </row>
    <row r="13" spans="1:133">
      <c r="A13" s="12"/>
      <c r="B13" s="25">
        <v>322</v>
      </c>
      <c r="C13" s="20" t="s">
        <v>76</v>
      </c>
      <c r="D13" s="46">
        <v>900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900</v>
      </c>
      <c r="O13" s="47">
        <f t="shared" si="2"/>
        <v>1.6759776536312849</v>
      </c>
      <c r="P13" s="9"/>
    </row>
    <row r="14" spans="1:133">
      <c r="A14" s="12"/>
      <c r="B14" s="25">
        <v>323.10000000000002</v>
      </c>
      <c r="C14" s="20" t="s">
        <v>16</v>
      </c>
      <c r="D14" s="46">
        <v>61573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61573</v>
      </c>
      <c r="O14" s="47">
        <f t="shared" si="2"/>
        <v>114.6610800744879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SUM(D16:D22)</f>
        <v>126846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126846</v>
      </c>
      <c r="O15" s="45">
        <f t="shared" si="2"/>
        <v>236.21229050279331</v>
      </c>
      <c r="P15" s="10"/>
    </row>
    <row r="16" spans="1:133">
      <c r="A16" s="12"/>
      <c r="B16" s="25">
        <v>331.1</v>
      </c>
      <c r="C16" s="20" t="s">
        <v>77</v>
      </c>
      <c r="D16" s="46">
        <v>97396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97396</v>
      </c>
      <c r="O16" s="47">
        <f t="shared" si="2"/>
        <v>181.3705772811918</v>
      </c>
      <c r="P16" s="9"/>
    </row>
    <row r="17" spans="1:119">
      <c r="A17" s="12"/>
      <c r="B17" s="25">
        <v>335.12</v>
      </c>
      <c r="C17" s="20" t="s">
        <v>58</v>
      </c>
      <c r="D17" s="46">
        <v>11001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11001</v>
      </c>
      <c r="O17" s="47">
        <f t="shared" si="2"/>
        <v>20.486033519553072</v>
      </c>
      <c r="P17" s="9"/>
    </row>
    <row r="18" spans="1:119">
      <c r="A18" s="12"/>
      <c r="B18" s="25">
        <v>335.13</v>
      </c>
      <c r="C18" s="20" t="s">
        <v>78</v>
      </c>
      <c r="D18" s="46">
        <v>3775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3775</v>
      </c>
      <c r="O18" s="47">
        <f t="shared" si="2"/>
        <v>7.0297951582867784</v>
      </c>
      <c r="P18" s="9"/>
    </row>
    <row r="19" spans="1:119">
      <c r="A19" s="12"/>
      <c r="B19" s="25">
        <v>335.14</v>
      </c>
      <c r="C19" s="20" t="s">
        <v>59</v>
      </c>
      <c r="D19" s="46">
        <v>866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866</v>
      </c>
      <c r="O19" s="47">
        <f t="shared" si="2"/>
        <v>1.6126629422718808</v>
      </c>
      <c r="P19" s="9"/>
    </row>
    <row r="20" spans="1:119">
      <c r="A20" s="12"/>
      <c r="B20" s="25">
        <v>335.15</v>
      </c>
      <c r="C20" s="20" t="s">
        <v>70</v>
      </c>
      <c r="D20" s="46">
        <v>136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136</v>
      </c>
      <c r="O20" s="47">
        <f t="shared" si="2"/>
        <v>0.2532588454376164</v>
      </c>
      <c r="P20" s="9"/>
    </row>
    <row r="21" spans="1:119">
      <c r="A21" s="12"/>
      <c r="B21" s="25">
        <v>335.18</v>
      </c>
      <c r="C21" s="20" t="s">
        <v>60</v>
      </c>
      <c r="D21" s="46">
        <v>9227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9227</v>
      </c>
      <c r="O21" s="47">
        <f t="shared" si="2"/>
        <v>17.182495344506517</v>
      </c>
      <c r="P21" s="9"/>
    </row>
    <row r="22" spans="1:119">
      <c r="A22" s="12"/>
      <c r="B22" s="25">
        <v>336</v>
      </c>
      <c r="C22" s="20" t="s">
        <v>79</v>
      </c>
      <c r="D22" s="46">
        <v>4445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4445</v>
      </c>
      <c r="O22" s="47">
        <f t="shared" si="2"/>
        <v>8.2774674115456239</v>
      </c>
      <c r="P22" s="9"/>
    </row>
    <row r="23" spans="1:119" ht="15.75">
      <c r="A23" s="29" t="s">
        <v>71</v>
      </c>
      <c r="B23" s="30"/>
      <c r="C23" s="31"/>
      <c r="D23" s="32">
        <f t="shared" ref="D23:M23" si="6">SUM(D24:D24)</f>
        <v>250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ref="N23:N31" si="7">SUM(D23:M23)</f>
        <v>250</v>
      </c>
      <c r="O23" s="45">
        <f t="shared" si="2"/>
        <v>0.46554934823091249</v>
      </c>
      <c r="P23" s="10"/>
    </row>
    <row r="24" spans="1:119">
      <c r="A24" s="12"/>
      <c r="B24" s="25">
        <v>343.8</v>
      </c>
      <c r="C24" s="20" t="s">
        <v>72</v>
      </c>
      <c r="D24" s="46">
        <v>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250</v>
      </c>
      <c r="O24" s="47">
        <f t="shared" si="2"/>
        <v>0.46554934823091249</v>
      </c>
      <c r="P24" s="9"/>
    </row>
    <row r="25" spans="1:119" ht="15.75">
      <c r="A25" s="29" t="s">
        <v>29</v>
      </c>
      <c r="B25" s="30"/>
      <c r="C25" s="31"/>
      <c r="D25" s="32">
        <f t="shared" ref="D25:M25" si="8">SUM(D26:D26)</f>
        <v>251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7"/>
        <v>251</v>
      </c>
      <c r="O25" s="45">
        <f t="shared" si="2"/>
        <v>0.46741154562383613</v>
      </c>
      <c r="P25" s="10"/>
    </row>
    <row r="26" spans="1:119">
      <c r="A26" s="13"/>
      <c r="B26" s="39">
        <v>359</v>
      </c>
      <c r="C26" s="21" t="s">
        <v>67</v>
      </c>
      <c r="D26" s="46">
        <v>251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251</v>
      </c>
      <c r="O26" s="47">
        <f t="shared" si="2"/>
        <v>0.46741154562383613</v>
      </c>
      <c r="P26" s="9"/>
    </row>
    <row r="27" spans="1:119" ht="15.75">
      <c r="A27" s="29" t="s">
        <v>2</v>
      </c>
      <c r="B27" s="30"/>
      <c r="C27" s="31"/>
      <c r="D27" s="32">
        <f t="shared" ref="D27:M27" si="9">SUM(D28:D30)</f>
        <v>8371</v>
      </c>
      <c r="E27" s="32">
        <f t="shared" si="9"/>
        <v>0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0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2">
        <f t="shared" si="7"/>
        <v>8371</v>
      </c>
      <c r="O27" s="45">
        <f t="shared" si="2"/>
        <v>15.588454376163874</v>
      </c>
      <c r="P27" s="10"/>
    </row>
    <row r="28" spans="1:119">
      <c r="A28" s="12"/>
      <c r="B28" s="25">
        <v>361.1</v>
      </c>
      <c r="C28" s="20" t="s">
        <v>33</v>
      </c>
      <c r="D28" s="46">
        <v>559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559</v>
      </c>
      <c r="O28" s="47">
        <f t="shared" si="2"/>
        <v>1.0409683426443204</v>
      </c>
      <c r="P28" s="9"/>
    </row>
    <row r="29" spans="1:119">
      <c r="A29" s="12"/>
      <c r="B29" s="25">
        <v>362</v>
      </c>
      <c r="C29" s="20" t="s">
        <v>62</v>
      </c>
      <c r="D29" s="46">
        <v>3612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3612</v>
      </c>
      <c r="O29" s="47">
        <f t="shared" si="2"/>
        <v>6.7262569832402237</v>
      </c>
      <c r="P29" s="9"/>
    </row>
    <row r="30" spans="1:119" ht="15.75" thickBot="1">
      <c r="A30" s="12"/>
      <c r="B30" s="25">
        <v>369.9</v>
      </c>
      <c r="C30" s="20" t="s">
        <v>34</v>
      </c>
      <c r="D30" s="46">
        <v>4200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4200</v>
      </c>
      <c r="O30" s="47">
        <f t="shared" si="2"/>
        <v>7.8212290502793298</v>
      </c>
      <c r="P30" s="9"/>
    </row>
    <row r="31" spans="1:119" ht="16.5" thickBot="1">
      <c r="A31" s="14" t="s">
        <v>30</v>
      </c>
      <c r="B31" s="23"/>
      <c r="C31" s="22"/>
      <c r="D31" s="15">
        <f>SUM(D5,D12,D15,D23,D25,D27)</f>
        <v>290027</v>
      </c>
      <c r="E31" s="15">
        <f t="shared" ref="E31:M31" si="10">SUM(E5,E12,E15,E23,E25,E27)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0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7"/>
        <v>290027</v>
      </c>
      <c r="O31" s="38">
        <f t="shared" si="2"/>
        <v>540.08752327746743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80</v>
      </c>
      <c r="M33" s="48"/>
      <c r="N33" s="48"/>
      <c r="O33" s="43">
        <v>537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36</v>
      </c>
      <c r="F4" s="34" t="s">
        <v>37</v>
      </c>
      <c r="G4" s="34" t="s">
        <v>38</v>
      </c>
      <c r="H4" s="34" t="s">
        <v>4</v>
      </c>
      <c r="I4" s="34" t="s">
        <v>5</v>
      </c>
      <c r="J4" s="35" t="s">
        <v>39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86362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86362</v>
      </c>
      <c r="O5" s="33">
        <f t="shared" ref="O5:O30" si="2">(N5/O$32)</f>
        <v>173.76659959758553</v>
      </c>
      <c r="P5" s="6"/>
    </row>
    <row r="6" spans="1:133">
      <c r="A6" s="12"/>
      <c r="B6" s="25">
        <v>311</v>
      </c>
      <c r="C6" s="20" t="s">
        <v>1</v>
      </c>
      <c r="D6" s="46">
        <v>30782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30782</v>
      </c>
      <c r="O6" s="47">
        <f t="shared" si="2"/>
        <v>61.935613682092558</v>
      </c>
      <c r="P6" s="9"/>
    </row>
    <row r="7" spans="1:133">
      <c r="A7" s="12"/>
      <c r="B7" s="25">
        <v>312.10000000000002</v>
      </c>
      <c r="C7" s="20" t="s">
        <v>9</v>
      </c>
      <c r="D7" s="46">
        <v>4978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4978</v>
      </c>
      <c r="O7" s="47">
        <f t="shared" si="2"/>
        <v>10.01609657947686</v>
      </c>
      <c r="P7" s="9"/>
    </row>
    <row r="8" spans="1:133">
      <c r="A8" s="12"/>
      <c r="B8" s="25">
        <v>312.60000000000002</v>
      </c>
      <c r="C8" s="20" t="s">
        <v>10</v>
      </c>
      <c r="D8" s="46">
        <v>19169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19169</v>
      </c>
      <c r="O8" s="47">
        <f t="shared" si="2"/>
        <v>38.569416498993967</v>
      </c>
      <c r="P8" s="9"/>
    </row>
    <row r="9" spans="1:133">
      <c r="A9" s="12"/>
      <c r="B9" s="25">
        <v>314.10000000000002</v>
      </c>
      <c r="C9" s="20" t="s">
        <v>11</v>
      </c>
      <c r="D9" s="46">
        <v>18709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18709</v>
      </c>
      <c r="O9" s="47">
        <f t="shared" si="2"/>
        <v>37.643863179074444</v>
      </c>
      <c r="P9" s="9"/>
    </row>
    <row r="10" spans="1:133">
      <c r="A10" s="12"/>
      <c r="B10" s="25">
        <v>314.8</v>
      </c>
      <c r="C10" s="20" t="s">
        <v>12</v>
      </c>
      <c r="D10" s="46">
        <v>2716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2716</v>
      </c>
      <c r="O10" s="47">
        <f t="shared" si="2"/>
        <v>5.464788732394366</v>
      </c>
      <c r="P10" s="9"/>
    </row>
    <row r="11" spans="1:133">
      <c r="A11" s="12"/>
      <c r="B11" s="25">
        <v>315</v>
      </c>
      <c r="C11" s="20" t="s">
        <v>56</v>
      </c>
      <c r="D11" s="46">
        <v>10008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10008</v>
      </c>
      <c r="O11" s="47">
        <f t="shared" si="2"/>
        <v>20.136820925553319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61918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61918</v>
      </c>
      <c r="O12" s="45">
        <f t="shared" si="2"/>
        <v>124.58350100603622</v>
      </c>
      <c r="P12" s="10"/>
    </row>
    <row r="13" spans="1:133">
      <c r="A13" s="12"/>
      <c r="B13" s="25">
        <v>323.10000000000002</v>
      </c>
      <c r="C13" s="20" t="s">
        <v>16</v>
      </c>
      <c r="D13" s="46">
        <v>59871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59871</v>
      </c>
      <c r="O13" s="47">
        <f t="shared" si="2"/>
        <v>120.46478873239437</v>
      </c>
      <c r="P13" s="9"/>
    </row>
    <row r="14" spans="1:133">
      <c r="A14" s="12"/>
      <c r="B14" s="25">
        <v>329</v>
      </c>
      <c r="C14" s="20" t="s">
        <v>17</v>
      </c>
      <c r="D14" s="46">
        <v>2047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2047</v>
      </c>
      <c r="O14" s="47">
        <f t="shared" si="2"/>
        <v>4.1187122736418509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SUM(D16:D21)</f>
        <v>436612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436612</v>
      </c>
      <c r="O15" s="45">
        <f t="shared" si="2"/>
        <v>878.49496981891343</v>
      </c>
      <c r="P15" s="10"/>
    </row>
    <row r="16" spans="1:133">
      <c r="A16" s="12"/>
      <c r="B16" s="25">
        <v>334.49</v>
      </c>
      <c r="C16" s="20" t="s">
        <v>57</v>
      </c>
      <c r="D16" s="46">
        <v>413023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413023</v>
      </c>
      <c r="O16" s="47">
        <f t="shared" si="2"/>
        <v>831.03219315895376</v>
      </c>
      <c r="P16" s="9"/>
    </row>
    <row r="17" spans="1:119">
      <c r="A17" s="12"/>
      <c r="B17" s="25">
        <v>335.12</v>
      </c>
      <c r="C17" s="20" t="s">
        <v>58</v>
      </c>
      <c r="D17" s="46">
        <v>10108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10108</v>
      </c>
      <c r="O17" s="47">
        <f t="shared" si="2"/>
        <v>20.338028169014084</v>
      </c>
      <c r="P17" s="9"/>
    </row>
    <row r="18" spans="1:119">
      <c r="A18" s="12"/>
      <c r="B18" s="25">
        <v>335.14</v>
      </c>
      <c r="C18" s="20" t="s">
        <v>59</v>
      </c>
      <c r="D18" s="46">
        <v>851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851</v>
      </c>
      <c r="O18" s="47">
        <f t="shared" si="2"/>
        <v>1.7122736418511066</v>
      </c>
      <c r="P18" s="9"/>
    </row>
    <row r="19" spans="1:119">
      <c r="A19" s="12"/>
      <c r="B19" s="25">
        <v>335.15</v>
      </c>
      <c r="C19" s="20" t="s">
        <v>70</v>
      </c>
      <c r="D19" s="46">
        <v>105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105</v>
      </c>
      <c r="O19" s="47">
        <f t="shared" si="2"/>
        <v>0.21126760563380281</v>
      </c>
      <c r="P19" s="9"/>
    </row>
    <row r="20" spans="1:119">
      <c r="A20" s="12"/>
      <c r="B20" s="25">
        <v>335.18</v>
      </c>
      <c r="C20" s="20" t="s">
        <v>60</v>
      </c>
      <c r="D20" s="46">
        <v>8080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8080</v>
      </c>
      <c r="O20" s="47">
        <f t="shared" si="2"/>
        <v>16.25754527162978</v>
      </c>
      <c r="P20" s="9"/>
    </row>
    <row r="21" spans="1:119">
      <c r="A21" s="12"/>
      <c r="B21" s="25">
        <v>335.9</v>
      </c>
      <c r="C21" s="20" t="s">
        <v>24</v>
      </c>
      <c r="D21" s="46">
        <v>4445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4445</v>
      </c>
      <c r="O21" s="47">
        <f t="shared" si="2"/>
        <v>8.943661971830986</v>
      </c>
      <c r="P21" s="9"/>
    </row>
    <row r="22" spans="1:119" ht="15.75">
      <c r="A22" s="29" t="s">
        <v>71</v>
      </c>
      <c r="B22" s="30"/>
      <c r="C22" s="31"/>
      <c r="D22" s="32">
        <f t="shared" ref="D22:M22" si="6">SUM(D23:D24)</f>
        <v>5975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ref="N22:N30" si="7">SUM(D22:M22)</f>
        <v>5975</v>
      </c>
      <c r="O22" s="45">
        <f t="shared" si="2"/>
        <v>12.022132796780683</v>
      </c>
      <c r="P22" s="10"/>
    </row>
    <row r="23" spans="1:119">
      <c r="A23" s="12"/>
      <c r="B23" s="25">
        <v>343.8</v>
      </c>
      <c r="C23" s="20" t="s">
        <v>72</v>
      </c>
      <c r="D23" s="46">
        <v>3250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3250</v>
      </c>
      <c r="O23" s="47">
        <f t="shared" si="2"/>
        <v>6.5392354124748495</v>
      </c>
      <c r="P23" s="9"/>
    </row>
    <row r="24" spans="1:119">
      <c r="A24" s="12"/>
      <c r="B24" s="25">
        <v>347.2</v>
      </c>
      <c r="C24" s="20" t="s">
        <v>73</v>
      </c>
      <c r="D24" s="46">
        <v>2725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2725</v>
      </c>
      <c r="O24" s="47">
        <f t="shared" si="2"/>
        <v>5.4828973843058346</v>
      </c>
      <c r="P24" s="9"/>
    </row>
    <row r="25" spans="1:119" ht="15.75">
      <c r="A25" s="29" t="s">
        <v>29</v>
      </c>
      <c r="B25" s="30"/>
      <c r="C25" s="31"/>
      <c r="D25" s="32">
        <f t="shared" ref="D25:M25" si="8">SUM(D26:D26)</f>
        <v>67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7"/>
        <v>67</v>
      </c>
      <c r="O25" s="45">
        <f t="shared" si="2"/>
        <v>0.13480885311871227</v>
      </c>
      <c r="P25" s="10"/>
    </row>
    <row r="26" spans="1:119">
      <c r="A26" s="13"/>
      <c r="B26" s="39">
        <v>354</v>
      </c>
      <c r="C26" s="21" t="s">
        <v>61</v>
      </c>
      <c r="D26" s="46">
        <v>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67</v>
      </c>
      <c r="O26" s="47">
        <f t="shared" si="2"/>
        <v>0.13480885311871227</v>
      </c>
      <c r="P26" s="9"/>
    </row>
    <row r="27" spans="1:119" ht="15.75">
      <c r="A27" s="29" t="s">
        <v>2</v>
      </c>
      <c r="B27" s="30"/>
      <c r="C27" s="31"/>
      <c r="D27" s="32">
        <f t="shared" ref="D27:M27" si="9">SUM(D28:D29)</f>
        <v>9231</v>
      </c>
      <c r="E27" s="32">
        <f t="shared" si="9"/>
        <v>0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0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2">
        <f t="shared" si="7"/>
        <v>9231</v>
      </c>
      <c r="O27" s="45">
        <f t="shared" si="2"/>
        <v>18.573440643863179</v>
      </c>
      <c r="P27" s="10"/>
    </row>
    <row r="28" spans="1:119">
      <c r="A28" s="12"/>
      <c r="B28" s="25">
        <v>361.1</v>
      </c>
      <c r="C28" s="20" t="s">
        <v>33</v>
      </c>
      <c r="D28" s="46">
        <v>564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564</v>
      </c>
      <c r="O28" s="47">
        <f t="shared" si="2"/>
        <v>1.1348088531187124</v>
      </c>
      <c r="P28" s="9"/>
    </row>
    <row r="29" spans="1:119" ht="15.75" thickBot="1">
      <c r="A29" s="12"/>
      <c r="B29" s="25">
        <v>369.9</v>
      </c>
      <c r="C29" s="20" t="s">
        <v>34</v>
      </c>
      <c r="D29" s="46">
        <v>8667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8667</v>
      </c>
      <c r="O29" s="47">
        <f t="shared" si="2"/>
        <v>17.438631790744466</v>
      </c>
      <c r="P29" s="9"/>
    </row>
    <row r="30" spans="1:119" ht="16.5" thickBot="1">
      <c r="A30" s="14" t="s">
        <v>30</v>
      </c>
      <c r="B30" s="23"/>
      <c r="C30" s="22"/>
      <c r="D30" s="15">
        <f>SUM(D5,D12,D15,D22,D25,D27)</f>
        <v>600165</v>
      </c>
      <c r="E30" s="15">
        <f t="shared" ref="E30:M30" si="10">SUM(E5,E12,E15,E22,E25,E27)</f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 t="shared" si="7"/>
        <v>600165</v>
      </c>
      <c r="O30" s="38">
        <f t="shared" si="2"/>
        <v>1207.5754527162978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74</v>
      </c>
      <c r="M32" s="48"/>
      <c r="N32" s="48"/>
      <c r="O32" s="43">
        <v>497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2024-01-03T22:15:40Z</cp:lastPrinted>
  <dcterms:created xsi:type="dcterms:W3CDTF">2000-08-31T21:26:31Z</dcterms:created>
  <dcterms:modified xsi:type="dcterms:W3CDTF">2024-01-03T22:15:43Z</dcterms:modified>
</cp:coreProperties>
</file>