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9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'2008'!$A$1:$O$39</definedName>
    <definedName name="_xlnm.Print_Area" localSheetId="12">'2009'!$A$1:$O$37</definedName>
    <definedName name="_xlnm.Print_Area" localSheetId="11">'2010'!$A$1:$O$37</definedName>
    <definedName name="_xlnm.Print_Area" localSheetId="10">'2011'!$A$1:$O$36</definedName>
    <definedName name="_xlnm.Print_Area" localSheetId="9">'2012'!$A$1:$O$36</definedName>
    <definedName name="_xlnm.Print_Area" localSheetId="8">'2013'!$A$1:$O$44</definedName>
    <definedName name="_xlnm.Print_Area" localSheetId="7">'2014'!$A$1:$O$46</definedName>
    <definedName name="_xlnm.Print_Area" localSheetId="6">'2015'!$A$1:$O$47</definedName>
    <definedName name="_xlnm.Print_Area" localSheetId="5">'2016'!$A$1:$O$47</definedName>
    <definedName name="_xlnm.Print_Area" localSheetId="4">'2017'!$A$1:$O$41</definedName>
    <definedName name="_xlnm.Print_Area" localSheetId="3">'2018'!$A$1:$O$42</definedName>
    <definedName name="_xlnm.Print_Area" localSheetId="2">'2019'!$A$1:$O$42</definedName>
    <definedName name="_xlnm.Print_Area" localSheetId="1">'2020'!$A$1:$O$45</definedName>
    <definedName name="_xlnm.Print_Area" localSheetId="0">'2021'!$A$1:$P$47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<sst xmlns="http://schemas.openxmlformats.org/spreadsheetml/2006/main" count="755" uniqueCount="126">
  <si>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</si>
  <si>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</si>
  <si>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</si>
  <si>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</si>
  <si>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</si>
  <si>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</si>
  <si>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</si>
  <si>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</si>
  <si>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</si>
  <si>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</si>
  <si>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</si>
  <si>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Local Business Tax</t>
  </si>
  <si>
    <t>Permits, Fees, and Special Assessments</t>
  </si>
  <si>
    <t>Franchise Fee - Electricity</t>
  </si>
  <si>
    <t>Franchise Fee - Telecommunications</t>
  </si>
  <si>
    <t>Franchise Fee - Gas</t>
  </si>
  <si>
    <t>Franchise Fee - Solid Waste</t>
  </si>
  <si>
    <t>Impact Fees - Residential - Transportation</t>
  </si>
  <si>
    <t>Other Permits, Fees, and Special Assessments</t>
  </si>
  <si>
    <t>Intergovernmental Revenue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</si>
  <si>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</si>
  <si>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</si>
  <si>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</si>
  <si>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</si>
  <si>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</si>
  <si>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</si>
  <si>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</si>
  <si>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</si>
  <si>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</si>
  <si>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</si>
  <si>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</si>
  <si>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</si>
  <si>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Physical Environment - Other Physical Environment Charges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</si>
  <si>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</si>
  <si>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</si>
  <si>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</si>
  <si>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</si>
  <si>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</si>
  <si>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Other Miscellaneous Revenues - Other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</si>
  <si>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</si>
  <si>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</si>
  <si>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</si>
  <si>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</si>
  <si>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</si>
  <si>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</si>
  <si>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</si>
  <si>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</si>
  <si>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Belle Isle Revenues Reported by Account Code and Fund Type</t>
  </si>
  <si>
    <t>Local Fiscal Year Ended September 30, 2010</t>
  </si>
  <si>
    <t>State Grant - Physical Environment - Other Physical Environment</t>
  </si>
  <si>
    <t>State Shared Revenues - General Gov't - Mobile Home License Tax</t>
  </si>
  <si>
    <t>Physical Environment - Garbage / Solid Waste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</si>
  <si>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</si>
  <si>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</si>
  <si>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</si>
  <si>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</si>
  <si>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County Ninth-Cent Voted Fuel Tax</t>
  </si>
  <si>
    <t>Federal Grant - General Government</t>
  </si>
  <si>
    <t>Federal Grant - Physical Environment - Other Physical Environment</t>
  </si>
  <si>
    <t>General Gov't (Not Court-Related) - Other General Gov't Charges and Fees</t>
  </si>
  <si>
    <t>2011 Municipal Population:</t>
  </si>
  <si>
    <t>Local Fiscal Year Ended September 30, 2012</t>
  </si>
  <si>
    <t>Culture / Recreation - Charter Schools</t>
  </si>
  <si>
    <t>2012 Municipal Population:</t>
  </si>
  <si>
    <t>Local Fiscal Year Ended September 30, 2013</t>
  </si>
  <si>
    <t>Local Business Tax (Chapter 205, F.S.)</t>
  </si>
  <si>
    <t>Building Permits</t>
  </si>
  <si>
    <t>Impact Fees - Residential - Other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</si>
  <si>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</si>
  <si>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</si>
  <si>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</si>
  <si>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</si>
  <si>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Public Safety - Other Public Safety Charges and Fees</t>
  </si>
  <si>
    <t>Culture / Recreation - Special Events</t>
  </si>
  <si>
    <t>Fines - Local Ordinance Violations</t>
  </si>
  <si>
    <t>Contributions and Donations from Private Sources</t>
  </si>
  <si>
    <t>Proceeds - Debt Proceeds</t>
  </si>
  <si>
    <t>2013 Municipal Population:</t>
  </si>
  <si>
    <t>Local Fiscal Year Ended September 30, 2008</t>
  </si>
  <si>
    <t>Utility Service Tax - Propane</t>
  </si>
  <si>
    <t>Permits and Franchise Fees</t>
  </si>
  <si>
    <t>Other Permits and Fees</t>
  </si>
  <si>
    <t>Court-Ordered Judgments and Fines - As Decided by County Court Criminal</t>
  </si>
  <si>
    <t>Impact Fees - Transportation</t>
  </si>
  <si>
    <t>2008 Municipal Population:</t>
  </si>
  <si>
    <t>Local Fiscal Year Ended September 30, 2014</t>
  </si>
  <si>
    <t>Sales - Disposition of Fixed Assets</t>
  </si>
  <si>
    <t>Proceeds of General Capital Asset Dispositions - Sales</t>
  </si>
  <si>
    <t>2014 Municipal Population:</t>
  </si>
  <si>
    <t>Local Fiscal Year Ended September 30, 2015</t>
  </si>
  <si>
    <t>Federal Grant - Public Safety</t>
  </si>
  <si>
    <t>State Grant - Public Safety</t>
  </si>
  <si>
    <t>Grants from Other Local Units - Public Safety</t>
  </si>
  <si>
    <t>Sale of Contraband Property Seized by Law Enforcement</t>
  </si>
  <si>
    <t>2015 Municipal Population:</t>
  </si>
  <si>
    <t>Local Fiscal Year Ended September 30, 2016</t>
  </si>
  <si>
    <t>Proceeds - Proceeds from Refunding Bonds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</si>
  <si>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</si>
  <si>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</si>
  <si>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</si>
  <si>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</si>
  <si>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</si>
  <si>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</si>
  <si>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Communications Services Taxes (Chapter 202, F.S.)</t>
  </si>
  <si>
    <t>Non-Operating - Inter-Fund Group Transfers In</t>
  </si>
  <si>
    <t>2019 Municipal Population:</t>
  </si>
  <si>
    <t>Local Fiscal Year Ended September 30, 2020</t>
  </si>
  <si>
    <t>Federal Grant - Economic Environment</t>
  </si>
  <si>
    <t>Other Financial Assistance - Federal Source</t>
  </si>
  <si>
    <t>Licenses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</si>
  <si>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</si>
  <si>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</si>
  <si>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</si>
  <si>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</si>
  <si>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</si>
  <si>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</si>
  <si>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</si>
  <si>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</si>
  <si>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</si>
  <si>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Other Fees and Special Assessments</t>
  </si>
  <si>
    <t>Intergovernmental Revenues</t>
  </si>
  <si>
    <t>State Grant - Economic Environment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</si>
  <si>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</si>
  <si>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</si>
  <si>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Physical Environment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</si>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</sst>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10409]#,##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112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113</v>
      </c>
      <c r="N4" s="35" t="s">
        <v>8</v>
      </c>
      <c r="O4" s="35" t="s">
        <v>114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115</v>
      </c>
      <c r="B5" s="26"/>
      <c r="C5" s="26"/>
      <c r="D5" s="27">
        <f aca="true" t="shared" si="0" ref="D5:N5">SUM(D6:D11)</f>
        <v>3992454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aca="true" t="shared" si="1" ref="O5:O19">SUM(D5:N5)</f>
        <v>3992454</v>
      </c>
      <c r="P5" s="33">
        <f aca="true" t="shared" si="2" ref="P5:P43">(O5/P$45)</f>
        <v>568.1591006119254</v>
      </c>
      <c r="Q5" s="6"/>
    </row>
    <row r="6" spans="1:17" ht="15">
      <c r="A6" s="12"/>
      <c r="B6" s="25">
        <v>311</v>
      </c>
      <c r="C6" s="20" t="s">
        <v>1</v>
      </c>
      <c r="D6" s="46">
        <v>3535115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3535115</v>
      </c>
      <c r="P6" s="47">
        <f t="shared" si="2"/>
        <v>503.0759925999715</v>
      </c>
      <c r="Q6" s="9"/>
    </row>
    <row r="7" spans="1:17" ht="15">
      <c r="A7" s="12"/>
      <c r="B7" s="25">
        <v>312.41</v>
      </c>
      <c r="C7" s="20" t="s">
        <v>116</v>
      </c>
      <c r="D7" s="46">
        <v>220788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220788</v>
      </c>
      <c r="P7" s="47">
        <f t="shared" si="2"/>
        <v>31.41995161519852</v>
      </c>
      <c r="Q7" s="9"/>
    </row>
    <row r="8" spans="1:17" ht="15">
      <c r="A8" s="12"/>
      <c r="B8" s="25">
        <v>314.1</v>
      </c>
      <c r="C8" s="20" t="s">
        <v>10</v>
      </c>
      <c r="D8" s="46">
        <v>20455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20455</v>
      </c>
      <c r="P8" s="47">
        <f t="shared" si="2"/>
        <v>2.910915041980931</v>
      </c>
      <c r="Q8" s="9"/>
    </row>
    <row r="9" spans="1:17" ht="15">
      <c r="A9" s="12"/>
      <c r="B9" s="25">
        <v>314.8</v>
      </c>
      <c r="C9" s="20" t="s">
        <v>79</v>
      </c>
      <c r="D9" s="46">
        <v>6472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6472</v>
      </c>
      <c r="P9" s="47">
        <f t="shared" si="2"/>
        <v>0.9210189269958731</v>
      </c>
      <c r="Q9" s="9"/>
    </row>
    <row r="10" spans="1:17" ht="15">
      <c r="A10" s="12"/>
      <c r="B10" s="25">
        <v>315.2</v>
      </c>
      <c r="C10" s="20" t="s">
        <v>117</v>
      </c>
      <c r="D10" s="46">
        <v>194048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194048</v>
      </c>
      <c r="P10" s="47">
        <f t="shared" si="2"/>
        <v>27.61462928703572</v>
      </c>
      <c r="Q10" s="9"/>
    </row>
    <row r="11" spans="1:17" ht="15">
      <c r="A11" s="12"/>
      <c r="B11" s="25">
        <v>316</v>
      </c>
      <c r="C11" s="20" t="s">
        <v>65</v>
      </c>
      <c r="D11" s="46">
        <v>15576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15576</v>
      </c>
      <c r="P11" s="47">
        <f t="shared" si="2"/>
        <v>2.216593140742849</v>
      </c>
      <c r="Q11" s="9"/>
    </row>
    <row r="12" spans="1:17" ht="15.75">
      <c r="A12" s="29" t="s">
        <v>12</v>
      </c>
      <c r="B12" s="30"/>
      <c r="C12" s="31"/>
      <c r="D12" s="32">
        <f aca="true" t="shared" si="3" ref="D12:N12">SUM(D13:D17)</f>
        <v>529259</v>
      </c>
      <c r="E12" s="32">
        <f t="shared" si="3"/>
        <v>4290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533549</v>
      </c>
      <c r="P12" s="45">
        <f t="shared" si="2"/>
        <v>75.92841895545752</v>
      </c>
      <c r="Q12" s="10"/>
    </row>
    <row r="13" spans="1:17" ht="15">
      <c r="A13" s="12"/>
      <c r="B13" s="25">
        <v>322</v>
      </c>
      <c r="C13" s="20" t="s">
        <v>118</v>
      </c>
      <c r="D13" s="46">
        <v>155535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155535</v>
      </c>
      <c r="P13" s="47">
        <f t="shared" si="2"/>
        <v>22.1339120535079</v>
      </c>
      <c r="Q13" s="9"/>
    </row>
    <row r="14" spans="1:17" ht="15">
      <c r="A14" s="12"/>
      <c r="B14" s="25">
        <v>323.1</v>
      </c>
      <c r="C14" s="20" t="s">
        <v>13</v>
      </c>
      <c r="D14" s="46">
        <v>265922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265922</v>
      </c>
      <c r="P14" s="47">
        <f t="shared" si="2"/>
        <v>37.84289170342963</v>
      </c>
      <c r="Q14" s="9"/>
    </row>
    <row r="15" spans="1:17" ht="15">
      <c r="A15" s="12"/>
      <c r="B15" s="25">
        <v>323.7</v>
      </c>
      <c r="C15" s="20" t="s">
        <v>16</v>
      </c>
      <c r="D15" s="46">
        <v>73724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73724</v>
      </c>
      <c r="P15" s="47">
        <f t="shared" si="2"/>
        <v>10.491532659740999</v>
      </c>
      <c r="Q15" s="9"/>
    </row>
    <row r="16" spans="1:17" ht="15">
      <c r="A16" s="12"/>
      <c r="B16" s="25">
        <v>324.31</v>
      </c>
      <c r="C16" s="20" t="s">
        <v>17</v>
      </c>
      <c r="D16" s="46">
        <v>0</v>
      </c>
      <c r="E16" s="46">
        <v>4290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4290</v>
      </c>
      <c r="P16" s="47">
        <f t="shared" si="2"/>
        <v>0.6105023480859542</v>
      </c>
      <c r="Q16" s="9"/>
    </row>
    <row r="17" spans="1:17" ht="15">
      <c r="A17" s="12"/>
      <c r="B17" s="25">
        <v>329.5</v>
      </c>
      <c r="C17" s="20" t="s">
        <v>119</v>
      </c>
      <c r="D17" s="46">
        <v>34078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34078</v>
      </c>
      <c r="P17" s="47">
        <f t="shared" si="2"/>
        <v>4.849580190693041</v>
      </c>
      <c r="Q17" s="9"/>
    </row>
    <row r="18" spans="1:17" ht="15.75">
      <c r="A18" s="29" t="s">
        <v>120</v>
      </c>
      <c r="B18" s="30"/>
      <c r="C18" s="31"/>
      <c r="D18" s="32">
        <f aca="true" t="shared" si="4" ref="D18:N18">SUM(D19:D26)</f>
        <v>1687695</v>
      </c>
      <c r="E18" s="32">
        <f t="shared" si="4"/>
        <v>225358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4"/>
        <v>0</v>
      </c>
      <c r="O18" s="44">
        <f t="shared" si="1"/>
        <v>1913053</v>
      </c>
      <c r="P18" s="45">
        <f t="shared" si="2"/>
        <v>272.24320478155687</v>
      </c>
      <c r="Q18" s="10"/>
    </row>
    <row r="19" spans="1:17" ht="15">
      <c r="A19" s="12"/>
      <c r="B19" s="25">
        <v>331.2</v>
      </c>
      <c r="C19" s="20" t="s">
        <v>90</v>
      </c>
      <c r="D19" s="46">
        <v>76475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76475</v>
      </c>
      <c r="P19" s="47">
        <f t="shared" si="2"/>
        <v>10.883022627010105</v>
      </c>
      <c r="Q19" s="9"/>
    </row>
    <row r="20" spans="1:17" ht="15">
      <c r="A20" s="12"/>
      <c r="B20" s="25">
        <v>331.5</v>
      </c>
      <c r="C20" s="20" t="s">
        <v>107</v>
      </c>
      <c r="D20" s="46">
        <v>149577</v>
      </c>
      <c r="E20" s="46">
        <v>124425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aca="true" t="shared" si="5" ref="O20:O25">SUM(D20:N20)</f>
        <v>274002</v>
      </c>
      <c r="P20" s="47">
        <f t="shared" si="2"/>
        <v>38.992742279778</v>
      </c>
      <c r="Q20" s="9"/>
    </row>
    <row r="21" spans="1:17" ht="15">
      <c r="A21" s="12"/>
      <c r="B21" s="25">
        <v>332</v>
      </c>
      <c r="C21" s="20" t="s">
        <v>108</v>
      </c>
      <c r="D21" s="46">
        <v>19208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19208</v>
      </c>
      <c r="P21" s="47">
        <f t="shared" si="2"/>
        <v>2.7334566671410276</v>
      </c>
      <c r="Q21" s="9"/>
    </row>
    <row r="22" spans="1:17" ht="15">
      <c r="A22" s="12"/>
      <c r="B22" s="25">
        <v>334.5</v>
      </c>
      <c r="C22" s="20" t="s">
        <v>121</v>
      </c>
      <c r="D22" s="46">
        <v>8310</v>
      </c>
      <c r="E22" s="46">
        <v>6913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15223</v>
      </c>
      <c r="P22" s="47">
        <f t="shared" si="2"/>
        <v>2.166358332147431</v>
      </c>
      <c r="Q22" s="9"/>
    </row>
    <row r="23" spans="1:17" ht="15">
      <c r="A23" s="12"/>
      <c r="B23" s="25">
        <v>335.125</v>
      </c>
      <c r="C23" s="20" t="s">
        <v>122</v>
      </c>
      <c r="D23" s="46">
        <v>374339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374339</v>
      </c>
      <c r="P23" s="47">
        <f t="shared" si="2"/>
        <v>53.27152412124662</v>
      </c>
      <c r="Q23" s="9"/>
    </row>
    <row r="24" spans="1:17" ht="15">
      <c r="A24" s="12"/>
      <c r="B24" s="25">
        <v>335.15</v>
      </c>
      <c r="C24" s="20" t="s">
        <v>69</v>
      </c>
      <c r="D24" s="46">
        <v>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98</v>
      </c>
      <c r="P24" s="47">
        <f t="shared" si="2"/>
        <v>0.013946207485413406</v>
      </c>
      <c r="Q24" s="9"/>
    </row>
    <row r="25" spans="1:17" ht="15">
      <c r="A25" s="12"/>
      <c r="B25" s="25">
        <v>335.18</v>
      </c>
      <c r="C25" s="20" t="s">
        <v>123</v>
      </c>
      <c r="D25" s="46">
        <v>1050050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1050050</v>
      </c>
      <c r="P25" s="47">
        <f t="shared" si="2"/>
        <v>149.43076704141168</v>
      </c>
      <c r="Q25" s="9"/>
    </row>
    <row r="26" spans="1:17" ht="15">
      <c r="A26" s="12"/>
      <c r="B26" s="25">
        <v>337.3</v>
      </c>
      <c r="C26" s="20" t="s">
        <v>124</v>
      </c>
      <c r="D26" s="46">
        <v>9638</v>
      </c>
      <c r="E26" s="46">
        <v>94020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aca="true" t="shared" si="6" ref="O26:O43">SUM(D26:N26)</f>
        <v>103658</v>
      </c>
      <c r="P26" s="47">
        <f t="shared" si="2"/>
        <v>14.75138750533656</v>
      </c>
      <c r="Q26" s="9"/>
    </row>
    <row r="27" spans="1:17" ht="15.75">
      <c r="A27" s="29" t="s">
        <v>28</v>
      </c>
      <c r="B27" s="30"/>
      <c r="C27" s="31"/>
      <c r="D27" s="32">
        <f aca="true" t="shared" si="7" ref="D27:N27">SUM(D28:D32)</f>
        <v>754982</v>
      </c>
      <c r="E27" s="32">
        <f t="shared" si="7"/>
        <v>394832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6"/>
        <v>1149814</v>
      </c>
      <c r="P27" s="45">
        <f t="shared" si="2"/>
        <v>163.62800626156255</v>
      </c>
      <c r="Q27" s="10"/>
    </row>
    <row r="28" spans="1:17" ht="15">
      <c r="A28" s="12"/>
      <c r="B28" s="25">
        <v>341.9</v>
      </c>
      <c r="C28" s="20" t="s">
        <v>71</v>
      </c>
      <c r="D28" s="46">
        <v>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70</v>
      </c>
      <c r="P28" s="47">
        <f t="shared" si="2"/>
        <v>0.00996157677529529</v>
      </c>
      <c r="Q28" s="9"/>
    </row>
    <row r="29" spans="1:17" ht="15">
      <c r="A29" s="12"/>
      <c r="B29" s="25">
        <v>342.9</v>
      </c>
      <c r="C29" s="20" t="s">
        <v>72</v>
      </c>
      <c r="D29" s="46">
        <v>114600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114600</v>
      </c>
      <c r="P29" s="47">
        <f t="shared" si="2"/>
        <v>16.308524263554858</v>
      </c>
      <c r="Q29" s="9"/>
    </row>
    <row r="30" spans="1:17" ht="15">
      <c r="A30" s="12"/>
      <c r="B30" s="25">
        <v>343.4</v>
      </c>
      <c r="C30" s="20" t="s">
        <v>51</v>
      </c>
      <c r="D30" s="46">
        <v>640184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640184</v>
      </c>
      <c r="P30" s="47">
        <f t="shared" si="2"/>
        <v>91.10345809022343</v>
      </c>
      <c r="Q30" s="9"/>
    </row>
    <row r="31" spans="1:17" ht="15">
      <c r="A31" s="12"/>
      <c r="B31" s="25">
        <v>343.9</v>
      </c>
      <c r="C31" s="20" t="s">
        <v>32</v>
      </c>
      <c r="D31" s="46">
        <v>0</v>
      </c>
      <c r="E31" s="46">
        <v>394832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394832</v>
      </c>
      <c r="P31" s="47">
        <f t="shared" si="2"/>
        <v>56.18784687633414</v>
      </c>
      <c r="Q31" s="9"/>
    </row>
    <row r="32" spans="1:17" ht="15">
      <c r="A32" s="12"/>
      <c r="B32" s="25">
        <v>347.4</v>
      </c>
      <c r="C32" s="20" t="s">
        <v>73</v>
      </c>
      <c r="D32" s="46">
        <v>128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128</v>
      </c>
      <c r="P32" s="47">
        <f t="shared" si="2"/>
        <v>0.018215454674825673</v>
      </c>
      <c r="Q32" s="9"/>
    </row>
    <row r="33" spans="1:17" ht="15.75">
      <c r="A33" s="29" t="s">
        <v>29</v>
      </c>
      <c r="B33" s="30"/>
      <c r="C33" s="31"/>
      <c r="D33" s="32">
        <f aca="true" t="shared" si="8" ref="D33:N33">SUM(D34:D35)</f>
        <v>239862</v>
      </c>
      <c r="E33" s="32">
        <f t="shared" si="8"/>
        <v>3247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8"/>
        <v>0</v>
      </c>
      <c r="O33" s="32">
        <f t="shared" si="6"/>
        <v>243109</v>
      </c>
      <c r="P33" s="45">
        <f t="shared" si="2"/>
        <v>34.596413832360895</v>
      </c>
      <c r="Q33" s="10"/>
    </row>
    <row r="34" spans="1:17" ht="15">
      <c r="A34" s="13"/>
      <c r="B34" s="39">
        <v>354</v>
      </c>
      <c r="C34" s="21" t="s">
        <v>74</v>
      </c>
      <c r="D34" s="46">
        <v>760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760</v>
      </c>
      <c r="P34" s="47">
        <f t="shared" si="2"/>
        <v>0.10815426213177742</v>
      </c>
      <c r="Q34" s="9"/>
    </row>
    <row r="35" spans="1:17" ht="15">
      <c r="A35" s="13"/>
      <c r="B35" s="39">
        <v>359</v>
      </c>
      <c r="C35" s="21" t="s">
        <v>35</v>
      </c>
      <c r="D35" s="46">
        <v>239102</v>
      </c>
      <c r="E35" s="46">
        <v>3247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242349</v>
      </c>
      <c r="P35" s="47">
        <f t="shared" si="2"/>
        <v>34.48825957022912</v>
      </c>
      <c r="Q35" s="9"/>
    </row>
    <row r="36" spans="1:17" ht="15.75">
      <c r="A36" s="29" t="s">
        <v>2</v>
      </c>
      <c r="B36" s="30"/>
      <c r="C36" s="31"/>
      <c r="D36" s="32">
        <f aca="true" t="shared" si="9" ref="D36:N36">SUM(D37:D42)</f>
        <v>92864</v>
      </c>
      <c r="E36" s="32">
        <f t="shared" si="9"/>
        <v>3927</v>
      </c>
      <c r="F36" s="32">
        <f t="shared" si="9"/>
        <v>1047376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9"/>
        <v>0</v>
      </c>
      <c r="O36" s="32">
        <f t="shared" si="6"/>
        <v>1144167</v>
      </c>
      <c r="P36" s="45">
        <f t="shared" si="2"/>
        <v>162.8243916322755</v>
      </c>
      <c r="Q36" s="10"/>
    </row>
    <row r="37" spans="1:17" ht="15">
      <c r="A37" s="12"/>
      <c r="B37" s="25">
        <v>361.1</v>
      </c>
      <c r="C37" s="20" t="s">
        <v>36</v>
      </c>
      <c r="D37" s="46">
        <v>1038</v>
      </c>
      <c r="E37" s="46">
        <v>3927</v>
      </c>
      <c r="F37" s="46">
        <v>3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4968</v>
      </c>
      <c r="P37" s="47">
        <f t="shared" si="2"/>
        <v>0.7069873345666714</v>
      </c>
      <c r="Q37" s="9"/>
    </row>
    <row r="38" spans="1:17" ht="15">
      <c r="A38" s="12"/>
      <c r="B38" s="25">
        <v>362</v>
      </c>
      <c r="C38" s="20" t="s">
        <v>37</v>
      </c>
      <c r="D38" s="46">
        <v>0</v>
      </c>
      <c r="E38" s="46">
        <v>0</v>
      </c>
      <c r="F38" s="46">
        <v>1047373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1047373</v>
      </c>
      <c r="P38" s="47">
        <f t="shared" si="2"/>
        <v>149.04980788387647</v>
      </c>
      <c r="Q38" s="9"/>
    </row>
    <row r="39" spans="1:17" ht="15">
      <c r="A39" s="12"/>
      <c r="B39" s="25">
        <v>364</v>
      </c>
      <c r="C39" s="20" t="s">
        <v>86</v>
      </c>
      <c r="D39" s="46">
        <v>47000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47000</v>
      </c>
      <c r="P39" s="47">
        <f t="shared" si="2"/>
        <v>6.688487263412552</v>
      </c>
      <c r="Q39" s="9"/>
    </row>
    <row r="40" spans="1:17" ht="15">
      <c r="A40" s="12"/>
      <c r="B40" s="25">
        <v>366</v>
      </c>
      <c r="C40" s="20" t="s">
        <v>75</v>
      </c>
      <c r="D40" s="46">
        <v>2122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2122</v>
      </c>
      <c r="P40" s="47">
        <f t="shared" si="2"/>
        <v>0.30197808453109437</v>
      </c>
      <c r="Q40" s="9"/>
    </row>
    <row r="41" spans="1:17" ht="15">
      <c r="A41" s="12"/>
      <c r="B41" s="25">
        <v>367</v>
      </c>
      <c r="C41" s="20" t="s">
        <v>109</v>
      </c>
      <c r="D41" s="46">
        <v>18400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18400</v>
      </c>
      <c r="P41" s="47">
        <f t="shared" si="2"/>
        <v>2.6184716095061904</v>
      </c>
      <c r="Q41" s="9"/>
    </row>
    <row r="42" spans="1:17" ht="15.75" thickBot="1">
      <c r="A42" s="12"/>
      <c r="B42" s="25">
        <v>369.9</v>
      </c>
      <c r="C42" s="20" t="s">
        <v>38</v>
      </c>
      <c r="D42" s="46">
        <v>24304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24304</v>
      </c>
      <c r="P42" s="47">
        <f t="shared" si="2"/>
        <v>3.4586594563825246</v>
      </c>
      <c r="Q42" s="9"/>
    </row>
    <row r="43" spans="1:120" ht="16.5" thickBot="1">
      <c r="A43" s="14" t="s">
        <v>33</v>
      </c>
      <c r="B43" s="23"/>
      <c r="C43" s="22"/>
      <c r="D43" s="15">
        <f>SUM(D5,D12,D18,D27,D33,D36)</f>
        <v>7297116</v>
      </c>
      <c r="E43" s="15">
        <f aca="true" t="shared" si="10" ref="E43:N43">SUM(E5,E12,E18,E27,E33,E36)</f>
        <v>631654</v>
      </c>
      <c r="F43" s="15">
        <f t="shared" si="10"/>
        <v>1047376</v>
      </c>
      <c r="G43" s="15">
        <f t="shared" si="10"/>
        <v>0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10"/>
        <v>0</v>
      </c>
      <c r="O43" s="15">
        <f t="shared" si="6"/>
        <v>8976146</v>
      </c>
      <c r="P43" s="38">
        <f t="shared" si="2"/>
        <v>1277.3795360751387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6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6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8" t="s">
        <v>125</v>
      </c>
      <c r="N45" s="48"/>
      <c r="O45" s="48"/>
      <c r="P45" s="43">
        <v>7027</v>
      </c>
    </row>
    <row r="46" spans="1:16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</row>
    <row r="47" spans="1:16" ht="15.75" customHeight="1" thickBot="1">
      <c r="A47" s="52" t="s">
        <v>53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</row>
  </sheetData>
  <sheetProtection/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2730572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2730572</v>
      </c>
      <c r="O5" s="33">
        <f aca="true" t="shared" si="2" ref="O5:O32">(N5/O$34)</f>
        <v>429.26772520044017</v>
      </c>
      <c r="P5" s="6"/>
    </row>
    <row r="6" spans="1:16" ht="15">
      <c r="A6" s="12"/>
      <c r="B6" s="25">
        <v>311</v>
      </c>
      <c r="C6" s="20" t="s">
        <v>1</v>
      </c>
      <c r="D6" s="46">
        <v>2386130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2386130</v>
      </c>
      <c r="O6" s="47">
        <f t="shared" si="2"/>
        <v>375.1186920295551</v>
      </c>
      <c r="P6" s="9"/>
    </row>
    <row r="7" spans="1:16" ht="15">
      <c r="A7" s="12"/>
      <c r="B7" s="25">
        <v>312.1</v>
      </c>
      <c r="C7" s="20" t="s">
        <v>55</v>
      </c>
      <c r="D7" s="46">
        <v>192520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192520</v>
      </c>
      <c r="O7" s="47">
        <f t="shared" si="2"/>
        <v>30.26568149662003</v>
      </c>
      <c r="P7" s="9"/>
    </row>
    <row r="8" spans="1:16" ht="15">
      <c r="A8" s="12"/>
      <c r="B8" s="25">
        <v>312.41</v>
      </c>
      <c r="C8" s="20" t="s">
        <v>9</v>
      </c>
      <c r="D8" s="46">
        <v>13954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13954</v>
      </c>
      <c r="O8" s="47">
        <f t="shared" si="2"/>
        <v>2.193680238956139</v>
      </c>
      <c r="P8" s="9"/>
    </row>
    <row r="9" spans="1:16" ht="15">
      <c r="A9" s="12"/>
      <c r="B9" s="25">
        <v>314.1</v>
      </c>
      <c r="C9" s="20" t="s">
        <v>10</v>
      </c>
      <c r="D9" s="46">
        <v>137968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137968</v>
      </c>
      <c r="O9" s="47">
        <f t="shared" si="2"/>
        <v>21.689671435308913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SUM(D11:D15)</f>
        <v>386529</v>
      </c>
      <c r="E10" s="32">
        <f t="shared" si="3"/>
        <v>7315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393844</v>
      </c>
      <c r="O10" s="45">
        <f t="shared" si="2"/>
        <v>61.91542210344286</v>
      </c>
      <c r="P10" s="10"/>
    </row>
    <row r="11" spans="1:16" ht="15">
      <c r="A11" s="12"/>
      <c r="B11" s="25">
        <v>323.2</v>
      </c>
      <c r="C11" s="20" t="s">
        <v>14</v>
      </c>
      <c r="D11" s="46">
        <v>252981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252981</v>
      </c>
      <c r="O11" s="47">
        <f t="shared" si="2"/>
        <v>39.77063354818425</v>
      </c>
      <c r="P11" s="9"/>
    </row>
    <row r="12" spans="1:16" ht="15">
      <c r="A12" s="12"/>
      <c r="B12" s="25">
        <v>323.4</v>
      </c>
      <c r="C12" s="20" t="s">
        <v>15</v>
      </c>
      <c r="D12" s="46">
        <v>4961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4961</v>
      </c>
      <c r="O12" s="47">
        <f t="shared" si="2"/>
        <v>0.7799088193680239</v>
      </c>
      <c r="P12" s="9"/>
    </row>
    <row r="13" spans="1:16" ht="15">
      <c r="A13" s="12"/>
      <c r="B13" s="25">
        <v>323.7</v>
      </c>
      <c r="C13" s="20" t="s">
        <v>16</v>
      </c>
      <c r="D13" s="46">
        <v>13842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13842</v>
      </c>
      <c r="O13" s="47">
        <f t="shared" si="2"/>
        <v>2.176072944505581</v>
      </c>
      <c r="P13" s="9"/>
    </row>
    <row r="14" spans="1:16" ht="15">
      <c r="A14" s="12"/>
      <c r="B14" s="25">
        <v>324.31</v>
      </c>
      <c r="C14" s="20" t="s">
        <v>17</v>
      </c>
      <c r="D14" s="46">
        <v>0</v>
      </c>
      <c r="E14" s="46">
        <v>7315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7315</v>
      </c>
      <c r="O14" s="47">
        <f t="shared" si="2"/>
        <v>1.1499764188020751</v>
      </c>
      <c r="P14" s="9"/>
    </row>
    <row r="15" spans="1:16" ht="15">
      <c r="A15" s="12"/>
      <c r="B15" s="25">
        <v>329</v>
      </c>
      <c r="C15" s="20" t="s">
        <v>18</v>
      </c>
      <c r="D15" s="46">
        <v>114745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114745</v>
      </c>
      <c r="O15" s="47">
        <f t="shared" si="2"/>
        <v>18.03883037258293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SUM(D17:D20)</f>
        <v>1015784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1015784</v>
      </c>
      <c r="O16" s="45">
        <f t="shared" si="2"/>
        <v>159.68935701933657</v>
      </c>
      <c r="P16" s="10"/>
    </row>
    <row r="17" spans="1:16" ht="15">
      <c r="A17" s="12"/>
      <c r="B17" s="25">
        <v>334.39</v>
      </c>
      <c r="C17" s="20" t="s">
        <v>49</v>
      </c>
      <c r="D17" s="46">
        <v>11710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11710</v>
      </c>
      <c r="O17" s="47">
        <f t="shared" si="2"/>
        <v>1.8409055180003144</v>
      </c>
      <c r="P17" s="9"/>
    </row>
    <row r="18" spans="1:16" ht="15">
      <c r="A18" s="12"/>
      <c r="B18" s="25">
        <v>335.12</v>
      </c>
      <c r="C18" s="20" t="s">
        <v>21</v>
      </c>
      <c r="D18" s="46">
        <v>227382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227382</v>
      </c>
      <c r="O18" s="47">
        <f t="shared" si="2"/>
        <v>35.746266310328565</v>
      </c>
      <c r="P18" s="9"/>
    </row>
    <row r="19" spans="1:16" ht="15">
      <c r="A19" s="12"/>
      <c r="B19" s="25">
        <v>335.15</v>
      </c>
      <c r="C19" s="20" t="s">
        <v>22</v>
      </c>
      <c r="D19" s="46">
        <v>196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196</v>
      </c>
      <c r="O19" s="47">
        <f t="shared" si="2"/>
        <v>0.030812765288476655</v>
      </c>
      <c r="P19" s="9"/>
    </row>
    <row r="20" spans="1:16" ht="15">
      <c r="A20" s="12"/>
      <c r="B20" s="25">
        <v>335.18</v>
      </c>
      <c r="C20" s="20" t="s">
        <v>23</v>
      </c>
      <c r="D20" s="46">
        <v>776496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776496</v>
      </c>
      <c r="O20" s="47">
        <f t="shared" si="2"/>
        <v>122.07137242571923</v>
      </c>
      <c r="P20" s="9"/>
    </row>
    <row r="21" spans="1:16" ht="15.75">
      <c r="A21" s="29" t="s">
        <v>28</v>
      </c>
      <c r="B21" s="30"/>
      <c r="C21" s="31"/>
      <c r="D21" s="32">
        <f aca="true" t="shared" si="5" ref="D21:M21">SUM(D22:D25)</f>
        <v>473452</v>
      </c>
      <c r="E21" s="32">
        <f t="shared" si="5"/>
        <v>141736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6511459</v>
      </c>
      <c r="N21" s="32">
        <f t="shared" si="1"/>
        <v>7126647</v>
      </c>
      <c r="O21" s="45">
        <f t="shared" si="2"/>
        <v>1120.3658229838077</v>
      </c>
      <c r="P21" s="10"/>
    </row>
    <row r="22" spans="1:16" ht="15">
      <c r="A22" s="12"/>
      <c r="B22" s="25">
        <v>341.9</v>
      </c>
      <c r="C22" s="20" t="s">
        <v>59</v>
      </c>
      <c r="D22" s="46">
        <v>10819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10819</v>
      </c>
      <c r="O22" s="47">
        <f t="shared" si="2"/>
        <v>1.7008332023266781</v>
      </c>
      <c r="P22" s="9"/>
    </row>
    <row r="23" spans="1:16" ht="15">
      <c r="A23" s="12"/>
      <c r="B23" s="25">
        <v>343.4</v>
      </c>
      <c r="C23" s="20" t="s">
        <v>51</v>
      </c>
      <c r="D23" s="46">
        <v>462633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462633</v>
      </c>
      <c r="O23" s="47">
        <f t="shared" si="2"/>
        <v>72.729602263795</v>
      </c>
      <c r="P23" s="9"/>
    </row>
    <row r="24" spans="1:16" ht="15">
      <c r="A24" s="12"/>
      <c r="B24" s="25">
        <v>343.9</v>
      </c>
      <c r="C24" s="20" t="s">
        <v>32</v>
      </c>
      <c r="D24" s="46">
        <v>0</v>
      </c>
      <c r="E24" s="46">
        <v>141736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141736</v>
      </c>
      <c r="O24" s="47">
        <f t="shared" si="2"/>
        <v>22.28203112718126</v>
      </c>
      <c r="P24" s="9"/>
    </row>
    <row r="25" spans="1:16" ht="15">
      <c r="A25" s="12"/>
      <c r="B25" s="25">
        <v>347.8</v>
      </c>
      <c r="C25" s="20" t="s">
        <v>62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6511459</v>
      </c>
      <c r="N25" s="46">
        <f t="shared" si="1"/>
        <v>6511459</v>
      </c>
      <c r="O25" s="47">
        <f t="shared" si="2"/>
        <v>1023.6533563905047</v>
      </c>
      <c r="P25" s="9"/>
    </row>
    <row r="26" spans="1:16" ht="15.75">
      <c r="A26" s="29" t="s">
        <v>29</v>
      </c>
      <c r="B26" s="30"/>
      <c r="C26" s="31"/>
      <c r="D26" s="32">
        <f aca="true" t="shared" si="6" ref="D26:M26">SUM(D27:D27)</f>
        <v>18575</v>
      </c>
      <c r="E26" s="32">
        <f t="shared" si="6"/>
        <v>1721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20296</v>
      </c>
      <c r="O26" s="45">
        <f t="shared" si="2"/>
        <v>3.190693287218991</v>
      </c>
      <c r="P26" s="10"/>
    </row>
    <row r="27" spans="1:16" ht="15">
      <c r="A27" s="13"/>
      <c r="B27" s="39">
        <v>359</v>
      </c>
      <c r="C27" s="21" t="s">
        <v>35</v>
      </c>
      <c r="D27" s="46">
        <v>18575</v>
      </c>
      <c r="E27" s="46">
        <v>1721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20296</v>
      </c>
      <c r="O27" s="47">
        <f t="shared" si="2"/>
        <v>3.190693287218991</v>
      </c>
      <c r="P27" s="9"/>
    </row>
    <row r="28" spans="1:16" ht="15.75">
      <c r="A28" s="29" t="s">
        <v>2</v>
      </c>
      <c r="B28" s="30"/>
      <c r="C28" s="31"/>
      <c r="D28" s="32">
        <f aca="true" t="shared" si="7" ref="D28:M28">SUM(D29:D31)</f>
        <v>40484</v>
      </c>
      <c r="E28" s="32">
        <f t="shared" si="7"/>
        <v>1049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41533</v>
      </c>
      <c r="O28" s="45">
        <f t="shared" si="2"/>
        <v>6.529319289419902</v>
      </c>
      <c r="P28" s="10"/>
    </row>
    <row r="29" spans="1:16" ht="15">
      <c r="A29" s="12"/>
      <c r="B29" s="25">
        <v>361.1</v>
      </c>
      <c r="C29" s="20" t="s">
        <v>36</v>
      </c>
      <c r="D29" s="46">
        <v>5310</v>
      </c>
      <c r="E29" s="46">
        <v>1049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6359</v>
      </c>
      <c r="O29" s="47">
        <f t="shared" si="2"/>
        <v>0.9996855840276686</v>
      </c>
      <c r="P29" s="9"/>
    </row>
    <row r="30" spans="1:16" ht="15">
      <c r="A30" s="12"/>
      <c r="B30" s="25">
        <v>362</v>
      </c>
      <c r="C30" s="20" t="s">
        <v>37</v>
      </c>
      <c r="D30" s="46">
        <v>14470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14470</v>
      </c>
      <c r="O30" s="47">
        <f t="shared" si="2"/>
        <v>2.2747995598176387</v>
      </c>
      <c r="P30" s="9"/>
    </row>
    <row r="31" spans="1:16" ht="15.75" thickBot="1">
      <c r="A31" s="12"/>
      <c r="B31" s="25">
        <v>369.9</v>
      </c>
      <c r="C31" s="20" t="s">
        <v>38</v>
      </c>
      <c r="D31" s="46">
        <v>20704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20704</v>
      </c>
      <c r="O31" s="47">
        <f t="shared" si="2"/>
        <v>3.2548341455745953</v>
      </c>
      <c r="P31" s="9"/>
    </row>
    <row r="32" spans="1:119" ht="16.5" thickBot="1">
      <c r="A32" s="14" t="s">
        <v>33</v>
      </c>
      <c r="B32" s="23"/>
      <c r="C32" s="22"/>
      <c r="D32" s="15">
        <f>SUM(D5,D10,D16,D21,D26,D28)</f>
        <v>4665396</v>
      </c>
      <c r="E32" s="15">
        <f aca="true" t="shared" si="8" ref="E32:M32">SUM(E5,E10,E16,E21,E26,E28)</f>
        <v>151821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6511459</v>
      </c>
      <c r="N32" s="15">
        <f t="shared" si="1"/>
        <v>11328676</v>
      </c>
      <c r="O32" s="38">
        <f t="shared" si="2"/>
        <v>1780.958339883666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63</v>
      </c>
      <c r="M34" s="48"/>
      <c r="N34" s="48"/>
      <c r="O34" s="43">
        <v>6361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2774328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2774328</v>
      </c>
      <c r="O5" s="33">
        <f aca="true" t="shared" si="2" ref="O5:O32">(N5/O$34)</f>
        <v>461.0049850448654</v>
      </c>
      <c r="P5" s="6"/>
    </row>
    <row r="6" spans="1:16" ht="15">
      <c r="A6" s="12"/>
      <c r="B6" s="25">
        <v>311</v>
      </c>
      <c r="C6" s="20" t="s">
        <v>1</v>
      </c>
      <c r="D6" s="46">
        <v>2397747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2397747</v>
      </c>
      <c r="O6" s="47">
        <f t="shared" si="2"/>
        <v>398.42921236291124</v>
      </c>
      <c r="P6" s="9"/>
    </row>
    <row r="7" spans="1:16" ht="15">
      <c r="A7" s="12"/>
      <c r="B7" s="25">
        <v>312.1</v>
      </c>
      <c r="C7" s="20" t="s">
        <v>55</v>
      </c>
      <c r="D7" s="46">
        <v>192154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192154</v>
      </c>
      <c r="O7" s="47">
        <f t="shared" si="2"/>
        <v>31.929877035559986</v>
      </c>
      <c r="P7" s="9"/>
    </row>
    <row r="8" spans="1:16" ht="15">
      <c r="A8" s="12"/>
      <c r="B8" s="25">
        <v>312.3</v>
      </c>
      <c r="C8" s="20" t="s">
        <v>56</v>
      </c>
      <c r="D8" s="46">
        <v>168915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168915</v>
      </c>
      <c r="O8" s="47">
        <f t="shared" si="2"/>
        <v>28.06829511465603</v>
      </c>
      <c r="P8" s="9"/>
    </row>
    <row r="9" spans="1:16" ht="15">
      <c r="A9" s="12"/>
      <c r="B9" s="25">
        <v>312.41</v>
      </c>
      <c r="C9" s="20" t="s">
        <v>9</v>
      </c>
      <c r="D9" s="46">
        <v>15512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15512</v>
      </c>
      <c r="O9" s="47">
        <f t="shared" si="2"/>
        <v>2.5776005317381188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SUM(D11:D15)</f>
        <v>420889</v>
      </c>
      <c r="E10" s="32">
        <f t="shared" si="3"/>
        <v>34045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454934</v>
      </c>
      <c r="O10" s="45">
        <f t="shared" si="2"/>
        <v>75.59554669325357</v>
      </c>
      <c r="P10" s="10"/>
    </row>
    <row r="11" spans="1:16" ht="15">
      <c r="A11" s="12"/>
      <c r="B11" s="25">
        <v>323.2</v>
      </c>
      <c r="C11" s="20" t="s">
        <v>14</v>
      </c>
      <c r="D11" s="46">
        <v>255377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255377</v>
      </c>
      <c r="O11" s="47">
        <f t="shared" si="2"/>
        <v>42.435526753074114</v>
      </c>
      <c r="P11" s="9"/>
    </row>
    <row r="12" spans="1:16" ht="15">
      <c r="A12" s="12"/>
      <c r="B12" s="25">
        <v>323.4</v>
      </c>
      <c r="C12" s="20" t="s">
        <v>15</v>
      </c>
      <c r="D12" s="46">
        <v>1528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1528</v>
      </c>
      <c r="O12" s="47">
        <f t="shared" si="2"/>
        <v>0.25390495181123296</v>
      </c>
      <c r="P12" s="9"/>
    </row>
    <row r="13" spans="1:16" ht="15">
      <c r="A13" s="12"/>
      <c r="B13" s="25">
        <v>323.7</v>
      </c>
      <c r="C13" s="20" t="s">
        <v>16</v>
      </c>
      <c r="D13" s="46">
        <v>12607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12607</v>
      </c>
      <c r="O13" s="47">
        <f t="shared" si="2"/>
        <v>2.094882020604852</v>
      </c>
      <c r="P13" s="9"/>
    </row>
    <row r="14" spans="1:16" ht="15">
      <c r="A14" s="12"/>
      <c r="B14" s="25">
        <v>324.31</v>
      </c>
      <c r="C14" s="20" t="s">
        <v>17</v>
      </c>
      <c r="D14" s="46">
        <v>0</v>
      </c>
      <c r="E14" s="46">
        <v>34045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34045</v>
      </c>
      <c r="O14" s="47">
        <f t="shared" si="2"/>
        <v>5.657195081422399</v>
      </c>
      <c r="P14" s="9"/>
    </row>
    <row r="15" spans="1:16" ht="15">
      <c r="A15" s="12"/>
      <c r="B15" s="25">
        <v>329</v>
      </c>
      <c r="C15" s="20" t="s">
        <v>18</v>
      </c>
      <c r="D15" s="46">
        <v>151377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151377</v>
      </c>
      <c r="O15" s="47">
        <f t="shared" si="2"/>
        <v>25.154037886340976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SUM(D17:D21)</f>
        <v>999205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999205</v>
      </c>
      <c r="O16" s="45">
        <f t="shared" si="2"/>
        <v>166.03605849119307</v>
      </c>
      <c r="P16" s="10"/>
    </row>
    <row r="17" spans="1:16" ht="15">
      <c r="A17" s="12"/>
      <c r="B17" s="25">
        <v>331.1</v>
      </c>
      <c r="C17" s="20" t="s">
        <v>57</v>
      </c>
      <c r="D17" s="46">
        <v>5402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5402</v>
      </c>
      <c r="O17" s="47">
        <f t="shared" si="2"/>
        <v>0.8976404120970423</v>
      </c>
      <c r="P17" s="9"/>
    </row>
    <row r="18" spans="1:16" ht="15">
      <c r="A18" s="12"/>
      <c r="B18" s="25">
        <v>331.39</v>
      </c>
      <c r="C18" s="20" t="s">
        <v>58</v>
      </c>
      <c r="D18" s="46">
        <v>20500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20500</v>
      </c>
      <c r="O18" s="47">
        <f t="shared" si="2"/>
        <v>3.406447324692589</v>
      </c>
      <c r="P18" s="9"/>
    </row>
    <row r="19" spans="1:16" ht="15">
      <c r="A19" s="12"/>
      <c r="B19" s="25">
        <v>335.12</v>
      </c>
      <c r="C19" s="20" t="s">
        <v>21</v>
      </c>
      <c r="D19" s="46">
        <v>221143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221143</v>
      </c>
      <c r="O19" s="47">
        <f t="shared" si="2"/>
        <v>36.74692588899967</v>
      </c>
      <c r="P19" s="9"/>
    </row>
    <row r="20" spans="1:16" ht="15">
      <c r="A20" s="12"/>
      <c r="B20" s="25">
        <v>335.15</v>
      </c>
      <c r="C20" s="20" t="s">
        <v>22</v>
      </c>
      <c r="D20" s="46">
        <v>851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851</v>
      </c>
      <c r="O20" s="47">
        <f t="shared" si="2"/>
        <v>0.14140910601528747</v>
      </c>
      <c r="P20" s="9"/>
    </row>
    <row r="21" spans="1:16" ht="15">
      <c r="A21" s="12"/>
      <c r="B21" s="25">
        <v>335.18</v>
      </c>
      <c r="C21" s="20" t="s">
        <v>23</v>
      </c>
      <c r="D21" s="46">
        <v>751309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751309</v>
      </c>
      <c r="O21" s="47">
        <f t="shared" si="2"/>
        <v>124.8436357593885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SUM(D23:D25)</f>
        <v>629651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629651</v>
      </c>
      <c r="O22" s="45">
        <f t="shared" si="2"/>
        <v>104.6279494848787</v>
      </c>
      <c r="P22" s="10"/>
    </row>
    <row r="23" spans="1:16" ht="15">
      <c r="A23" s="12"/>
      <c r="B23" s="25">
        <v>341.9</v>
      </c>
      <c r="C23" s="20" t="s">
        <v>59</v>
      </c>
      <c r="D23" s="46">
        <v>18857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18857</v>
      </c>
      <c r="O23" s="47">
        <f t="shared" si="2"/>
        <v>3.1334330342306416</v>
      </c>
      <c r="P23" s="9"/>
    </row>
    <row r="24" spans="1:16" ht="15">
      <c r="A24" s="12"/>
      <c r="B24" s="25">
        <v>343.4</v>
      </c>
      <c r="C24" s="20" t="s">
        <v>51</v>
      </c>
      <c r="D24" s="46">
        <v>476638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476638</v>
      </c>
      <c r="O24" s="47">
        <f t="shared" si="2"/>
        <v>79.20206048521104</v>
      </c>
      <c r="P24" s="9"/>
    </row>
    <row r="25" spans="1:16" ht="15">
      <c r="A25" s="12"/>
      <c r="B25" s="25">
        <v>343.9</v>
      </c>
      <c r="C25" s="20" t="s">
        <v>32</v>
      </c>
      <c r="D25" s="46">
        <v>134156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134156</v>
      </c>
      <c r="O25" s="47">
        <f t="shared" si="2"/>
        <v>22.29245596543702</v>
      </c>
      <c r="P25" s="9"/>
    </row>
    <row r="26" spans="1:16" ht="15.75">
      <c r="A26" s="29" t="s">
        <v>29</v>
      </c>
      <c r="B26" s="30"/>
      <c r="C26" s="31"/>
      <c r="D26" s="32">
        <f aca="true" t="shared" si="6" ref="D26:M26">SUM(D27:D27)</f>
        <v>19821</v>
      </c>
      <c r="E26" s="32">
        <f t="shared" si="6"/>
        <v>1790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21611</v>
      </c>
      <c r="O26" s="45">
        <f t="shared" si="2"/>
        <v>3.591060152874709</v>
      </c>
      <c r="P26" s="10"/>
    </row>
    <row r="27" spans="1:16" ht="15">
      <c r="A27" s="13"/>
      <c r="B27" s="39">
        <v>359</v>
      </c>
      <c r="C27" s="21" t="s">
        <v>35</v>
      </c>
      <c r="D27" s="46">
        <v>19821</v>
      </c>
      <c r="E27" s="46">
        <v>1790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21611</v>
      </c>
      <c r="O27" s="47">
        <f t="shared" si="2"/>
        <v>3.591060152874709</v>
      </c>
      <c r="P27" s="9"/>
    </row>
    <row r="28" spans="1:16" ht="15.75">
      <c r="A28" s="29" t="s">
        <v>2</v>
      </c>
      <c r="B28" s="30"/>
      <c r="C28" s="31"/>
      <c r="D28" s="32">
        <f aca="true" t="shared" si="7" ref="D28:M28">SUM(D29:D31)</f>
        <v>10409</v>
      </c>
      <c r="E28" s="32">
        <f t="shared" si="7"/>
        <v>697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11106</v>
      </c>
      <c r="O28" s="45">
        <f t="shared" si="2"/>
        <v>1.8454636091724825</v>
      </c>
      <c r="P28" s="10"/>
    </row>
    <row r="29" spans="1:16" ht="15">
      <c r="A29" s="12"/>
      <c r="B29" s="25">
        <v>361.1</v>
      </c>
      <c r="C29" s="20" t="s">
        <v>36</v>
      </c>
      <c r="D29" s="46">
        <v>2949</v>
      </c>
      <c r="E29" s="46">
        <v>697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3646</v>
      </c>
      <c r="O29" s="47">
        <f t="shared" si="2"/>
        <v>0.6058491193087404</v>
      </c>
      <c r="P29" s="9"/>
    </row>
    <row r="30" spans="1:16" ht="15">
      <c r="A30" s="12"/>
      <c r="B30" s="25">
        <v>362</v>
      </c>
      <c r="C30" s="20" t="s">
        <v>37</v>
      </c>
      <c r="D30" s="46">
        <v>5850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5850</v>
      </c>
      <c r="O30" s="47">
        <f t="shared" si="2"/>
        <v>0.9720837487537388</v>
      </c>
      <c r="P30" s="9"/>
    </row>
    <row r="31" spans="1:16" ht="15.75" thickBot="1">
      <c r="A31" s="12"/>
      <c r="B31" s="25">
        <v>369.9</v>
      </c>
      <c r="C31" s="20" t="s">
        <v>38</v>
      </c>
      <c r="D31" s="46">
        <v>1610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1610</v>
      </c>
      <c r="O31" s="47">
        <f t="shared" si="2"/>
        <v>0.2675307411100033</v>
      </c>
      <c r="P31" s="9"/>
    </row>
    <row r="32" spans="1:119" ht="16.5" thickBot="1">
      <c r="A32" s="14" t="s">
        <v>33</v>
      </c>
      <c r="B32" s="23"/>
      <c r="C32" s="22"/>
      <c r="D32" s="15">
        <f>SUM(D5,D10,D16,D22,D26,D28)</f>
        <v>4854303</v>
      </c>
      <c r="E32" s="15">
        <f aca="true" t="shared" si="8" ref="E32:M32">SUM(E5,E10,E16,E22,E26,E28)</f>
        <v>36532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4890835</v>
      </c>
      <c r="O32" s="38">
        <f t="shared" si="2"/>
        <v>812.701063476238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60</v>
      </c>
      <c r="M34" s="48"/>
      <c r="N34" s="48"/>
      <c r="O34" s="43">
        <v>6018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2509442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3">SUM(D5:M5)</f>
        <v>2509442</v>
      </c>
      <c r="O5" s="33">
        <f aca="true" t="shared" si="2" ref="O5:O33">(N5/O$35)</f>
        <v>419.07849031396125</v>
      </c>
      <c r="P5" s="6"/>
    </row>
    <row r="6" spans="1:16" ht="15">
      <c r="A6" s="12"/>
      <c r="B6" s="25">
        <v>311</v>
      </c>
      <c r="C6" s="20" t="s">
        <v>1</v>
      </c>
      <c r="D6" s="46">
        <v>2152842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2152842</v>
      </c>
      <c r="O6" s="47">
        <f t="shared" si="2"/>
        <v>359.5260521042084</v>
      </c>
      <c r="P6" s="9"/>
    </row>
    <row r="7" spans="1:16" ht="15">
      <c r="A7" s="12"/>
      <c r="B7" s="25">
        <v>312.41</v>
      </c>
      <c r="C7" s="20" t="s">
        <v>9</v>
      </c>
      <c r="D7" s="46">
        <v>194615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194615</v>
      </c>
      <c r="O7" s="47">
        <f t="shared" si="2"/>
        <v>32.500835003340015</v>
      </c>
      <c r="P7" s="9"/>
    </row>
    <row r="8" spans="1:16" ht="15">
      <c r="A8" s="12"/>
      <c r="B8" s="25">
        <v>314.1</v>
      </c>
      <c r="C8" s="20" t="s">
        <v>10</v>
      </c>
      <c r="D8" s="46">
        <v>148837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148837</v>
      </c>
      <c r="O8" s="47">
        <f t="shared" si="2"/>
        <v>24.855878423513694</v>
      </c>
      <c r="P8" s="9"/>
    </row>
    <row r="9" spans="1:16" ht="15">
      <c r="A9" s="12"/>
      <c r="B9" s="25">
        <v>316</v>
      </c>
      <c r="C9" s="20" t="s">
        <v>11</v>
      </c>
      <c r="D9" s="46">
        <v>13148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13148</v>
      </c>
      <c r="O9" s="47">
        <f t="shared" si="2"/>
        <v>2.1957247828991315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SUM(D11:D15)</f>
        <v>344684</v>
      </c>
      <c r="E10" s="32">
        <f t="shared" si="3"/>
        <v>24255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368939</v>
      </c>
      <c r="O10" s="45">
        <f t="shared" si="2"/>
        <v>61.613059452237806</v>
      </c>
      <c r="P10" s="10"/>
    </row>
    <row r="11" spans="1:16" ht="15">
      <c r="A11" s="12"/>
      <c r="B11" s="25">
        <v>323.2</v>
      </c>
      <c r="C11" s="20" t="s">
        <v>14</v>
      </c>
      <c r="D11" s="46">
        <v>276677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276677</v>
      </c>
      <c r="O11" s="47">
        <f t="shared" si="2"/>
        <v>46.205243820975284</v>
      </c>
      <c r="P11" s="9"/>
    </row>
    <row r="12" spans="1:16" ht="15">
      <c r="A12" s="12"/>
      <c r="B12" s="25">
        <v>323.4</v>
      </c>
      <c r="C12" s="20" t="s">
        <v>15</v>
      </c>
      <c r="D12" s="46">
        <v>903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903</v>
      </c>
      <c r="O12" s="47">
        <f t="shared" si="2"/>
        <v>0.15080160320641284</v>
      </c>
      <c r="P12" s="9"/>
    </row>
    <row r="13" spans="1:16" ht="15">
      <c r="A13" s="12"/>
      <c r="B13" s="25">
        <v>323.7</v>
      </c>
      <c r="C13" s="20" t="s">
        <v>16</v>
      </c>
      <c r="D13" s="46">
        <v>12676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12676</v>
      </c>
      <c r="O13" s="47">
        <f t="shared" si="2"/>
        <v>2.1169004676018703</v>
      </c>
      <c r="P13" s="9"/>
    </row>
    <row r="14" spans="1:16" ht="15">
      <c r="A14" s="12"/>
      <c r="B14" s="25">
        <v>324.31</v>
      </c>
      <c r="C14" s="20" t="s">
        <v>17</v>
      </c>
      <c r="D14" s="46">
        <v>0</v>
      </c>
      <c r="E14" s="46">
        <v>24255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24255</v>
      </c>
      <c r="O14" s="47">
        <f t="shared" si="2"/>
        <v>4.05060120240481</v>
      </c>
      <c r="P14" s="9"/>
    </row>
    <row r="15" spans="1:16" ht="15">
      <c r="A15" s="12"/>
      <c r="B15" s="25">
        <v>329</v>
      </c>
      <c r="C15" s="20" t="s">
        <v>18</v>
      </c>
      <c r="D15" s="46">
        <v>54428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54428</v>
      </c>
      <c r="O15" s="47">
        <f t="shared" si="2"/>
        <v>9.089512358049433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SUM(D17:D21)</f>
        <v>946314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946314</v>
      </c>
      <c r="O16" s="45">
        <f t="shared" si="2"/>
        <v>158.03507014028057</v>
      </c>
      <c r="P16" s="10"/>
    </row>
    <row r="17" spans="1:16" ht="15">
      <c r="A17" s="12"/>
      <c r="B17" s="25">
        <v>334.39</v>
      </c>
      <c r="C17" s="20" t="s">
        <v>49</v>
      </c>
      <c r="D17" s="46">
        <v>32588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32588</v>
      </c>
      <c r="O17" s="47">
        <f t="shared" si="2"/>
        <v>5.442217768871076</v>
      </c>
      <c r="P17" s="9"/>
    </row>
    <row r="18" spans="1:16" ht="15">
      <c r="A18" s="12"/>
      <c r="B18" s="25">
        <v>335.12</v>
      </c>
      <c r="C18" s="20" t="s">
        <v>21</v>
      </c>
      <c r="D18" s="46">
        <v>218643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218643</v>
      </c>
      <c r="O18" s="47">
        <f t="shared" si="2"/>
        <v>36.513527054108216</v>
      </c>
      <c r="P18" s="9"/>
    </row>
    <row r="19" spans="1:16" ht="15">
      <c r="A19" s="12"/>
      <c r="B19" s="25">
        <v>335.14</v>
      </c>
      <c r="C19" s="20" t="s">
        <v>50</v>
      </c>
      <c r="D19" s="46">
        <v>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38</v>
      </c>
      <c r="O19" s="47">
        <f t="shared" si="2"/>
        <v>0.006346025384101536</v>
      </c>
      <c r="P19" s="9"/>
    </row>
    <row r="20" spans="1:16" ht="15">
      <c r="A20" s="12"/>
      <c r="B20" s="25">
        <v>335.15</v>
      </c>
      <c r="C20" s="20" t="s">
        <v>22</v>
      </c>
      <c r="D20" s="46">
        <v>979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979</v>
      </c>
      <c r="O20" s="47">
        <f t="shared" si="2"/>
        <v>0.1634936539746159</v>
      </c>
      <c r="P20" s="9"/>
    </row>
    <row r="21" spans="1:16" ht="15">
      <c r="A21" s="12"/>
      <c r="B21" s="25">
        <v>335.18</v>
      </c>
      <c r="C21" s="20" t="s">
        <v>23</v>
      </c>
      <c r="D21" s="46">
        <v>694066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694066</v>
      </c>
      <c r="O21" s="47">
        <f t="shared" si="2"/>
        <v>115.90948563794255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SUM(D23:D24)</f>
        <v>416230</v>
      </c>
      <c r="E22" s="32">
        <f t="shared" si="5"/>
        <v>131125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547355</v>
      </c>
      <c r="O22" s="45">
        <f t="shared" si="2"/>
        <v>91.40865063460254</v>
      </c>
      <c r="P22" s="10"/>
    </row>
    <row r="23" spans="1:16" ht="15">
      <c r="A23" s="12"/>
      <c r="B23" s="25">
        <v>343.4</v>
      </c>
      <c r="C23" s="20" t="s">
        <v>51</v>
      </c>
      <c r="D23" s="46">
        <v>416230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416230</v>
      </c>
      <c r="O23" s="47">
        <f t="shared" si="2"/>
        <v>69.51068804275216</v>
      </c>
      <c r="P23" s="9"/>
    </row>
    <row r="24" spans="1:16" ht="15">
      <c r="A24" s="12"/>
      <c r="B24" s="25">
        <v>343.9</v>
      </c>
      <c r="C24" s="20" t="s">
        <v>32</v>
      </c>
      <c r="D24" s="46">
        <v>0</v>
      </c>
      <c r="E24" s="46">
        <v>131125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131125</v>
      </c>
      <c r="O24" s="47">
        <f t="shared" si="2"/>
        <v>21.897962591850366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SUM(D26:D26)</f>
        <v>18321</v>
      </c>
      <c r="E25" s="32">
        <f t="shared" si="6"/>
        <v>1614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19935</v>
      </c>
      <c r="O25" s="45">
        <f t="shared" si="2"/>
        <v>3.3291583166332663</v>
      </c>
      <c r="P25" s="10"/>
    </row>
    <row r="26" spans="1:16" ht="15">
      <c r="A26" s="13"/>
      <c r="B26" s="39">
        <v>359</v>
      </c>
      <c r="C26" s="21" t="s">
        <v>35</v>
      </c>
      <c r="D26" s="46">
        <v>18321</v>
      </c>
      <c r="E26" s="46">
        <v>1614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19935</v>
      </c>
      <c r="O26" s="47">
        <f t="shared" si="2"/>
        <v>3.3291583166332663</v>
      </c>
      <c r="P26" s="9"/>
    </row>
    <row r="27" spans="1:16" ht="15.75">
      <c r="A27" s="29" t="s">
        <v>2</v>
      </c>
      <c r="B27" s="30"/>
      <c r="C27" s="31"/>
      <c r="D27" s="32">
        <f aca="true" t="shared" si="7" ref="D27:M27">SUM(D28:D30)</f>
        <v>13387</v>
      </c>
      <c r="E27" s="32">
        <f t="shared" si="7"/>
        <v>2838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16225</v>
      </c>
      <c r="O27" s="45">
        <f t="shared" si="2"/>
        <v>2.7095858383433535</v>
      </c>
      <c r="P27" s="10"/>
    </row>
    <row r="28" spans="1:16" ht="15">
      <c r="A28" s="12"/>
      <c r="B28" s="25">
        <v>361.1</v>
      </c>
      <c r="C28" s="20" t="s">
        <v>36</v>
      </c>
      <c r="D28" s="46">
        <v>9649</v>
      </c>
      <c r="E28" s="46">
        <v>2838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12487</v>
      </c>
      <c r="O28" s="47">
        <f t="shared" si="2"/>
        <v>2.085337341349365</v>
      </c>
      <c r="P28" s="9"/>
    </row>
    <row r="29" spans="1:16" ht="15">
      <c r="A29" s="12"/>
      <c r="B29" s="25">
        <v>362</v>
      </c>
      <c r="C29" s="20" t="s">
        <v>37</v>
      </c>
      <c r="D29" s="46">
        <v>3100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3100</v>
      </c>
      <c r="O29" s="47">
        <f t="shared" si="2"/>
        <v>0.5177020708082832</v>
      </c>
      <c r="P29" s="9"/>
    </row>
    <row r="30" spans="1:16" ht="15">
      <c r="A30" s="12"/>
      <c r="B30" s="25">
        <v>369.9</v>
      </c>
      <c r="C30" s="20" t="s">
        <v>38</v>
      </c>
      <c r="D30" s="46">
        <v>638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638</v>
      </c>
      <c r="O30" s="47">
        <f t="shared" si="2"/>
        <v>0.10654642618570474</v>
      </c>
      <c r="P30" s="9"/>
    </row>
    <row r="31" spans="1:16" ht="15.75">
      <c r="A31" s="29" t="s">
        <v>30</v>
      </c>
      <c r="B31" s="30"/>
      <c r="C31" s="31"/>
      <c r="D31" s="32">
        <f aca="true" t="shared" si="8" ref="D31:M31">SUM(D32:D32)</f>
        <v>21000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21000</v>
      </c>
      <c r="O31" s="45">
        <f t="shared" si="2"/>
        <v>3.5070140280561124</v>
      </c>
      <c r="P31" s="9"/>
    </row>
    <row r="32" spans="1:16" ht="15.75" thickBot="1">
      <c r="A32" s="12"/>
      <c r="B32" s="25">
        <v>383</v>
      </c>
      <c r="C32" s="20" t="s">
        <v>39</v>
      </c>
      <c r="D32" s="46">
        <v>21000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21000</v>
      </c>
      <c r="O32" s="47">
        <f t="shared" si="2"/>
        <v>3.5070140280561124</v>
      </c>
      <c r="P32" s="9"/>
    </row>
    <row r="33" spans="1:119" ht="16.5" thickBot="1">
      <c r="A33" s="14" t="s">
        <v>33</v>
      </c>
      <c r="B33" s="23"/>
      <c r="C33" s="22"/>
      <c r="D33" s="15">
        <f aca="true" t="shared" si="9" ref="D33:M33">SUM(D5,D10,D16,D22,D25,D27,D31)</f>
        <v>4269378</v>
      </c>
      <c r="E33" s="15">
        <f t="shared" si="9"/>
        <v>159832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4429210</v>
      </c>
      <c r="O33" s="38">
        <f t="shared" si="2"/>
        <v>739.6810287241149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52</v>
      </c>
      <c r="M35" s="48"/>
      <c r="N35" s="48"/>
      <c r="O35" s="43">
        <v>5988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thickBot="1">
      <c r="A37" s="52" t="s">
        <v>53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2453689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0">SUM(D5:M5)</f>
        <v>2453689</v>
      </c>
      <c r="O5" s="33">
        <f aca="true" t="shared" si="2" ref="O5:O33">(N5/O$35)</f>
        <v>415.94999152398714</v>
      </c>
      <c r="P5" s="6"/>
    </row>
    <row r="6" spans="1:16" ht="15">
      <c r="A6" s="12"/>
      <c r="B6" s="25">
        <v>311</v>
      </c>
      <c r="C6" s="20" t="s">
        <v>1</v>
      </c>
      <c r="D6" s="46">
        <v>2122775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2122775</v>
      </c>
      <c r="O6" s="47">
        <f t="shared" si="2"/>
        <v>359.8533649771148</v>
      </c>
      <c r="P6" s="9"/>
    </row>
    <row r="7" spans="1:16" ht="15">
      <c r="A7" s="12"/>
      <c r="B7" s="25">
        <v>312.41</v>
      </c>
      <c r="C7" s="20" t="s">
        <v>9</v>
      </c>
      <c r="D7" s="46">
        <v>194172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194172</v>
      </c>
      <c r="O7" s="47">
        <f t="shared" si="2"/>
        <v>32.91608747245296</v>
      </c>
      <c r="P7" s="9"/>
    </row>
    <row r="8" spans="1:16" ht="15">
      <c r="A8" s="12"/>
      <c r="B8" s="25">
        <v>314.1</v>
      </c>
      <c r="C8" s="20" t="s">
        <v>10</v>
      </c>
      <c r="D8" s="46">
        <v>121832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121832</v>
      </c>
      <c r="O8" s="47">
        <f t="shared" si="2"/>
        <v>20.65299203254789</v>
      </c>
      <c r="P8" s="9"/>
    </row>
    <row r="9" spans="1:16" ht="15">
      <c r="A9" s="12"/>
      <c r="B9" s="25">
        <v>316</v>
      </c>
      <c r="C9" s="20" t="s">
        <v>11</v>
      </c>
      <c r="D9" s="46">
        <v>14910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14910</v>
      </c>
      <c r="O9" s="47">
        <f t="shared" si="2"/>
        <v>2.527547041871504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SUM(D11:D16)</f>
        <v>336486</v>
      </c>
      <c r="E10" s="32">
        <f t="shared" si="3"/>
        <v>12760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349246</v>
      </c>
      <c r="O10" s="45">
        <f t="shared" si="2"/>
        <v>59.204271910493304</v>
      </c>
      <c r="P10" s="10"/>
    </row>
    <row r="11" spans="1:16" ht="15">
      <c r="A11" s="12"/>
      <c r="B11" s="25">
        <v>323.1</v>
      </c>
      <c r="C11" s="20" t="s">
        <v>13</v>
      </c>
      <c r="D11" s="46">
        <v>427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aca="true" t="shared" si="4" ref="N11:N16">SUM(D11:M11)</f>
        <v>427</v>
      </c>
      <c r="O11" s="47">
        <f t="shared" si="2"/>
        <v>0.07238515002542804</v>
      </c>
      <c r="P11" s="9"/>
    </row>
    <row r="12" spans="1:16" ht="15">
      <c r="A12" s="12"/>
      <c r="B12" s="25">
        <v>323.2</v>
      </c>
      <c r="C12" s="20" t="s">
        <v>14</v>
      </c>
      <c r="D12" s="46">
        <v>300757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300757</v>
      </c>
      <c r="O12" s="47">
        <f t="shared" si="2"/>
        <v>50.98440413629429</v>
      </c>
      <c r="P12" s="9"/>
    </row>
    <row r="13" spans="1:16" ht="15">
      <c r="A13" s="12"/>
      <c r="B13" s="25">
        <v>323.4</v>
      </c>
      <c r="C13" s="20" t="s">
        <v>15</v>
      </c>
      <c r="D13" s="46">
        <v>975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975</v>
      </c>
      <c r="O13" s="47">
        <f t="shared" si="2"/>
        <v>0.16528225122902188</v>
      </c>
      <c r="P13" s="9"/>
    </row>
    <row r="14" spans="1:16" ht="15">
      <c r="A14" s="12"/>
      <c r="B14" s="25">
        <v>323.7</v>
      </c>
      <c r="C14" s="20" t="s">
        <v>16</v>
      </c>
      <c r="D14" s="46">
        <v>11937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11937</v>
      </c>
      <c r="O14" s="47">
        <f t="shared" si="2"/>
        <v>2.02356331581624</v>
      </c>
      <c r="P14" s="9"/>
    </row>
    <row r="15" spans="1:16" ht="15">
      <c r="A15" s="12"/>
      <c r="B15" s="25">
        <v>324.04</v>
      </c>
      <c r="C15" s="20" t="s">
        <v>17</v>
      </c>
      <c r="D15" s="46">
        <v>0</v>
      </c>
      <c r="E15" s="46">
        <v>12760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12760</v>
      </c>
      <c r="O15" s="47">
        <f t="shared" si="2"/>
        <v>2.1630784878793015</v>
      </c>
      <c r="P15" s="9"/>
    </row>
    <row r="16" spans="1:16" ht="15">
      <c r="A16" s="12"/>
      <c r="B16" s="25">
        <v>329</v>
      </c>
      <c r="C16" s="20" t="s">
        <v>18</v>
      </c>
      <c r="D16" s="46">
        <v>22390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22390</v>
      </c>
      <c r="O16" s="47">
        <f t="shared" si="2"/>
        <v>3.7955585692490255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SUM(D18:D21)</f>
        <v>930089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aca="true" t="shared" si="6" ref="N17:N33">SUM(D17:M17)</f>
        <v>930089</v>
      </c>
      <c r="O17" s="45">
        <f t="shared" si="2"/>
        <v>157.66892693676894</v>
      </c>
      <c r="P17" s="10"/>
    </row>
    <row r="18" spans="1:16" ht="15">
      <c r="A18" s="12"/>
      <c r="B18" s="25">
        <v>334.7</v>
      </c>
      <c r="C18" s="20" t="s">
        <v>20</v>
      </c>
      <c r="D18" s="46">
        <v>22500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22500</v>
      </c>
      <c r="O18" s="47">
        <f t="shared" si="2"/>
        <v>3.8142057975928125</v>
      </c>
      <c r="P18" s="9"/>
    </row>
    <row r="19" spans="1:16" ht="15">
      <c r="A19" s="12"/>
      <c r="B19" s="25">
        <v>335.12</v>
      </c>
      <c r="C19" s="20" t="s">
        <v>21</v>
      </c>
      <c r="D19" s="46">
        <v>218680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218680</v>
      </c>
      <c r="O19" s="47">
        <f t="shared" si="2"/>
        <v>37.07068994744872</v>
      </c>
      <c r="P19" s="9"/>
    </row>
    <row r="20" spans="1:16" ht="15">
      <c r="A20" s="12"/>
      <c r="B20" s="25">
        <v>335.15</v>
      </c>
      <c r="C20" s="20" t="s">
        <v>22</v>
      </c>
      <c r="D20" s="46">
        <v>740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740</v>
      </c>
      <c r="O20" s="47">
        <f t="shared" si="2"/>
        <v>0.12544499067638581</v>
      </c>
      <c r="P20" s="9"/>
    </row>
    <row r="21" spans="1:16" ht="15">
      <c r="A21" s="12"/>
      <c r="B21" s="25">
        <v>335.18</v>
      </c>
      <c r="C21" s="20" t="s">
        <v>23</v>
      </c>
      <c r="D21" s="46">
        <v>688169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688169</v>
      </c>
      <c r="O21" s="47">
        <f t="shared" si="2"/>
        <v>116.65858620105102</v>
      </c>
      <c r="P21" s="9"/>
    </row>
    <row r="22" spans="1:16" ht="15.75">
      <c r="A22" s="29" t="s">
        <v>28</v>
      </c>
      <c r="B22" s="30"/>
      <c r="C22" s="31"/>
      <c r="D22" s="32">
        <f aca="true" t="shared" si="7" ref="D22:M22">SUM(D23:D24)</f>
        <v>155</v>
      </c>
      <c r="E22" s="32">
        <f t="shared" si="7"/>
        <v>132833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6"/>
        <v>132988</v>
      </c>
      <c r="O22" s="45">
        <f t="shared" si="2"/>
        <v>22.54416002712324</v>
      </c>
      <c r="P22" s="10"/>
    </row>
    <row r="23" spans="1:16" ht="15">
      <c r="A23" s="12"/>
      <c r="B23" s="25">
        <v>341.3</v>
      </c>
      <c r="C23" s="20" t="s">
        <v>31</v>
      </c>
      <c r="D23" s="46">
        <v>155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155</v>
      </c>
      <c r="O23" s="47">
        <f t="shared" si="2"/>
        <v>0.02627563993897271</v>
      </c>
      <c r="P23" s="9"/>
    </row>
    <row r="24" spans="1:16" ht="15">
      <c r="A24" s="12"/>
      <c r="B24" s="25">
        <v>343.9</v>
      </c>
      <c r="C24" s="20" t="s">
        <v>32</v>
      </c>
      <c r="D24" s="46">
        <v>0</v>
      </c>
      <c r="E24" s="46">
        <v>132833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132833</v>
      </c>
      <c r="O24" s="47">
        <f t="shared" si="2"/>
        <v>22.517884387184267</v>
      </c>
      <c r="P24" s="9"/>
    </row>
    <row r="25" spans="1:16" ht="15.75">
      <c r="A25" s="29" t="s">
        <v>29</v>
      </c>
      <c r="B25" s="30"/>
      <c r="C25" s="31"/>
      <c r="D25" s="32">
        <f aca="true" t="shared" si="8" ref="D25:M25">SUM(D26:D26)</f>
        <v>94119</v>
      </c>
      <c r="E25" s="32">
        <f t="shared" si="8"/>
        <v>396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6"/>
        <v>94515</v>
      </c>
      <c r="O25" s="45">
        <f t="shared" si="2"/>
        <v>16.022207153754874</v>
      </c>
      <c r="P25" s="10"/>
    </row>
    <row r="26" spans="1:16" ht="15">
      <c r="A26" s="13"/>
      <c r="B26" s="39">
        <v>359</v>
      </c>
      <c r="C26" s="21" t="s">
        <v>35</v>
      </c>
      <c r="D26" s="46">
        <v>94119</v>
      </c>
      <c r="E26" s="46">
        <v>396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94515</v>
      </c>
      <c r="O26" s="47">
        <f t="shared" si="2"/>
        <v>16.022207153754874</v>
      </c>
      <c r="P26" s="9"/>
    </row>
    <row r="27" spans="1:16" ht="15.75">
      <c r="A27" s="29" t="s">
        <v>2</v>
      </c>
      <c r="B27" s="30"/>
      <c r="C27" s="31"/>
      <c r="D27" s="32">
        <f aca="true" t="shared" si="9" ref="D27:M27">SUM(D28:D30)</f>
        <v>15132</v>
      </c>
      <c r="E27" s="32">
        <f t="shared" si="9"/>
        <v>6004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0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2">
        <f t="shared" si="6"/>
        <v>21136</v>
      </c>
      <c r="O27" s="45">
        <f t="shared" si="2"/>
        <v>3.5829801661298526</v>
      </c>
      <c r="P27" s="10"/>
    </row>
    <row r="28" spans="1:16" ht="15">
      <c r="A28" s="12"/>
      <c r="B28" s="25">
        <v>361.1</v>
      </c>
      <c r="C28" s="20" t="s">
        <v>36</v>
      </c>
      <c r="D28" s="46">
        <v>3392</v>
      </c>
      <c r="E28" s="46">
        <v>6004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9396</v>
      </c>
      <c r="O28" s="47">
        <f t="shared" si="2"/>
        <v>1.5928123410747583</v>
      </c>
      <c r="P28" s="9"/>
    </row>
    <row r="29" spans="1:16" ht="15">
      <c r="A29" s="12"/>
      <c r="B29" s="25">
        <v>362</v>
      </c>
      <c r="C29" s="20" t="s">
        <v>37</v>
      </c>
      <c r="D29" s="46">
        <v>5892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5892</v>
      </c>
      <c r="O29" s="47">
        <f t="shared" si="2"/>
        <v>0.9988133581963045</v>
      </c>
      <c r="P29" s="9"/>
    </row>
    <row r="30" spans="1:16" ht="15">
      <c r="A30" s="12"/>
      <c r="B30" s="25">
        <v>369.9</v>
      </c>
      <c r="C30" s="20" t="s">
        <v>38</v>
      </c>
      <c r="D30" s="46">
        <v>5848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5848</v>
      </c>
      <c r="O30" s="47">
        <f t="shared" si="2"/>
        <v>0.9913544668587896</v>
      </c>
      <c r="P30" s="9"/>
    </row>
    <row r="31" spans="1:16" ht="15.75">
      <c r="A31" s="29" t="s">
        <v>30</v>
      </c>
      <c r="B31" s="30"/>
      <c r="C31" s="31"/>
      <c r="D31" s="32">
        <f aca="true" t="shared" si="10" ref="D31:M31">SUM(D32:D32)</f>
        <v>173145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0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6"/>
        <v>173145</v>
      </c>
      <c r="O31" s="45">
        <f t="shared" si="2"/>
        <v>29.35158501440922</v>
      </c>
      <c r="P31" s="9"/>
    </row>
    <row r="32" spans="1:16" ht="15.75" thickBot="1">
      <c r="A32" s="12"/>
      <c r="B32" s="25">
        <v>383</v>
      </c>
      <c r="C32" s="20" t="s">
        <v>39</v>
      </c>
      <c r="D32" s="46">
        <v>173145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173145</v>
      </c>
      <c r="O32" s="47">
        <f t="shared" si="2"/>
        <v>29.35158501440922</v>
      </c>
      <c r="P32" s="9"/>
    </row>
    <row r="33" spans="1:119" ht="16.5" thickBot="1">
      <c r="A33" s="14" t="s">
        <v>33</v>
      </c>
      <c r="B33" s="23"/>
      <c r="C33" s="22"/>
      <c r="D33" s="15">
        <f aca="true" t="shared" si="11" ref="D33:M33">SUM(D5,D10,D17,D22,D25,D27,D31)</f>
        <v>4002815</v>
      </c>
      <c r="E33" s="15">
        <f t="shared" si="11"/>
        <v>151993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0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6"/>
        <v>4154808</v>
      </c>
      <c r="O33" s="38">
        <f t="shared" si="2"/>
        <v>704.3241227326665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46</v>
      </c>
      <c r="M35" s="48"/>
      <c r="N35" s="48"/>
      <c r="O35" s="43">
        <v>5899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thickBot="1">
      <c r="A37" s="52" t="s">
        <v>53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2447344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5">SUM(D5:M5)</f>
        <v>2447344</v>
      </c>
      <c r="O5" s="33">
        <f aca="true" t="shared" si="2" ref="O5:O35">(N5/O$37)</f>
        <v>415.7906897723411</v>
      </c>
      <c r="P5" s="6"/>
    </row>
    <row r="6" spans="1:16" ht="15">
      <c r="A6" s="12"/>
      <c r="B6" s="25">
        <v>311</v>
      </c>
      <c r="C6" s="20" t="s">
        <v>1</v>
      </c>
      <c r="D6" s="46">
        <v>2102260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2102260</v>
      </c>
      <c r="O6" s="47">
        <f t="shared" si="2"/>
        <v>357.1627590893646</v>
      </c>
      <c r="P6" s="9"/>
    </row>
    <row r="7" spans="1:16" ht="15">
      <c r="A7" s="12"/>
      <c r="B7" s="25">
        <v>312.41</v>
      </c>
      <c r="C7" s="20" t="s">
        <v>9</v>
      </c>
      <c r="D7" s="46">
        <v>210139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210139</v>
      </c>
      <c r="O7" s="47">
        <f t="shared" si="2"/>
        <v>35.70149507305471</v>
      </c>
      <c r="P7" s="9"/>
    </row>
    <row r="8" spans="1:16" ht="15">
      <c r="A8" s="12"/>
      <c r="B8" s="25">
        <v>314.1</v>
      </c>
      <c r="C8" s="20" t="s">
        <v>10</v>
      </c>
      <c r="D8" s="46">
        <v>122368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122368</v>
      </c>
      <c r="O8" s="47">
        <f t="shared" si="2"/>
        <v>20.7896704043493</v>
      </c>
      <c r="P8" s="9"/>
    </row>
    <row r="9" spans="1:16" ht="15">
      <c r="A9" s="12"/>
      <c r="B9" s="25">
        <v>314.8</v>
      </c>
      <c r="C9" s="20" t="s">
        <v>79</v>
      </c>
      <c r="D9" s="46">
        <v>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534</v>
      </c>
      <c r="O9" s="47">
        <f t="shared" si="2"/>
        <v>0.09072375127421</v>
      </c>
      <c r="P9" s="9"/>
    </row>
    <row r="10" spans="1:16" ht="15">
      <c r="A10" s="12"/>
      <c r="B10" s="25">
        <v>316</v>
      </c>
      <c r="C10" s="20" t="s">
        <v>11</v>
      </c>
      <c r="D10" s="46">
        <v>12043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12043</v>
      </c>
      <c r="O10" s="47">
        <f t="shared" si="2"/>
        <v>2.046041454298335</v>
      </c>
      <c r="P10" s="9"/>
    </row>
    <row r="11" spans="1:16" ht="15.75">
      <c r="A11" s="29" t="s">
        <v>80</v>
      </c>
      <c r="B11" s="30"/>
      <c r="C11" s="31"/>
      <c r="D11" s="32">
        <f aca="true" t="shared" si="3" ref="D11:M11">SUM(D12:D15)</f>
        <v>298102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298102</v>
      </c>
      <c r="O11" s="45">
        <f t="shared" si="2"/>
        <v>50.64593951749915</v>
      </c>
      <c r="P11" s="10"/>
    </row>
    <row r="12" spans="1:16" ht="15">
      <c r="A12" s="12"/>
      <c r="B12" s="25">
        <v>323.2</v>
      </c>
      <c r="C12" s="20" t="s">
        <v>14</v>
      </c>
      <c r="D12" s="46">
        <v>259206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259206</v>
      </c>
      <c r="O12" s="47">
        <f t="shared" si="2"/>
        <v>44.037716615698265</v>
      </c>
      <c r="P12" s="9"/>
    </row>
    <row r="13" spans="1:16" ht="15">
      <c r="A13" s="12"/>
      <c r="B13" s="25">
        <v>323.4</v>
      </c>
      <c r="C13" s="20" t="s">
        <v>15</v>
      </c>
      <c r="D13" s="46">
        <v>379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379</v>
      </c>
      <c r="O13" s="47">
        <f t="shared" si="2"/>
        <v>0.06439007815154604</v>
      </c>
      <c r="P13" s="9"/>
    </row>
    <row r="14" spans="1:16" ht="15">
      <c r="A14" s="12"/>
      <c r="B14" s="25">
        <v>323.7</v>
      </c>
      <c r="C14" s="20" t="s">
        <v>16</v>
      </c>
      <c r="D14" s="46">
        <v>12995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12995</v>
      </c>
      <c r="O14" s="47">
        <f t="shared" si="2"/>
        <v>2.207781175671084</v>
      </c>
      <c r="P14" s="9"/>
    </row>
    <row r="15" spans="1:16" ht="15">
      <c r="A15" s="12"/>
      <c r="B15" s="25">
        <v>329</v>
      </c>
      <c r="C15" s="20" t="s">
        <v>81</v>
      </c>
      <c r="D15" s="46">
        <v>25522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25522</v>
      </c>
      <c r="O15" s="47">
        <f t="shared" si="2"/>
        <v>4.336051647978254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SUM(D17:D21)</f>
        <v>1232456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1232456</v>
      </c>
      <c r="O16" s="45">
        <f t="shared" si="2"/>
        <v>209.38769962623175</v>
      </c>
      <c r="P16" s="10"/>
    </row>
    <row r="17" spans="1:16" ht="15">
      <c r="A17" s="12"/>
      <c r="B17" s="25">
        <v>331.1</v>
      </c>
      <c r="C17" s="20" t="s">
        <v>57</v>
      </c>
      <c r="D17" s="46">
        <v>24227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24227</v>
      </c>
      <c r="O17" s="47">
        <f t="shared" si="2"/>
        <v>4.116038056405029</v>
      </c>
      <c r="P17" s="9"/>
    </row>
    <row r="18" spans="1:16" ht="15">
      <c r="A18" s="12"/>
      <c r="B18" s="25">
        <v>334.7</v>
      </c>
      <c r="C18" s="20" t="s">
        <v>20</v>
      </c>
      <c r="D18" s="46">
        <v>202500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202500</v>
      </c>
      <c r="O18" s="47">
        <f t="shared" si="2"/>
        <v>34.403669724770644</v>
      </c>
      <c r="P18" s="9"/>
    </row>
    <row r="19" spans="1:16" ht="15">
      <c r="A19" s="12"/>
      <c r="B19" s="25">
        <v>335.12</v>
      </c>
      <c r="C19" s="20" t="s">
        <v>21</v>
      </c>
      <c r="D19" s="46">
        <v>225601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225601</v>
      </c>
      <c r="O19" s="47">
        <f t="shared" si="2"/>
        <v>38.32840638803942</v>
      </c>
      <c r="P19" s="9"/>
    </row>
    <row r="20" spans="1:16" ht="15">
      <c r="A20" s="12"/>
      <c r="B20" s="25">
        <v>335.15</v>
      </c>
      <c r="C20" s="20" t="s">
        <v>22</v>
      </c>
      <c r="D20" s="46">
        <v>838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838</v>
      </c>
      <c r="O20" s="47">
        <f t="shared" si="2"/>
        <v>0.14237172952769284</v>
      </c>
      <c r="P20" s="9"/>
    </row>
    <row r="21" spans="1:16" ht="15">
      <c r="A21" s="12"/>
      <c r="B21" s="25">
        <v>335.18</v>
      </c>
      <c r="C21" s="20" t="s">
        <v>23</v>
      </c>
      <c r="D21" s="46">
        <v>779290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779290</v>
      </c>
      <c r="O21" s="47">
        <f t="shared" si="2"/>
        <v>132.39721372748895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SUM(D23:D24)</f>
        <v>4332</v>
      </c>
      <c r="E22" s="32">
        <f t="shared" si="5"/>
        <v>134016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138348</v>
      </c>
      <c r="O22" s="45">
        <f t="shared" si="2"/>
        <v>23.504587155963304</v>
      </c>
      <c r="P22" s="10"/>
    </row>
    <row r="23" spans="1:16" ht="15">
      <c r="A23" s="12"/>
      <c r="B23" s="25">
        <v>341.9</v>
      </c>
      <c r="C23" s="20" t="s">
        <v>59</v>
      </c>
      <c r="D23" s="46">
        <v>4332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4332</v>
      </c>
      <c r="O23" s="47">
        <f t="shared" si="2"/>
        <v>0.7359836901121305</v>
      </c>
      <c r="P23" s="9"/>
    </row>
    <row r="24" spans="1:16" ht="15">
      <c r="A24" s="12"/>
      <c r="B24" s="25">
        <v>343.9</v>
      </c>
      <c r="C24" s="20" t="s">
        <v>32</v>
      </c>
      <c r="D24" s="46">
        <v>0</v>
      </c>
      <c r="E24" s="46">
        <v>134016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134016</v>
      </c>
      <c r="O24" s="47">
        <f t="shared" si="2"/>
        <v>22.76860346585117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SUM(D26:D27)</f>
        <v>150089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150089</v>
      </c>
      <c r="O25" s="45">
        <f t="shared" si="2"/>
        <v>25.49932042133877</v>
      </c>
      <c r="P25" s="10"/>
    </row>
    <row r="26" spans="1:16" ht="15">
      <c r="A26" s="13"/>
      <c r="B26" s="39">
        <v>351.1</v>
      </c>
      <c r="C26" s="21" t="s">
        <v>82</v>
      </c>
      <c r="D26" s="46">
        <v>144249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144249</v>
      </c>
      <c r="O26" s="47">
        <f t="shared" si="2"/>
        <v>24.507135575942915</v>
      </c>
      <c r="P26" s="9"/>
    </row>
    <row r="27" spans="1:16" ht="15">
      <c r="A27" s="13"/>
      <c r="B27" s="39">
        <v>359</v>
      </c>
      <c r="C27" s="21" t="s">
        <v>35</v>
      </c>
      <c r="D27" s="46">
        <v>5840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5840</v>
      </c>
      <c r="O27" s="47">
        <f t="shared" si="2"/>
        <v>0.9921848453958546</v>
      </c>
      <c r="P27" s="9"/>
    </row>
    <row r="28" spans="1:16" ht="15.75">
      <c r="A28" s="29" t="s">
        <v>2</v>
      </c>
      <c r="B28" s="30"/>
      <c r="C28" s="31"/>
      <c r="D28" s="32">
        <f aca="true" t="shared" si="7" ref="D28:M28">SUM(D29:D32)</f>
        <v>66219</v>
      </c>
      <c r="E28" s="32">
        <f t="shared" si="7"/>
        <v>34401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100620</v>
      </c>
      <c r="O28" s="45">
        <f t="shared" si="2"/>
        <v>17.09480122324159</v>
      </c>
      <c r="P28" s="10"/>
    </row>
    <row r="29" spans="1:16" ht="15">
      <c r="A29" s="12"/>
      <c r="B29" s="25">
        <v>361.1</v>
      </c>
      <c r="C29" s="20" t="s">
        <v>36</v>
      </c>
      <c r="D29" s="46">
        <v>57518</v>
      </c>
      <c r="E29" s="46">
        <v>25656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83174</v>
      </c>
      <c r="O29" s="47">
        <f t="shared" si="2"/>
        <v>14.130818892286783</v>
      </c>
      <c r="P29" s="9"/>
    </row>
    <row r="30" spans="1:16" ht="15">
      <c r="A30" s="12"/>
      <c r="B30" s="25">
        <v>362</v>
      </c>
      <c r="C30" s="20" t="s">
        <v>37</v>
      </c>
      <c r="D30" s="46">
        <v>2800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2800</v>
      </c>
      <c r="O30" s="47">
        <f t="shared" si="2"/>
        <v>0.47570506286102615</v>
      </c>
      <c r="P30" s="9"/>
    </row>
    <row r="31" spans="1:16" ht="15">
      <c r="A31" s="12"/>
      <c r="B31" s="25">
        <v>363.24</v>
      </c>
      <c r="C31" s="20" t="s">
        <v>83</v>
      </c>
      <c r="D31" s="46">
        <v>0</v>
      </c>
      <c r="E31" s="46">
        <v>8745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8745</v>
      </c>
      <c r="O31" s="47">
        <f t="shared" si="2"/>
        <v>1.4857288481141693</v>
      </c>
      <c r="P31" s="9"/>
    </row>
    <row r="32" spans="1:16" ht="15">
      <c r="A32" s="12"/>
      <c r="B32" s="25">
        <v>369.9</v>
      </c>
      <c r="C32" s="20" t="s">
        <v>38</v>
      </c>
      <c r="D32" s="46">
        <v>5901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5901</v>
      </c>
      <c r="O32" s="47">
        <f t="shared" si="2"/>
        <v>1.0025484199796126</v>
      </c>
      <c r="P32" s="9"/>
    </row>
    <row r="33" spans="1:16" ht="15.75">
      <c r="A33" s="29" t="s">
        <v>30</v>
      </c>
      <c r="B33" s="30"/>
      <c r="C33" s="31"/>
      <c r="D33" s="32">
        <f aca="true" t="shared" si="8" ref="D33:M33">SUM(D34:D34)</f>
        <v>17596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17596</v>
      </c>
      <c r="O33" s="45">
        <f t="shared" si="2"/>
        <v>2.9894665307509345</v>
      </c>
      <c r="P33" s="9"/>
    </row>
    <row r="34" spans="1:16" ht="15.75" thickBot="1">
      <c r="A34" s="12"/>
      <c r="B34" s="25">
        <v>383</v>
      </c>
      <c r="C34" s="20" t="s">
        <v>39</v>
      </c>
      <c r="D34" s="46">
        <v>17596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17596</v>
      </c>
      <c r="O34" s="47">
        <f t="shared" si="2"/>
        <v>2.9894665307509345</v>
      </c>
      <c r="P34" s="9"/>
    </row>
    <row r="35" spans="1:119" ht="16.5" thickBot="1">
      <c r="A35" s="14" t="s">
        <v>33</v>
      </c>
      <c r="B35" s="23"/>
      <c r="C35" s="22"/>
      <c r="D35" s="15">
        <f aca="true" t="shared" si="9" ref="D35:M35">SUM(D5,D11,D16,D22,D25,D28,D33)</f>
        <v>4216138</v>
      </c>
      <c r="E35" s="15">
        <f t="shared" si="9"/>
        <v>168417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4384555</v>
      </c>
      <c r="O35" s="38">
        <f t="shared" si="2"/>
        <v>744.9125042473667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84</v>
      </c>
      <c r="M37" s="48"/>
      <c r="N37" s="48"/>
      <c r="O37" s="43">
        <v>5886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53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3991999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1">SUM(D5:M5)</f>
        <v>3991999</v>
      </c>
      <c r="O5" s="33">
        <f aca="true" t="shared" si="2" ref="O5:O41">(N5/O$43)</f>
        <v>541.0679045811873</v>
      </c>
      <c r="P5" s="6"/>
    </row>
    <row r="6" spans="1:16" ht="15">
      <c r="A6" s="12"/>
      <c r="B6" s="25">
        <v>311</v>
      </c>
      <c r="C6" s="20" t="s">
        <v>1</v>
      </c>
      <c r="D6" s="46">
        <v>3370685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3370685</v>
      </c>
      <c r="O6" s="47">
        <f t="shared" si="2"/>
        <v>456.8561940905394</v>
      </c>
      <c r="P6" s="9"/>
    </row>
    <row r="7" spans="1:16" ht="15">
      <c r="A7" s="12"/>
      <c r="B7" s="25">
        <v>312.41</v>
      </c>
      <c r="C7" s="20" t="s">
        <v>9</v>
      </c>
      <c r="D7" s="46">
        <v>207160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207160</v>
      </c>
      <c r="O7" s="47">
        <f t="shared" si="2"/>
        <v>28.07806993765248</v>
      </c>
      <c r="P7" s="9"/>
    </row>
    <row r="8" spans="1:16" ht="15">
      <c r="A8" s="12"/>
      <c r="B8" s="25">
        <v>314.1</v>
      </c>
      <c r="C8" s="20" t="s">
        <v>10</v>
      </c>
      <c r="D8" s="46">
        <v>200606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200606</v>
      </c>
      <c r="O8" s="47">
        <f t="shared" si="2"/>
        <v>27.189753320683113</v>
      </c>
      <c r="P8" s="9"/>
    </row>
    <row r="9" spans="1:16" ht="15">
      <c r="A9" s="12"/>
      <c r="B9" s="25">
        <v>314.8</v>
      </c>
      <c r="C9" s="20" t="s">
        <v>79</v>
      </c>
      <c r="D9" s="46">
        <v>5832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5832</v>
      </c>
      <c r="O9" s="47">
        <f t="shared" si="2"/>
        <v>0.7904581187313635</v>
      </c>
      <c r="P9" s="9"/>
    </row>
    <row r="10" spans="1:16" ht="15">
      <c r="A10" s="12"/>
      <c r="B10" s="25">
        <v>315</v>
      </c>
      <c r="C10" s="20" t="s">
        <v>103</v>
      </c>
      <c r="D10" s="46">
        <v>190573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190573</v>
      </c>
      <c r="O10" s="47">
        <f t="shared" si="2"/>
        <v>25.82989970181621</v>
      </c>
      <c r="P10" s="9"/>
    </row>
    <row r="11" spans="1:16" ht="15">
      <c r="A11" s="12"/>
      <c r="B11" s="25">
        <v>316</v>
      </c>
      <c r="C11" s="20" t="s">
        <v>65</v>
      </c>
      <c r="D11" s="46">
        <v>17143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17143</v>
      </c>
      <c r="O11" s="47">
        <f t="shared" si="2"/>
        <v>2.323529411764706</v>
      </c>
      <c r="P11" s="9"/>
    </row>
    <row r="12" spans="1:16" ht="15.75">
      <c r="A12" s="29" t="s">
        <v>12</v>
      </c>
      <c r="B12" s="30"/>
      <c r="C12" s="31"/>
      <c r="D12" s="32">
        <f aca="true" t="shared" si="3" ref="D12:M12">SUM(D13:D16)</f>
        <v>305873</v>
      </c>
      <c r="E12" s="32">
        <f t="shared" si="3"/>
        <v>1430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307303</v>
      </c>
      <c r="O12" s="45">
        <f t="shared" si="2"/>
        <v>41.65126050420168</v>
      </c>
      <c r="P12" s="10"/>
    </row>
    <row r="13" spans="1:16" ht="15">
      <c r="A13" s="12"/>
      <c r="B13" s="25">
        <v>322</v>
      </c>
      <c r="C13" s="20" t="s">
        <v>66</v>
      </c>
      <c r="D13" s="46">
        <v>213034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213034</v>
      </c>
      <c r="O13" s="47">
        <f t="shared" si="2"/>
        <v>28.874220656004336</v>
      </c>
      <c r="P13" s="9"/>
    </row>
    <row r="14" spans="1:16" ht="15">
      <c r="A14" s="12"/>
      <c r="B14" s="25">
        <v>323.7</v>
      </c>
      <c r="C14" s="20" t="s">
        <v>16</v>
      </c>
      <c r="D14" s="46">
        <v>57577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57577</v>
      </c>
      <c r="O14" s="47">
        <f t="shared" si="2"/>
        <v>7.803876389265383</v>
      </c>
      <c r="P14" s="9"/>
    </row>
    <row r="15" spans="1:16" ht="15">
      <c r="A15" s="12"/>
      <c r="B15" s="25">
        <v>324.31</v>
      </c>
      <c r="C15" s="20" t="s">
        <v>17</v>
      </c>
      <c r="D15" s="46">
        <v>0</v>
      </c>
      <c r="E15" s="46">
        <v>1430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1430</v>
      </c>
      <c r="O15" s="47">
        <f t="shared" si="2"/>
        <v>0.19381946326917865</v>
      </c>
      <c r="P15" s="9"/>
    </row>
    <row r="16" spans="1:16" ht="15">
      <c r="A16" s="12"/>
      <c r="B16" s="25">
        <v>329</v>
      </c>
      <c r="C16" s="20" t="s">
        <v>18</v>
      </c>
      <c r="D16" s="46">
        <v>35262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35262</v>
      </c>
      <c r="O16" s="47">
        <f t="shared" si="2"/>
        <v>4.7793439956627815</v>
      </c>
      <c r="P16" s="9"/>
    </row>
    <row r="17" spans="1:16" ht="15.75">
      <c r="A17" s="29" t="s">
        <v>19</v>
      </c>
      <c r="B17" s="30"/>
      <c r="C17" s="31"/>
      <c r="D17" s="32">
        <f aca="true" t="shared" si="4" ref="D17:M17">SUM(D18:D23)</f>
        <v>1395181</v>
      </c>
      <c r="E17" s="32">
        <f t="shared" si="4"/>
        <v>7631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1402812</v>
      </c>
      <c r="O17" s="45">
        <f t="shared" si="2"/>
        <v>190.1344537815126</v>
      </c>
      <c r="P17" s="10"/>
    </row>
    <row r="18" spans="1:16" ht="15">
      <c r="A18" s="12"/>
      <c r="B18" s="25">
        <v>331.2</v>
      </c>
      <c r="C18" s="20" t="s">
        <v>90</v>
      </c>
      <c r="D18" s="46">
        <v>22472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22472</v>
      </c>
      <c r="O18" s="47">
        <f t="shared" si="2"/>
        <v>3.0458118731363513</v>
      </c>
      <c r="P18" s="9"/>
    </row>
    <row r="19" spans="1:16" ht="15">
      <c r="A19" s="12"/>
      <c r="B19" s="25">
        <v>331.5</v>
      </c>
      <c r="C19" s="20" t="s">
        <v>107</v>
      </c>
      <c r="D19" s="46">
        <v>48201</v>
      </c>
      <c r="E19" s="46">
        <v>7631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55832</v>
      </c>
      <c r="O19" s="47">
        <f t="shared" si="2"/>
        <v>7.567362428842505</v>
      </c>
      <c r="P19" s="9"/>
    </row>
    <row r="20" spans="1:16" ht="15">
      <c r="A20" s="12"/>
      <c r="B20" s="25">
        <v>332</v>
      </c>
      <c r="C20" s="20" t="s">
        <v>108</v>
      </c>
      <c r="D20" s="46">
        <v>67603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67603</v>
      </c>
      <c r="O20" s="47">
        <f t="shared" si="2"/>
        <v>9.162781241528869</v>
      </c>
      <c r="P20" s="9"/>
    </row>
    <row r="21" spans="1:16" ht="15">
      <c r="A21" s="12"/>
      <c r="B21" s="25">
        <v>335.12</v>
      </c>
      <c r="C21" s="20" t="s">
        <v>68</v>
      </c>
      <c r="D21" s="46">
        <v>326670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326670</v>
      </c>
      <c r="O21" s="47">
        <f t="shared" si="2"/>
        <v>44.27622661968013</v>
      </c>
      <c r="P21" s="9"/>
    </row>
    <row r="22" spans="1:16" ht="15">
      <c r="A22" s="12"/>
      <c r="B22" s="25">
        <v>335.15</v>
      </c>
      <c r="C22" s="20" t="s">
        <v>69</v>
      </c>
      <c r="D22" s="46">
        <v>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98</v>
      </c>
      <c r="O22" s="47">
        <f t="shared" si="2"/>
        <v>0.013282732447817837</v>
      </c>
      <c r="P22" s="9"/>
    </row>
    <row r="23" spans="1:16" ht="15">
      <c r="A23" s="12"/>
      <c r="B23" s="25">
        <v>335.18</v>
      </c>
      <c r="C23" s="20" t="s">
        <v>70</v>
      </c>
      <c r="D23" s="46">
        <v>930137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930137</v>
      </c>
      <c r="O23" s="47">
        <f t="shared" si="2"/>
        <v>126.06898888587693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SUM(D25:D29)</f>
        <v>740773</v>
      </c>
      <c r="E24" s="32">
        <f t="shared" si="5"/>
        <v>360985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1101758</v>
      </c>
      <c r="O24" s="45">
        <f t="shared" si="2"/>
        <v>149.33017077798863</v>
      </c>
      <c r="P24" s="10"/>
    </row>
    <row r="25" spans="1:16" ht="15">
      <c r="A25" s="12"/>
      <c r="B25" s="25">
        <v>341.9</v>
      </c>
      <c r="C25" s="20" t="s">
        <v>71</v>
      </c>
      <c r="D25" s="46">
        <v>960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960</v>
      </c>
      <c r="O25" s="47">
        <f t="shared" si="2"/>
        <v>0.1301165627541339</v>
      </c>
      <c r="P25" s="9"/>
    </row>
    <row r="26" spans="1:16" ht="15">
      <c r="A26" s="12"/>
      <c r="B26" s="25">
        <v>342.9</v>
      </c>
      <c r="C26" s="20" t="s">
        <v>72</v>
      </c>
      <c r="D26" s="46">
        <v>112895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112895</v>
      </c>
      <c r="O26" s="47">
        <f t="shared" si="2"/>
        <v>15.301572241799946</v>
      </c>
      <c r="P26" s="9"/>
    </row>
    <row r="27" spans="1:16" ht="15">
      <c r="A27" s="12"/>
      <c r="B27" s="25">
        <v>343.4</v>
      </c>
      <c r="C27" s="20" t="s">
        <v>51</v>
      </c>
      <c r="D27" s="46">
        <v>621303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621303</v>
      </c>
      <c r="O27" s="47">
        <f t="shared" si="2"/>
        <v>84.21021957169965</v>
      </c>
      <c r="P27" s="9"/>
    </row>
    <row r="28" spans="1:16" ht="15">
      <c r="A28" s="12"/>
      <c r="B28" s="25">
        <v>343.9</v>
      </c>
      <c r="C28" s="20" t="s">
        <v>32</v>
      </c>
      <c r="D28" s="46">
        <v>0</v>
      </c>
      <c r="E28" s="46">
        <v>360985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360985</v>
      </c>
      <c r="O28" s="47">
        <f t="shared" si="2"/>
        <v>48.92721604770941</v>
      </c>
      <c r="P28" s="9"/>
    </row>
    <row r="29" spans="1:16" ht="15">
      <c r="A29" s="12"/>
      <c r="B29" s="25">
        <v>347.4</v>
      </c>
      <c r="C29" s="20" t="s">
        <v>73</v>
      </c>
      <c r="D29" s="46">
        <v>5615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5615</v>
      </c>
      <c r="O29" s="47">
        <f t="shared" si="2"/>
        <v>0.7610463540254812</v>
      </c>
      <c r="P29" s="9"/>
    </row>
    <row r="30" spans="1:16" ht="15.75">
      <c r="A30" s="29" t="s">
        <v>29</v>
      </c>
      <c r="B30" s="30"/>
      <c r="C30" s="31"/>
      <c r="D30" s="32">
        <f aca="true" t="shared" si="6" ref="D30:M30">SUM(D31:D32)</f>
        <v>38997</v>
      </c>
      <c r="E30" s="32">
        <f t="shared" si="6"/>
        <v>1891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40888</v>
      </c>
      <c r="O30" s="45">
        <f t="shared" si="2"/>
        <v>5.5418812686364864</v>
      </c>
      <c r="P30" s="10"/>
    </row>
    <row r="31" spans="1:16" ht="15">
      <c r="A31" s="13"/>
      <c r="B31" s="39">
        <v>354</v>
      </c>
      <c r="C31" s="21" t="s">
        <v>74</v>
      </c>
      <c r="D31" s="46">
        <v>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5000</v>
      </c>
      <c r="O31" s="47">
        <f t="shared" si="2"/>
        <v>0.6776904310111141</v>
      </c>
      <c r="P31" s="9"/>
    </row>
    <row r="32" spans="1:16" ht="15">
      <c r="A32" s="13"/>
      <c r="B32" s="39">
        <v>359</v>
      </c>
      <c r="C32" s="21" t="s">
        <v>35</v>
      </c>
      <c r="D32" s="46">
        <v>33997</v>
      </c>
      <c r="E32" s="46">
        <v>1891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35888</v>
      </c>
      <c r="O32" s="47">
        <f t="shared" si="2"/>
        <v>4.864190837625372</v>
      </c>
      <c r="P32" s="9"/>
    </row>
    <row r="33" spans="1:16" ht="15.75">
      <c r="A33" s="29" t="s">
        <v>2</v>
      </c>
      <c r="B33" s="30"/>
      <c r="C33" s="31"/>
      <c r="D33" s="32">
        <f aca="true" t="shared" si="7" ref="D33:M33">SUM(D34:D38)</f>
        <v>106771</v>
      </c>
      <c r="E33" s="32">
        <f t="shared" si="7"/>
        <v>6787</v>
      </c>
      <c r="F33" s="32">
        <f t="shared" si="7"/>
        <v>1046267</v>
      </c>
      <c r="G33" s="32">
        <f t="shared" si="7"/>
        <v>1108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1160933</v>
      </c>
      <c r="O33" s="45">
        <f t="shared" si="2"/>
        <v>157.35063702900516</v>
      </c>
      <c r="P33" s="10"/>
    </row>
    <row r="34" spans="1:16" ht="15">
      <c r="A34" s="12"/>
      <c r="B34" s="25">
        <v>361.1</v>
      </c>
      <c r="C34" s="20" t="s">
        <v>36</v>
      </c>
      <c r="D34" s="46">
        <v>2680</v>
      </c>
      <c r="E34" s="46">
        <v>6787</v>
      </c>
      <c r="F34" s="46">
        <v>9626</v>
      </c>
      <c r="G34" s="46">
        <v>1108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20201</v>
      </c>
      <c r="O34" s="47">
        <f t="shared" si="2"/>
        <v>2.738004879371103</v>
      </c>
      <c r="P34" s="9"/>
    </row>
    <row r="35" spans="1:16" ht="15">
      <c r="A35" s="12"/>
      <c r="B35" s="25">
        <v>362</v>
      </c>
      <c r="C35" s="20" t="s">
        <v>37</v>
      </c>
      <c r="D35" s="46">
        <v>0</v>
      </c>
      <c r="E35" s="46">
        <v>0</v>
      </c>
      <c r="F35" s="46">
        <v>1036641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1036641</v>
      </c>
      <c r="O35" s="47">
        <f t="shared" si="2"/>
        <v>140.50433721875848</v>
      </c>
      <c r="P35" s="9"/>
    </row>
    <row r="36" spans="1:16" ht="15">
      <c r="A36" s="12"/>
      <c r="B36" s="25">
        <v>366</v>
      </c>
      <c r="C36" s="20" t="s">
        <v>75</v>
      </c>
      <c r="D36" s="46">
        <v>38895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38895</v>
      </c>
      <c r="O36" s="47">
        <f t="shared" si="2"/>
        <v>5.271753862835457</v>
      </c>
      <c r="P36" s="9"/>
    </row>
    <row r="37" spans="1:16" ht="15">
      <c r="A37" s="12"/>
      <c r="B37" s="25">
        <v>367</v>
      </c>
      <c r="C37" s="20" t="s">
        <v>109</v>
      </c>
      <c r="D37" s="46">
        <v>26750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26750</v>
      </c>
      <c r="O37" s="47">
        <f t="shared" si="2"/>
        <v>3.6256438059094607</v>
      </c>
      <c r="P37" s="9"/>
    </row>
    <row r="38" spans="1:16" ht="15">
      <c r="A38" s="12"/>
      <c r="B38" s="25">
        <v>369.9</v>
      </c>
      <c r="C38" s="20" t="s">
        <v>38</v>
      </c>
      <c r="D38" s="46">
        <v>38446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38446</v>
      </c>
      <c r="O38" s="47">
        <f t="shared" si="2"/>
        <v>5.210897262130659</v>
      </c>
      <c r="P38" s="9"/>
    </row>
    <row r="39" spans="1:16" ht="15.75">
      <c r="A39" s="29" t="s">
        <v>30</v>
      </c>
      <c r="B39" s="30"/>
      <c r="C39" s="31"/>
      <c r="D39" s="32">
        <f aca="true" t="shared" si="8" ref="D39:M39">SUM(D40:D40)</f>
        <v>0</v>
      </c>
      <c r="E39" s="32">
        <f t="shared" si="8"/>
        <v>0</v>
      </c>
      <c r="F39" s="32">
        <f t="shared" si="8"/>
        <v>0</v>
      </c>
      <c r="G39" s="32">
        <f t="shared" si="8"/>
        <v>2551281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1"/>
        <v>2551281</v>
      </c>
      <c r="O39" s="45">
        <f t="shared" si="2"/>
        <v>345.7957441040933</v>
      </c>
      <c r="P39" s="9"/>
    </row>
    <row r="40" spans="1:16" ht="15.75" thickBot="1">
      <c r="A40" s="12"/>
      <c r="B40" s="25">
        <v>384</v>
      </c>
      <c r="C40" s="20" t="s">
        <v>76</v>
      </c>
      <c r="D40" s="46">
        <v>0</v>
      </c>
      <c r="E40" s="46">
        <v>0</v>
      </c>
      <c r="F40" s="46">
        <v>0</v>
      </c>
      <c r="G40" s="46">
        <v>2551281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2551281</v>
      </c>
      <c r="O40" s="47">
        <f t="shared" si="2"/>
        <v>345.7957441040933</v>
      </c>
      <c r="P40" s="9"/>
    </row>
    <row r="41" spans="1:119" ht="16.5" thickBot="1">
      <c r="A41" s="14" t="s">
        <v>33</v>
      </c>
      <c r="B41" s="23"/>
      <c r="C41" s="22"/>
      <c r="D41" s="15">
        <f aca="true" t="shared" si="9" ref="D41:M41">SUM(D5,D12,D17,D24,D30,D33,D39)</f>
        <v>6579594</v>
      </c>
      <c r="E41" s="15">
        <f t="shared" si="9"/>
        <v>378724</v>
      </c>
      <c r="F41" s="15">
        <f t="shared" si="9"/>
        <v>1046267</v>
      </c>
      <c r="G41" s="15">
        <f t="shared" si="9"/>
        <v>2552389</v>
      </c>
      <c r="H41" s="15">
        <f t="shared" si="9"/>
        <v>0</v>
      </c>
      <c r="I41" s="15">
        <f t="shared" si="9"/>
        <v>0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1"/>
        <v>10556974</v>
      </c>
      <c r="O41" s="38">
        <f t="shared" si="2"/>
        <v>1430.8720520466252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110</v>
      </c>
      <c r="M43" s="48"/>
      <c r="N43" s="48"/>
      <c r="O43" s="43">
        <v>7378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53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3745989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8">SUM(D5:M5)</f>
        <v>3745989</v>
      </c>
      <c r="O5" s="33">
        <f aca="true" t="shared" si="2" ref="O5:O38">(N5/O$40)</f>
        <v>508.620366598778</v>
      </c>
      <c r="P5" s="6"/>
    </row>
    <row r="6" spans="1:16" ht="15">
      <c r="A6" s="12"/>
      <c r="B6" s="25">
        <v>311</v>
      </c>
      <c r="C6" s="20" t="s">
        <v>1</v>
      </c>
      <c r="D6" s="46">
        <v>3104093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3104093</v>
      </c>
      <c r="O6" s="47">
        <f t="shared" si="2"/>
        <v>421.46544467074</v>
      </c>
      <c r="P6" s="9"/>
    </row>
    <row r="7" spans="1:16" ht="15">
      <c r="A7" s="12"/>
      <c r="B7" s="25">
        <v>312.41</v>
      </c>
      <c r="C7" s="20" t="s">
        <v>9</v>
      </c>
      <c r="D7" s="46">
        <v>235338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235338</v>
      </c>
      <c r="O7" s="47">
        <f t="shared" si="2"/>
        <v>31.95356415478615</v>
      </c>
      <c r="P7" s="9"/>
    </row>
    <row r="8" spans="1:16" ht="15">
      <c r="A8" s="12"/>
      <c r="B8" s="25">
        <v>314.1</v>
      </c>
      <c r="C8" s="20" t="s">
        <v>10</v>
      </c>
      <c r="D8" s="46">
        <v>186574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186574</v>
      </c>
      <c r="O8" s="47">
        <f t="shared" si="2"/>
        <v>25.332518669382214</v>
      </c>
      <c r="P8" s="9"/>
    </row>
    <row r="9" spans="1:16" ht="15">
      <c r="A9" s="12"/>
      <c r="B9" s="25">
        <v>314.8</v>
      </c>
      <c r="C9" s="20" t="s">
        <v>79</v>
      </c>
      <c r="D9" s="46">
        <v>5530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5530</v>
      </c>
      <c r="O9" s="47">
        <f t="shared" si="2"/>
        <v>0.7508486082824168</v>
      </c>
      <c r="P9" s="9"/>
    </row>
    <row r="10" spans="1:16" ht="15">
      <c r="A10" s="12"/>
      <c r="B10" s="25">
        <v>315</v>
      </c>
      <c r="C10" s="20" t="s">
        <v>103</v>
      </c>
      <c r="D10" s="46">
        <v>196375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196375</v>
      </c>
      <c r="O10" s="47">
        <f t="shared" si="2"/>
        <v>26.663272233537</v>
      </c>
      <c r="P10" s="9"/>
    </row>
    <row r="11" spans="1:16" ht="15">
      <c r="A11" s="12"/>
      <c r="B11" s="25">
        <v>316</v>
      </c>
      <c r="C11" s="20" t="s">
        <v>65</v>
      </c>
      <c r="D11" s="46">
        <v>18079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18079</v>
      </c>
      <c r="O11" s="47">
        <f t="shared" si="2"/>
        <v>2.4547182620502377</v>
      </c>
      <c r="P11" s="9"/>
    </row>
    <row r="12" spans="1:16" ht="15.75">
      <c r="A12" s="29" t="s">
        <v>12</v>
      </c>
      <c r="B12" s="30"/>
      <c r="C12" s="31"/>
      <c r="D12" s="32">
        <f aca="true" t="shared" si="3" ref="D12:M12">SUM(D13:D16)</f>
        <v>214972</v>
      </c>
      <c r="E12" s="32">
        <f t="shared" si="3"/>
        <v>4290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219262</v>
      </c>
      <c r="O12" s="45">
        <f t="shared" si="2"/>
        <v>29.77080787508486</v>
      </c>
      <c r="P12" s="10"/>
    </row>
    <row r="13" spans="1:16" ht="15">
      <c r="A13" s="12"/>
      <c r="B13" s="25">
        <v>322</v>
      </c>
      <c r="C13" s="20" t="s">
        <v>66</v>
      </c>
      <c r="D13" s="46">
        <v>135241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135241</v>
      </c>
      <c r="O13" s="47">
        <f t="shared" si="2"/>
        <v>18.362661235573658</v>
      </c>
      <c r="P13" s="9"/>
    </row>
    <row r="14" spans="1:16" ht="15">
      <c r="A14" s="12"/>
      <c r="B14" s="25">
        <v>323.7</v>
      </c>
      <c r="C14" s="20" t="s">
        <v>16</v>
      </c>
      <c r="D14" s="46">
        <v>28076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28076</v>
      </c>
      <c r="O14" s="47">
        <f t="shared" si="2"/>
        <v>3.8120841819416156</v>
      </c>
      <c r="P14" s="9"/>
    </row>
    <row r="15" spans="1:16" ht="15">
      <c r="A15" s="12"/>
      <c r="B15" s="25">
        <v>324.31</v>
      </c>
      <c r="C15" s="20" t="s">
        <v>17</v>
      </c>
      <c r="D15" s="46">
        <v>0</v>
      </c>
      <c r="E15" s="46">
        <v>4290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4290</v>
      </c>
      <c r="O15" s="47">
        <f t="shared" si="2"/>
        <v>0.5824847250509165</v>
      </c>
      <c r="P15" s="9"/>
    </row>
    <row r="16" spans="1:16" ht="15">
      <c r="A16" s="12"/>
      <c r="B16" s="25">
        <v>329</v>
      </c>
      <c r="C16" s="20" t="s">
        <v>18</v>
      </c>
      <c r="D16" s="46">
        <v>51655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51655</v>
      </c>
      <c r="O16" s="47">
        <f t="shared" si="2"/>
        <v>7.0135777325186694</v>
      </c>
      <c r="P16" s="9"/>
    </row>
    <row r="17" spans="1:16" ht="15.75">
      <c r="A17" s="29" t="s">
        <v>19</v>
      </c>
      <c r="B17" s="30"/>
      <c r="C17" s="31"/>
      <c r="D17" s="32">
        <f aca="true" t="shared" si="4" ref="D17:M17">SUM(D18:D23)</f>
        <v>2699146</v>
      </c>
      <c r="E17" s="32">
        <f t="shared" si="4"/>
        <v>89031</v>
      </c>
      <c r="F17" s="32">
        <f t="shared" si="4"/>
        <v>44354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2832531</v>
      </c>
      <c r="O17" s="45">
        <f t="shared" si="2"/>
        <v>384.593482688391</v>
      </c>
      <c r="P17" s="10"/>
    </row>
    <row r="18" spans="1:16" ht="15">
      <c r="A18" s="12"/>
      <c r="B18" s="25">
        <v>331.1</v>
      </c>
      <c r="C18" s="20" t="s">
        <v>57</v>
      </c>
      <c r="D18" s="46">
        <v>1078940</v>
      </c>
      <c r="E18" s="46">
        <v>89031</v>
      </c>
      <c r="F18" s="46">
        <v>44354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1212325</v>
      </c>
      <c r="O18" s="47">
        <f t="shared" si="2"/>
        <v>164.6062457569586</v>
      </c>
      <c r="P18" s="9"/>
    </row>
    <row r="19" spans="1:16" ht="15">
      <c r="A19" s="12"/>
      <c r="B19" s="25">
        <v>331.2</v>
      </c>
      <c r="C19" s="20" t="s">
        <v>90</v>
      </c>
      <c r="D19" s="46">
        <v>2833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2833</v>
      </c>
      <c r="O19" s="47">
        <f t="shared" si="2"/>
        <v>0.3846571622539036</v>
      </c>
      <c r="P19" s="9"/>
    </row>
    <row r="20" spans="1:16" ht="15">
      <c r="A20" s="12"/>
      <c r="B20" s="25">
        <v>335.12</v>
      </c>
      <c r="C20" s="20" t="s">
        <v>68</v>
      </c>
      <c r="D20" s="46">
        <v>342244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342244</v>
      </c>
      <c r="O20" s="47">
        <f t="shared" si="2"/>
        <v>46.46897488119484</v>
      </c>
      <c r="P20" s="9"/>
    </row>
    <row r="21" spans="1:16" ht="15">
      <c r="A21" s="12"/>
      <c r="B21" s="25">
        <v>335.15</v>
      </c>
      <c r="C21" s="20" t="s">
        <v>69</v>
      </c>
      <c r="D21" s="46">
        <v>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98</v>
      </c>
      <c r="O21" s="47">
        <f t="shared" si="2"/>
        <v>0.013306177868295995</v>
      </c>
      <c r="P21" s="9"/>
    </row>
    <row r="22" spans="1:16" ht="15">
      <c r="A22" s="12"/>
      <c r="B22" s="25">
        <v>335.18</v>
      </c>
      <c r="C22" s="20" t="s">
        <v>70</v>
      </c>
      <c r="D22" s="46">
        <v>1149169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1149169</v>
      </c>
      <c r="O22" s="47">
        <f t="shared" si="2"/>
        <v>156.03109300746775</v>
      </c>
      <c r="P22" s="9"/>
    </row>
    <row r="23" spans="1:16" ht="15">
      <c r="A23" s="12"/>
      <c r="B23" s="25">
        <v>337.2</v>
      </c>
      <c r="C23" s="20" t="s">
        <v>92</v>
      </c>
      <c r="D23" s="46">
        <v>125862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125862</v>
      </c>
      <c r="O23" s="47">
        <f t="shared" si="2"/>
        <v>17.089205702647657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SUM(D25:D27)</f>
        <v>594747</v>
      </c>
      <c r="E24" s="32">
        <f t="shared" si="5"/>
        <v>356223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950970</v>
      </c>
      <c r="O24" s="45">
        <f t="shared" si="2"/>
        <v>129.12016293279024</v>
      </c>
      <c r="P24" s="10"/>
    </row>
    <row r="25" spans="1:16" ht="15">
      <c r="A25" s="12"/>
      <c r="B25" s="25">
        <v>343.4</v>
      </c>
      <c r="C25" s="20" t="s">
        <v>51</v>
      </c>
      <c r="D25" s="46">
        <v>594472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594472</v>
      </c>
      <c r="O25" s="47">
        <f t="shared" si="2"/>
        <v>80.71581805838424</v>
      </c>
      <c r="P25" s="9"/>
    </row>
    <row r="26" spans="1:16" ht="15">
      <c r="A26" s="12"/>
      <c r="B26" s="25">
        <v>343.9</v>
      </c>
      <c r="C26" s="20" t="s">
        <v>32</v>
      </c>
      <c r="D26" s="46">
        <v>0</v>
      </c>
      <c r="E26" s="46">
        <v>356223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356223</v>
      </c>
      <c r="O26" s="47">
        <f t="shared" si="2"/>
        <v>48.367006109979634</v>
      </c>
      <c r="P26" s="9"/>
    </row>
    <row r="27" spans="1:16" ht="15">
      <c r="A27" s="12"/>
      <c r="B27" s="25">
        <v>347.4</v>
      </c>
      <c r="C27" s="20" t="s">
        <v>73</v>
      </c>
      <c r="D27" s="46">
        <v>275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275</v>
      </c>
      <c r="O27" s="47">
        <f t="shared" si="2"/>
        <v>0.0373387644263408</v>
      </c>
      <c r="P27" s="9"/>
    </row>
    <row r="28" spans="1:16" ht="15.75">
      <c r="A28" s="29" t="s">
        <v>29</v>
      </c>
      <c r="B28" s="30"/>
      <c r="C28" s="31"/>
      <c r="D28" s="32">
        <f aca="true" t="shared" si="6" ref="D28:M28">SUM(D29:D29)</f>
        <v>21468</v>
      </c>
      <c r="E28" s="32">
        <f t="shared" si="6"/>
        <v>1597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23065</v>
      </c>
      <c r="O28" s="45">
        <f t="shared" si="2"/>
        <v>3.131704005431093</v>
      </c>
      <c r="P28" s="10"/>
    </row>
    <row r="29" spans="1:16" ht="15">
      <c r="A29" s="13"/>
      <c r="B29" s="39">
        <v>359</v>
      </c>
      <c r="C29" s="21" t="s">
        <v>35</v>
      </c>
      <c r="D29" s="46">
        <v>21468</v>
      </c>
      <c r="E29" s="46">
        <v>1597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23065</v>
      </c>
      <c r="O29" s="47">
        <f t="shared" si="2"/>
        <v>3.131704005431093</v>
      </c>
      <c r="P29" s="9"/>
    </row>
    <row r="30" spans="1:16" ht="15.75">
      <c r="A30" s="29" t="s">
        <v>2</v>
      </c>
      <c r="B30" s="30"/>
      <c r="C30" s="31"/>
      <c r="D30" s="32">
        <f aca="true" t="shared" si="7" ref="D30:M30">SUM(D31:D35)</f>
        <v>133700</v>
      </c>
      <c r="E30" s="32">
        <f t="shared" si="7"/>
        <v>4660</v>
      </c>
      <c r="F30" s="32">
        <f t="shared" si="7"/>
        <v>1041203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1179563</v>
      </c>
      <c r="O30" s="45">
        <f t="shared" si="2"/>
        <v>160.15790902919213</v>
      </c>
      <c r="P30" s="10"/>
    </row>
    <row r="31" spans="1:16" ht="15">
      <c r="A31" s="12"/>
      <c r="B31" s="25">
        <v>361.1</v>
      </c>
      <c r="C31" s="20" t="s">
        <v>36</v>
      </c>
      <c r="D31" s="46">
        <v>2433</v>
      </c>
      <c r="E31" s="46">
        <v>4660</v>
      </c>
      <c r="F31" s="46">
        <v>22295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29388</v>
      </c>
      <c r="O31" s="47">
        <f t="shared" si="2"/>
        <v>3.990224032586558</v>
      </c>
      <c r="P31" s="9"/>
    </row>
    <row r="32" spans="1:16" ht="15">
      <c r="A32" s="12"/>
      <c r="B32" s="25">
        <v>362</v>
      </c>
      <c r="C32" s="20" t="s">
        <v>37</v>
      </c>
      <c r="D32" s="46">
        <v>0</v>
      </c>
      <c r="E32" s="46">
        <v>0</v>
      </c>
      <c r="F32" s="46">
        <v>1018908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1018908</v>
      </c>
      <c r="O32" s="47">
        <f t="shared" si="2"/>
        <v>138.34460285132383</v>
      </c>
      <c r="P32" s="9"/>
    </row>
    <row r="33" spans="1:16" ht="15">
      <c r="A33" s="12"/>
      <c r="B33" s="25">
        <v>364</v>
      </c>
      <c r="C33" s="20" t="s">
        <v>86</v>
      </c>
      <c r="D33" s="46">
        <v>4000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4000</v>
      </c>
      <c r="O33" s="47">
        <f t="shared" si="2"/>
        <v>0.5431093007467753</v>
      </c>
      <c r="P33" s="9"/>
    </row>
    <row r="34" spans="1:16" ht="15">
      <c r="A34" s="12"/>
      <c r="B34" s="25">
        <v>366</v>
      </c>
      <c r="C34" s="20" t="s">
        <v>75</v>
      </c>
      <c r="D34" s="46">
        <v>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5000</v>
      </c>
      <c r="O34" s="47">
        <f t="shared" si="2"/>
        <v>0.6788866259334692</v>
      </c>
      <c r="P34" s="9"/>
    </row>
    <row r="35" spans="1:16" ht="15">
      <c r="A35" s="12"/>
      <c r="B35" s="25">
        <v>369.9</v>
      </c>
      <c r="C35" s="20" t="s">
        <v>38</v>
      </c>
      <c r="D35" s="46">
        <v>122267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122267</v>
      </c>
      <c r="O35" s="47">
        <f t="shared" si="2"/>
        <v>16.601086218601495</v>
      </c>
      <c r="P35" s="9"/>
    </row>
    <row r="36" spans="1:16" ht="15.75">
      <c r="A36" s="29" t="s">
        <v>30</v>
      </c>
      <c r="B36" s="30"/>
      <c r="C36" s="31"/>
      <c r="D36" s="32">
        <f aca="true" t="shared" si="8" ref="D36:M36">SUM(D37:D37)</f>
        <v>0</v>
      </c>
      <c r="E36" s="32">
        <f t="shared" si="8"/>
        <v>0</v>
      </c>
      <c r="F36" s="32">
        <f t="shared" si="8"/>
        <v>150000</v>
      </c>
      <c r="G36" s="32">
        <f t="shared" si="8"/>
        <v>27000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177000</v>
      </c>
      <c r="O36" s="45">
        <f t="shared" si="2"/>
        <v>24.032586558044805</v>
      </c>
      <c r="P36" s="9"/>
    </row>
    <row r="37" spans="1:16" ht="15.75" thickBot="1">
      <c r="A37" s="12"/>
      <c r="B37" s="25">
        <v>381</v>
      </c>
      <c r="C37" s="20" t="s">
        <v>104</v>
      </c>
      <c r="D37" s="46">
        <v>0</v>
      </c>
      <c r="E37" s="46">
        <v>0</v>
      </c>
      <c r="F37" s="46">
        <v>150000</v>
      </c>
      <c r="G37" s="46">
        <v>27000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177000</v>
      </c>
      <c r="O37" s="47">
        <f t="shared" si="2"/>
        <v>24.032586558044805</v>
      </c>
      <c r="P37" s="9"/>
    </row>
    <row r="38" spans="1:119" ht="16.5" thickBot="1">
      <c r="A38" s="14" t="s">
        <v>33</v>
      </c>
      <c r="B38" s="23"/>
      <c r="C38" s="22"/>
      <c r="D38" s="15">
        <f aca="true" t="shared" si="9" ref="D38:M38">SUM(D5,D12,D17,D24,D28,D30,D36)</f>
        <v>7410022</v>
      </c>
      <c r="E38" s="15">
        <f t="shared" si="9"/>
        <v>455801</v>
      </c>
      <c r="F38" s="15">
        <f t="shared" si="9"/>
        <v>1235557</v>
      </c>
      <c r="G38" s="15">
        <f t="shared" si="9"/>
        <v>27000</v>
      </c>
      <c r="H38" s="15">
        <f t="shared" si="9"/>
        <v>0</v>
      </c>
      <c r="I38" s="15">
        <f t="shared" si="9"/>
        <v>0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9128380</v>
      </c>
      <c r="O38" s="38">
        <f t="shared" si="2"/>
        <v>1239.4270196877121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105</v>
      </c>
      <c r="M40" s="48"/>
      <c r="N40" s="48"/>
      <c r="O40" s="43">
        <v>7365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3322630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8">SUM(D5:M5)</f>
        <v>3322630</v>
      </c>
      <c r="O5" s="33">
        <f aca="true" t="shared" si="2" ref="O5:O38">(N5/O$40)</f>
        <v>478.4893433179723</v>
      </c>
      <c r="P5" s="6"/>
    </row>
    <row r="6" spans="1:16" ht="15">
      <c r="A6" s="12"/>
      <c r="B6" s="25">
        <v>311</v>
      </c>
      <c r="C6" s="20" t="s">
        <v>1</v>
      </c>
      <c r="D6" s="46">
        <v>2912422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2912422</v>
      </c>
      <c r="O6" s="47">
        <f t="shared" si="2"/>
        <v>419.4156105990783</v>
      </c>
      <c r="P6" s="9"/>
    </row>
    <row r="7" spans="1:16" ht="15">
      <c r="A7" s="12"/>
      <c r="B7" s="25">
        <v>312.41</v>
      </c>
      <c r="C7" s="20" t="s">
        <v>9</v>
      </c>
      <c r="D7" s="46">
        <v>230316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230316</v>
      </c>
      <c r="O7" s="47">
        <f t="shared" si="2"/>
        <v>33.1676267281106</v>
      </c>
      <c r="P7" s="9"/>
    </row>
    <row r="8" spans="1:16" ht="15">
      <c r="A8" s="12"/>
      <c r="B8" s="25">
        <v>314.1</v>
      </c>
      <c r="C8" s="20" t="s">
        <v>10</v>
      </c>
      <c r="D8" s="46">
        <v>165301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165301</v>
      </c>
      <c r="O8" s="47">
        <f t="shared" si="2"/>
        <v>23.804867511520737</v>
      </c>
      <c r="P8" s="9"/>
    </row>
    <row r="9" spans="1:16" ht="15">
      <c r="A9" s="12"/>
      <c r="B9" s="25">
        <v>316</v>
      </c>
      <c r="C9" s="20" t="s">
        <v>65</v>
      </c>
      <c r="D9" s="46">
        <v>14591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14591</v>
      </c>
      <c r="O9" s="47">
        <f t="shared" si="2"/>
        <v>2.1012384792626726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SUM(D11:D16)</f>
        <v>488722</v>
      </c>
      <c r="E10" s="32">
        <f t="shared" si="3"/>
        <v>31460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520182</v>
      </c>
      <c r="O10" s="45">
        <f t="shared" si="2"/>
        <v>74.91100230414746</v>
      </c>
      <c r="P10" s="10"/>
    </row>
    <row r="11" spans="1:16" ht="15">
      <c r="A11" s="12"/>
      <c r="B11" s="25">
        <v>322</v>
      </c>
      <c r="C11" s="20" t="s">
        <v>66</v>
      </c>
      <c r="D11" s="46">
        <v>188973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188973</v>
      </c>
      <c r="O11" s="47">
        <f t="shared" si="2"/>
        <v>27.213853686635943</v>
      </c>
      <c r="P11" s="9"/>
    </row>
    <row r="12" spans="1:16" ht="15">
      <c r="A12" s="12"/>
      <c r="B12" s="25">
        <v>323.2</v>
      </c>
      <c r="C12" s="20" t="s">
        <v>14</v>
      </c>
      <c r="D12" s="46">
        <v>213626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213626</v>
      </c>
      <c r="O12" s="47">
        <f t="shared" si="2"/>
        <v>30.764112903225808</v>
      </c>
      <c r="P12" s="9"/>
    </row>
    <row r="13" spans="1:16" ht="15">
      <c r="A13" s="12"/>
      <c r="B13" s="25">
        <v>323.4</v>
      </c>
      <c r="C13" s="20" t="s">
        <v>15</v>
      </c>
      <c r="D13" s="46">
        <v>5519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5519</v>
      </c>
      <c r="O13" s="47">
        <f t="shared" si="2"/>
        <v>0.794786866359447</v>
      </c>
      <c r="P13" s="9"/>
    </row>
    <row r="14" spans="1:16" ht="15">
      <c r="A14" s="12"/>
      <c r="B14" s="25">
        <v>323.7</v>
      </c>
      <c r="C14" s="20" t="s">
        <v>16</v>
      </c>
      <c r="D14" s="46">
        <v>26035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26035</v>
      </c>
      <c r="O14" s="47">
        <f t="shared" si="2"/>
        <v>3.7492799539170507</v>
      </c>
      <c r="P14" s="9"/>
    </row>
    <row r="15" spans="1:16" ht="15">
      <c r="A15" s="12"/>
      <c r="B15" s="25">
        <v>324.31</v>
      </c>
      <c r="C15" s="20" t="s">
        <v>17</v>
      </c>
      <c r="D15" s="46">
        <v>0</v>
      </c>
      <c r="E15" s="46">
        <v>31460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31460</v>
      </c>
      <c r="O15" s="47">
        <f t="shared" si="2"/>
        <v>4.530529953917051</v>
      </c>
      <c r="P15" s="9"/>
    </row>
    <row r="16" spans="1:16" ht="15">
      <c r="A16" s="12"/>
      <c r="B16" s="25">
        <v>329</v>
      </c>
      <c r="C16" s="20" t="s">
        <v>18</v>
      </c>
      <c r="D16" s="46">
        <v>54569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54569</v>
      </c>
      <c r="O16" s="47">
        <f t="shared" si="2"/>
        <v>7.8584389400921655</v>
      </c>
      <c r="P16" s="9"/>
    </row>
    <row r="17" spans="1:16" ht="15.75">
      <c r="A17" s="29" t="s">
        <v>19</v>
      </c>
      <c r="B17" s="30"/>
      <c r="C17" s="31"/>
      <c r="D17" s="32">
        <f aca="true" t="shared" si="4" ref="D17:M17">SUM(D18:D22)</f>
        <v>1523271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1523271</v>
      </c>
      <c r="O17" s="45">
        <f t="shared" si="2"/>
        <v>219.3650633640553</v>
      </c>
      <c r="P17" s="10"/>
    </row>
    <row r="18" spans="1:16" ht="15">
      <c r="A18" s="12"/>
      <c r="B18" s="25">
        <v>331.1</v>
      </c>
      <c r="C18" s="20" t="s">
        <v>57</v>
      </c>
      <c r="D18" s="46">
        <v>45747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45747</v>
      </c>
      <c r="O18" s="47">
        <f t="shared" si="2"/>
        <v>6.587989631336406</v>
      </c>
      <c r="P18" s="9"/>
    </row>
    <row r="19" spans="1:16" ht="15">
      <c r="A19" s="12"/>
      <c r="B19" s="25">
        <v>335.12</v>
      </c>
      <c r="C19" s="20" t="s">
        <v>68</v>
      </c>
      <c r="D19" s="46">
        <v>320601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320601</v>
      </c>
      <c r="O19" s="47">
        <f t="shared" si="2"/>
        <v>46.16949884792627</v>
      </c>
      <c r="P19" s="9"/>
    </row>
    <row r="20" spans="1:16" ht="15">
      <c r="A20" s="12"/>
      <c r="B20" s="25">
        <v>335.15</v>
      </c>
      <c r="C20" s="20" t="s">
        <v>69</v>
      </c>
      <c r="D20" s="46">
        <v>734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734</v>
      </c>
      <c r="O20" s="47">
        <f t="shared" si="2"/>
        <v>0.10570276497695852</v>
      </c>
      <c r="P20" s="9"/>
    </row>
    <row r="21" spans="1:16" ht="15">
      <c r="A21" s="12"/>
      <c r="B21" s="25">
        <v>335.18</v>
      </c>
      <c r="C21" s="20" t="s">
        <v>70</v>
      </c>
      <c r="D21" s="46">
        <v>1099619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1099619</v>
      </c>
      <c r="O21" s="47">
        <f t="shared" si="2"/>
        <v>158.3552707373272</v>
      </c>
      <c r="P21" s="9"/>
    </row>
    <row r="22" spans="1:16" ht="15">
      <c r="A22" s="12"/>
      <c r="B22" s="25">
        <v>337.2</v>
      </c>
      <c r="C22" s="20" t="s">
        <v>92</v>
      </c>
      <c r="D22" s="46">
        <v>56570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56570</v>
      </c>
      <c r="O22" s="47">
        <f t="shared" si="2"/>
        <v>8.146601382488479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SUM(D24:D27)</f>
        <v>487537</v>
      </c>
      <c r="E23" s="32">
        <f t="shared" si="5"/>
        <v>305440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792977</v>
      </c>
      <c r="O23" s="45">
        <f t="shared" si="2"/>
        <v>114.1959965437788</v>
      </c>
      <c r="P23" s="10"/>
    </row>
    <row r="24" spans="1:16" ht="15">
      <c r="A24" s="12"/>
      <c r="B24" s="25">
        <v>341.9</v>
      </c>
      <c r="C24" s="20" t="s">
        <v>71</v>
      </c>
      <c r="D24" s="46">
        <v>105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105</v>
      </c>
      <c r="O24" s="47">
        <f t="shared" si="2"/>
        <v>0.015120967741935484</v>
      </c>
      <c r="P24" s="9"/>
    </row>
    <row r="25" spans="1:16" ht="15">
      <c r="A25" s="12"/>
      <c r="B25" s="25">
        <v>343.4</v>
      </c>
      <c r="C25" s="20" t="s">
        <v>51</v>
      </c>
      <c r="D25" s="46">
        <v>486982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486982</v>
      </c>
      <c r="O25" s="47">
        <f t="shared" si="2"/>
        <v>70.12989631336406</v>
      </c>
      <c r="P25" s="9"/>
    </row>
    <row r="26" spans="1:16" ht="15">
      <c r="A26" s="12"/>
      <c r="B26" s="25">
        <v>343.9</v>
      </c>
      <c r="C26" s="20" t="s">
        <v>32</v>
      </c>
      <c r="D26" s="46">
        <v>0</v>
      </c>
      <c r="E26" s="46">
        <v>305440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305440</v>
      </c>
      <c r="O26" s="47">
        <f t="shared" si="2"/>
        <v>43.986175115207374</v>
      </c>
      <c r="P26" s="9"/>
    </row>
    <row r="27" spans="1:16" ht="15">
      <c r="A27" s="12"/>
      <c r="B27" s="25">
        <v>347.4</v>
      </c>
      <c r="C27" s="20" t="s">
        <v>73</v>
      </c>
      <c r="D27" s="46">
        <v>450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450</v>
      </c>
      <c r="O27" s="47">
        <f t="shared" si="2"/>
        <v>0.06480414746543779</v>
      </c>
      <c r="P27" s="9"/>
    </row>
    <row r="28" spans="1:16" ht="15.75">
      <c r="A28" s="29" t="s">
        <v>29</v>
      </c>
      <c r="B28" s="30"/>
      <c r="C28" s="31"/>
      <c r="D28" s="32">
        <f aca="true" t="shared" si="6" ref="D28:M28">SUM(D29:D29)</f>
        <v>15981</v>
      </c>
      <c r="E28" s="32">
        <f t="shared" si="6"/>
        <v>1732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17713</v>
      </c>
      <c r="O28" s="45">
        <f t="shared" si="2"/>
        <v>2.550835253456221</v>
      </c>
      <c r="P28" s="10"/>
    </row>
    <row r="29" spans="1:16" ht="15">
      <c r="A29" s="13"/>
      <c r="B29" s="39">
        <v>359</v>
      </c>
      <c r="C29" s="21" t="s">
        <v>35</v>
      </c>
      <c r="D29" s="46">
        <v>15981</v>
      </c>
      <c r="E29" s="46">
        <v>1732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17713</v>
      </c>
      <c r="O29" s="47">
        <f t="shared" si="2"/>
        <v>2.550835253456221</v>
      </c>
      <c r="P29" s="9"/>
    </row>
    <row r="30" spans="1:16" ht="15.75">
      <c r="A30" s="29" t="s">
        <v>2</v>
      </c>
      <c r="B30" s="30"/>
      <c r="C30" s="31"/>
      <c r="D30" s="32">
        <f aca="true" t="shared" si="7" ref="D30:M30">SUM(D31:D35)</f>
        <v>102890</v>
      </c>
      <c r="E30" s="32">
        <f t="shared" si="7"/>
        <v>4342</v>
      </c>
      <c r="F30" s="32">
        <f t="shared" si="7"/>
        <v>997724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1104956</v>
      </c>
      <c r="O30" s="45">
        <f t="shared" si="2"/>
        <v>159.12384792626727</v>
      </c>
      <c r="P30" s="10"/>
    </row>
    <row r="31" spans="1:16" ht="15">
      <c r="A31" s="12"/>
      <c r="B31" s="25">
        <v>361.1</v>
      </c>
      <c r="C31" s="20" t="s">
        <v>36</v>
      </c>
      <c r="D31" s="46">
        <v>2097</v>
      </c>
      <c r="E31" s="46">
        <v>4342</v>
      </c>
      <c r="F31" s="46">
        <v>12880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19319</v>
      </c>
      <c r="O31" s="47">
        <f t="shared" si="2"/>
        <v>2.782114055299539</v>
      </c>
      <c r="P31" s="9"/>
    </row>
    <row r="32" spans="1:16" ht="15">
      <c r="A32" s="12"/>
      <c r="B32" s="25">
        <v>362</v>
      </c>
      <c r="C32" s="20" t="s">
        <v>37</v>
      </c>
      <c r="D32" s="46">
        <v>0</v>
      </c>
      <c r="E32" s="46">
        <v>0</v>
      </c>
      <c r="F32" s="46">
        <v>984844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984844</v>
      </c>
      <c r="O32" s="47">
        <f t="shared" si="2"/>
        <v>141.8266129032258</v>
      </c>
      <c r="P32" s="9"/>
    </row>
    <row r="33" spans="1:16" ht="15">
      <c r="A33" s="12"/>
      <c r="B33" s="25">
        <v>364</v>
      </c>
      <c r="C33" s="20" t="s">
        <v>86</v>
      </c>
      <c r="D33" s="46">
        <v>6000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6000</v>
      </c>
      <c r="O33" s="47">
        <f t="shared" si="2"/>
        <v>0.8640552995391705</v>
      </c>
      <c r="P33" s="9"/>
    </row>
    <row r="34" spans="1:16" ht="15">
      <c r="A34" s="12"/>
      <c r="B34" s="25">
        <v>366</v>
      </c>
      <c r="C34" s="20" t="s">
        <v>75</v>
      </c>
      <c r="D34" s="46">
        <v>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5000</v>
      </c>
      <c r="O34" s="47">
        <f t="shared" si="2"/>
        <v>0.7200460829493087</v>
      </c>
      <c r="P34" s="9"/>
    </row>
    <row r="35" spans="1:16" ht="15">
      <c r="A35" s="12"/>
      <c r="B35" s="25">
        <v>369.9</v>
      </c>
      <c r="C35" s="20" t="s">
        <v>38</v>
      </c>
      <c r="D35" s="46">
        <v>89793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89793</v>
      </c>
      <c r="O35" s="47">
        <f t="shared" si="2"/>
        <v>12.931019585253456</v>
      </c>
      <c r="P35" s="9"/>
    </row>
    <row r="36" spans="1:16" ht="15.75">
      <c r="A36" s="29" t="s">
        <v>30</v>
      </c>
      <c r="B36" s="30"/>
      <c r="C36" s="31"/>
      <c r="D36" s="32">
        <f aca="true" t="shared" si="8" ref="D36:M36">SUM(D37:D37)</f>
        <v>179677</v>
      </c>
      <c r="E36" s="32">
        <f t="shared" si="8"/>
        <v>0</v>
      </c>
      <c r="F36" s="32">
        <f t="shared" si="8"/>
        <v>250000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429677</v>
      </c>
      <c r="O36" s="45">
        <f t="shared" si="2"/>
        <v>61.87744815668203</v>
      </c>
      <c r="P36" s="9"/>
    </row>
    <row r="37" spans="1:16" ht="15.75" thickBot="1">
      <c r="A37" s="12"/>
      <c r="B37" s="25">
        <v>384</v>
      </c>
      <c r="C37" s="20" t="s">
        <v>76</v>
      </c>
      <c r="D37" s="46">
        <v>179677</v>
      </c>
      <c r="E37" s="46">
        <v>0</v>
      </c>
      <c r="F37" s="46">
        <v>250000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429677</v>
      </c>
      <c r="O37" s="47">
        <f t="shared" si="2"/>
        <v>61.87744815668203</v>
      </c>
      <c r="P37" s="9"/>
    </row>
    <row r="38" spans="1:119" ht="16.5" thickBot="1">
      <c r="A38" s="14" t="s">
        <v>33</v>
      </c>
      <c r="B38" s="23"/>
      <c r="C38" s="22"/>
      <c r="D38" s="15">
        <f aca="true" t="shared" si="9" ref="D38:M38">SUM(D5,D10,D17,D23,D28,D30,D36)</f>
        <v>6120708</v>
      </c>
      <c r="E38" s="15">
        <f t="shared" si="9"/>
        <v>342974</v>
      </c>
      <c r="F38" s="15">
        <f t="shared" si="9"/>
        <v>1247724</v>
      </c>
      <c r="G38" s="15">
        <f t="shared" si="9"/>
        <v>0</v>
      </c>
      <c r="H38" s="15">
        <f t="shared" si="9"/>
        <v>0</v>
      </c>
      <c r="I38" s="15">
        <f t="shared" si="9"/>
        <v>0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7711406</v>
      </c>
      <c r="O38" s="38">
        <f t="shared" si="2"/>
        <v>1110.5135368663593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101</v>
      </c>
      <c r="M40" s="48"/>
      <c r="N40" s="48"/>
      <c r="O40" s="43">
        <v>6944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3116167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7">SUM(D5:M5)</f>
        <v>3116167</v>
      </c>
      <c r="O5" s="33">
        <f aca="true" t="shared" si="2" ref="O5:O37">(N5/O$39)</f>
        <v>465.03014475451425</v>
      </c>
      <c r="P5" s="6"/>
    </row>
    <row r="6" spans="1:16" ht="15">
      <c r="A6" s="12"/>
      <c r="B6" s="25">
        <v>311</v>
      </c>
      <c r="C6" s="20" t="s">
        <v>1</v>
      </c>
      <c r="D6" s="46">
        <v>2711321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2711321</v>
      </c>
      <c r="O6" s="47">
        <f t="shared" si="2"/>
        <v>404.61438591255035</v>
      </c>
      <c r="P6" s="9"/>
    </row>
    <row r="7" spans="1:16" ht="15">
      <c r="A7" s="12"/>
      <c r="B7" s="25">
        <v>312.41</v>
      </c>
      <c r="C7" s="20" t="s">
        <v>9</v>
      </c>
      <c r="D7" s="46">
        <v>227121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227121</v>
      </c>
      <c r="O7" s="47">
        <f t="shared" si="2"/>
        <v>33.89359797045217</v>
      </c>
      <c r="P7" s="9"/>
    </row>
    <row r="8" spans="1:16" ht="15">
      <c r="A8" s="12"/>
      <c r="B8" s="25">
        <v>314.1</v>
      </c>
      <c r="C8" s="20" t="s">
        <v>10</v>
      </c>
      <c r="D8" s="46">
        <v>159706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159706</v>
      </c>
      <c r="O8" s="47">
        <f t="shared" si="2"/>
        <v>23.833159229965677</v>
      </c>
      <c r="P8" s="9"/>
    </row>
    <row r="9" spans="1:16" ht="15">
      <c r="A9" s="12"/>
      <c r="B9" s="25">
        <v>316</v>
      </c>
      <c r="C9" s="20" t="s">
        <v>65</v>
      </c>
      <c r="D9" s="46">
        <v>18019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18019</v>
      </c>
      <c r="O9" s="47">
        <f t="shared" si="2"/>
        <v>2.689001641546038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SUM(D11:D16)</f>
        <v>612753</v>
      </c>
      <c r="E10" s="32">
        <f t="shared" si="3"/>
        <v>104390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717143</v>
      </c>
      <c r="O10" s="45">
        <f t="shared" si="2"/>
        <v>107.02029547828683</v>
      </c>
      <c r="P10" s="10"/>
    </row>
    <row r="11" spans="1:16" ht="15">
      <c r="A11" s="12"/>
      <c r="B11" s="25">
        <v>322</v>
      </c>
      <c r="C11" s="20" t="s">
        <v>66</v>
      </c>
      <c r="D11" s="46">
        <v>313733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313733</v>
      </c>
      <c r="O11" s="47">
        <f t="shared" si="2"/>
        <v>46.81883300999851</v>
      </c>
      <c r="P11" s="9"/>
    </row>
    <row r="12" spans="1:16" ht="15">
      <c r="A12" s="12"/>
      <c r="B12" s="25">
        <v>323.2</v>
      </c>
      <c r="C12" s="20" t="s">
        <v>14</v>
      </c>
      <c r="D12" s="46">
        <v>208763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208763</v>
      </c>
      <c r="O12" s="47">
        <f t="shared" si="2"/>
        <v>31.15400686464707</v>
      </c>
      <c r="P12" s="9"/>
    </row>
    <row r="13" spans="1:16" ht="15">
      <c r="A13" s="12"/>
      <c r="B13" s="25">
        <v>323.4</v>
      </c>
      <c r="C13" s="20" t="s">
        <v>15</v>
      </c>
      <c r="D13" s="46">
        <v>4591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4591</v>
      </c>
      <c r="O13" s="47">
        <f t="shared" si="2"/>
        <v>0.6851216236382629</v>
      </c>
      <c r="P13" s="9"/>
    </row>
    <row r="14" spans="1:16" ht="15">
      <c r="A14" s="12"/>
      <c r="B14" s="25">
        <v>323.7</v>
      </c>
      <c r="C14" s="20" t="s">
        <v>16</v>
      </c>
      <c r="D14" s="46">
        <v>22642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22642</v>
      </c>
      <c r="O14" s="47">
        <f t="shared" si="2"/>
        <v>3.378898671840024</v>
      </c>
      <c r="P14" s="9"/>
    </row>
    <row r="15" spans="1:16" ht="15">
      <c r="A15" s="12"/>
      <c r="B15" s="25">
        <v>324.31</v>
      </c>
      <c r="C15" s="20" t="s">
        <v>17</v>
      </c>
      <c r="D15" s="46">
        <v>0</v>
      </c>
      <c r="E15" s="46">
        <v>104390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104390</v>
      </c>
      <c r="O15" s="47">
        <f t="shared" si="2"/>
        <v>15.57827189971646</v>
      </c>
      <c r="P15" s="9"/>
    </row>
    <row r="16" spans="1:16" ht="15">
      <c r="A16" s="12"/>
      <c r="B16" s="25">
        <v>329</v>
      </c>
      <c r="C16" s="20" t="s">
        <v>18</v>
      </c>
      <c r="D16" s="46">
        <v>63024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63024</v>
      </c>
      <c r="O16" s="47">
        <f t="shared" si="2"/>
        <v>9.4051634084465</v>
      </c>
      <c r="P16" s="9"/>
    </row>
    <row r="17" spans="1:16" ht="15.75">
      <c r="A17" s="29" t="s">
        <v>19</v>
      </c>
      <c r="B17" s="30"/>
      <c r="C17" s="31"/>
      <c r="D17" s="32">
        <f aca="true" t="shared" si="4" ref="D17:M17">SUM(D18:D23)</f>
        <v>1402242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1402242</v>
      </c>
      <c r="O17" s="45">
        <f t="shared" si="2"/>
        <v>209.258618116699</v>
      </c>
      <c r="P17" s="10"/>
    </row>
    <row r="18" spans="1:16" ht="15">
      <c r="A18" s="12"/>
      <c r="B18" s="25">
        <v>331.2</v>
      </c>
      <c r="C18" s="20" t="s">
        <v>90</v>
      </c>
      <c r="D18" s="46">
        <v>2934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2934</v>
      </c>
      <c r="O18" s="47">
        <f t="shared" si="2"/>
        <v>0.43784509774660496</v>
      </c>
      <c r="P18" s="9"/>
    </row>
    <row r="19" spans="1:16" ht="15">
      <c r="A19" s="12"/>
      <c r="B19" s="25">
        <v>334.2</v>
      </c>
      <c r="C19" s="20" t="s">
        <v>91</v>
      </c>
      <c r="D19" s="46">
        <v>17342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17342</v>
      </c>
      <c r="O19" s="47">
        <f t="shared" si="2"/>
        <v>2.5879719444858975</v>
      </c>
      <c r="P19" s="9"/>
    </row>
    <row r="20" spans="1:16" ht="15">
      <c r="A20" s="12"/>
      <c r="B20" s="25">
        <v>335.12</v>
      </c>
      <c r="C20" s="20" t="s">
        <v>68</v>
      </c>
      <c r="D20" s="46">
        <v>307056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307056</v>
      </c>
      <c r="O20" s="47">
        <f t="shared" si="2"/>
        <v>45.8224145649903</v>
      </c>
      <c r="P20" s="9"/>
    </row>
    <row r="21" spans="1:16" ht="15">
      <c r="A21" s="12"/>
      <c r="B21" s="25">
        <v>335.15</v>
      </c>
      <c r="C21" s="20" t="s">
        <v>69</v>
      </c>
      <c r="D21" s="46">
        <v>685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685</v>
      </c>
      <c r="O21" s="47">
        <f t="shared" si="2"/>
        <v>0.10222354872407104</v>
      </c>
      <c r="P21" s="9"/>
    </row>
    <row r="22" spans="1:16" ht="15">
      <c r="A22" s="12"/>
      <c r="B22" s="25">
        <v>335.18</v>
      </c>
      <c r="C22" s="20" t="s">
        <v>70</v>
      </c>
      <c r="D22" s="46">
        <v>1028074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1028074</v>
      </c>
      <c r="O22" s="47">
        <f t="shared" si="2"/>
        <v>153.4209819429936</v>
      </c>
      <c r="P22" s="9"/>
    </row>
    <row r="23" spans="1:16" ht="15">
      <c r="A23" s="12"/>
      <c r="B23" s="25">
        <v>337.2</v>
      </c>
      <c r="C23" s="20" t="s">
        <v>92</v>
      </c>
      <c r="D23" s="46">
        <v>46151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46151</v>
      </c>
      <c r="O23" s="47">
        <f t="shared" si="2"/>
        <v>6.887181017758543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SUM(D25:D28)</f>
        <v>478757</v>
      </c>
      <c r="E24" s="32">
        <f t="shared" si="5"/>
        <v>310465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789222</v>
      </c>
      <c r="O24" s="45">
        <f t="shared" si="2"/>
        <v>117.77674973884496</v>
      </c>
      <c r="P24" s="10"/>
    </row>
    <row r="25" spans="1:16" ht="15">
      <c r="A25" s="12"/>
      <c r="B25" s="25">
        <v>341.9</v>
      </c>
      <c r="C25" s="20" t="s">
        <v>71</v>
      </c>
      <c r="D25" s="46">
        <v>105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105</v>
      </c>
      <c r="O25" s="47">
        <f t="shared" si="2"/>
        <v>0.01566930308909118</v>
      </c>
      <c r="P25" s="9"/>
    </row>
    <row r="26" spans="1:16" ht="15">
      <c r="A26" s="12"/>
      <c r="B26" s="25">
        <v>343.4</v>
      </c>
      <c r="C26" s="20" t="s">
        <v>51</v>
      </c>
      <c r="D26" s="46">
        <v>474963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474963</v>
      </c>
      <c r="O26" s="47">
        <f t="shared" si="2"/>
        <v>70.879420981943</v>
      </c>
      <c r="P26" s="9"/>
    </row>
    <row r="27" spans="1:16" ht="15">
      <c r="A27" s="12"/>
      <c r="B27" s="25">
        <v>343.9</v>
      </c>
      <c r="C27" s="20" t="s">
        <v>32</v>
      </c>
      <c r="D27" s="46">
        <v>1800</v>
      </c>
      <c r="E27" s="46">
        <v>310465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312265</v>
      </c>
      <c r="O27" s="47">
        <f t="shared" si="2"/>
        <v>46.599761229667216</v>
      </c>
      <c r="P27" s="9"/>
    </row>
    <row r="28" spans="1:16" ht="15">
      <c r="A28" s="12"/>
      <c r="B28" s="25">
        <v>347.4</v>
      </c>
      <c r="C28" s="20" t="s">
        <v>73</v>
      </c>
      <c r="D28" s="46">
        <v>1889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1889</v>
      </c>
      <c r="O28" s="47">
        <f t="shared" si="2"/>
        <v>0.2818982241456499</v>
      </c>
      <c r="P28" s="9"/>
    </row>
    <row r="29" spans="1:16" ht="15.75">
      <c r="A29" s="29" t="s">
        <v>29</v>
      </c>
      <c r="B29" s="30"/>
      <c r="C29" s="31"/>
      <c r="D29" s="32">
        <f aca="true" t="shared" si="6" ref="D29:M29">SUM(D30:D30)</f>
        <v>12046</v>
      </c>
      <c r="E29" s="32">
        <f t="shared" si="6"/>
        <v>1530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13576</v>
      </c>
      <c r="O29" s="45">
        <f t="shared" si="2"/>
        <v>2.0259662736904938</v>
      </c>
      <c r="P29" s="10"/>
    </row>
    <row r="30" spans="1:16" ht="15">
      <c r="A30" s="13"/>
      <c r="B30" s="39">
        <v>359</v>
      </c>
      <c r="C30" s="21" t="s">
        <v>35</v>
      </c>
      <c r="D30" s="46">
        <v>12046</v>
      </c>
      <c r="E30" s="46">
        <v>1530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13576</v>
      </c>
      <c r="O30" s="47">
        <f t="shared" si="2"/>
        <v>2.0259662736904938</v>
      </c>
      <c r="P30" s="9"/>
    </row>
    <row r="31" spans="1:16" ht="15.75">
      <c r="A31" s="29" t="s">
        <v>2</v>
      </c>
      <c r="B31" s="30"/>
      <c r="C31" s="31"/>
      <c r="D31" s="32">
        <f aca="true" t="shared" si="7" ref="D31:M31">SUM(D32:D36)</f>
        <v>70550</v>
      </c>
      <c r="E31" s="32">
        <f t="shared" si="7"/>
        <v>12295</v>
      </c>
      <c r="F31" s="32">
        <f t="shared" si="7"/>
        <v>967757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1050602</v>
      </c>
      <c r="O31" s="45">
        <f t="shared" si="2"/>
        <v>156.7828682286226</v>
      </c>
      <c r="P31" s="10"/>
    </row>
    <row r="32" spans="1:16" ht="15">
      <c r="A32" s="12"/>
      <c r="B32" s="25">
        <v>361.1</v>
      </c>
      <c r="C32" s="20" t="s">
        <v>36</v>
      </c>
      <c r="D32" s="46">
        <v>4461</v>
      </c>
      <c r="E32" s="46">
        <v>12295</v>
      </c>
      <c r="F32" s="46">
        <v>4083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20839</v>
      </c>
      <c r="O32" s="47">
        <f t="shared" si="2"/>
        <v>3.1098343530816295</v>
      </c>
      <c r="P32" s="9"/>
    </row>
    <row r="33" spans="1:16" ht="15">
      <c r="A33" s="12"/>
      <c r="B33" s="25">
        <v>362</v>
      </c>
      <c r="C33" s="20" t="s">
        <v>37</v>
      </c>
      <c r="D33" s="46">
        <v>0</v>
      </c>
      <c r="E33" s="46">
        <v>0</v>
      </c>
      <c r="F33" s="46">
        <v>963674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963674</v>
      </c>
      <c r="O33" s="47">
        <f t="shared" si="2"/>
        <v>143.810476048351</v>
      </c>
      <c r="P33" s="9"/>
    </row>
    <row r="34" spans="1:16" ht="15">
      <c r="A34" s="12"/>
      <c r="B34" s="25">
        <v>364</v>
      </c>
      <c r="C34" s="20" t="s">
        <v>86</v>
      </c>
      <c r="D34" s="46">
        <v>2100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2100</v>
      </c>
      <c r="O34" s="47">
        <f t="shared" si="2"/>
        <v>0.3133860617818236</v>
      </c>
      <c r="P34" s="9"/>
    </row>
    <row r="35" spans="1:16" ht="15">
      <c r="A35" s="12"/>
      <c r="B35" s="25">
        <v>366</v>
      </c>
      <c r="C35" s="20" t="s">
        <v>75</v>
      </c>
      <c r="D35" s="46">
        <v>1000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1000</v>
      </c>
      <c r="O35" s="47">
        <f t="shared" si="2"/>
        <v>0.14923145799134457</v>
      </c>
      <c r="P35" s="9"/>
    </row>
    <row r="36" spans="1:16" ht="15.75" thickBot="1">
      <c r="A36" s="12"/>
      <c r="B36" s="25">
        <v>369.9</v>
      </c>
      <c r="C36" s="20" t="s">
        <v>38</v>
      </c>
      <c r="D36" s="46">
        <v>62989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62989</v>
      </c>
      <c r="O36" s="47">
        <f t="shared" si="2"/>
        <v>9.399940307416804</v>
      </c>
      <c r="P36" s="9"/>
    </row>
    <row r="37" spans="1:119" ht="16.5" thickBot="1">
      <c r="A37" s="14" t="s">
        <v>33</v>
      </c>
      <c r="B37" s="23"/>
      <c r="C37" s="22"/>
      <c r="D37" s="15">
        <f>SUM(D5,D10,D17,D24,D29,D31)</f>
        <v>5692515</v>
      </c>
      <c r="E37" s="15">
        <f aca="true" t="shared" si="8" ref="E37:M37">SUM(E5,E10,E17,E24,E29,E31)</f>
        <v>428680</v>
      </c>
      <c r="F37" s="15">
        <f t="shared" si="8"/>
        <v>967757</v>
      </c>
      <c r="G37" s="15">
        <f t="shared" si="8"/>
        <v>0</v>
      </c>
      <c r="H37" s="15">
        <f t="shared" si="8"/>
        <v>0</v>
      </c>
      <c r="I37" s="15">
        <f t="shared" si="8"/>
        <v>0</v>
      </c>
      <c r="J37" s="15">
        <f t="shared" si="8"/>
        <v>0</v>
      </c>
      <c r="K37" s="15">
        <f t="shared" si="8"/>
        <v>0</v>
      </c>
      <c r="L37" s="15">
        <f t="shared" si="8"/>
        <v>0</v>
      </c>
      <c r="M37" s="15">
        <f t="shared" si="8"/>
        <v>0</v>
      </c>
      <c r="N37" s="15">
        <f t="shared" si="1"/>
        <v>7088952</v>
      </c>
      <c r="O37" s="38">
        <f t="shared" si="2"/>
        <v>1057.8946425906581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99</v>
      </c>
      <c r="M39" s="48"/>
      <c r="N39" s="48"/>
      <c r="O39" s="43">
        <v>6701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2970927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2970927</v>
      </c>
      <c r="O5" s="33">
        <f aca="true" t="shared" si="2" ref="O5:O43">(N5/O$45)</f>
        <v>454.2007338327473</v>
      </c>
      <c r="P5" s="6"/>
    </row>
    <row r="6" spans="1:16" ht="15">
      <c r="A6" s="12"/>
      <c r="B6" s="25">
        <v>311</v>
      </c>
      <c r="C6" s="20" t="s">
        <v>1</v>
      </c>
      <c r="D6" s="46">
        <v>2574866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2574866</v>
      </c>
      <c r="O6" s="47">
        <f t="shared" si="2"/>
        <v>393.6502063904602</v>
      </c>
      <c r="P6" s="9"/>
    </row>
    <row r="7" spans="1:16" ht="15">
      <c r="A7" s="12"/>
      <c r="B7" s="25">
        <v>312.41</v>
      </c>
      <c r="C7" s="20" t="s">
        <v>9</v>
      </c>
      <c r="D7" s="46">
        <v>222512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222512</v>
      </c>
      <c r="O7" s="47">
        <f t="shared" si="2"/>
        <v>34.01804005503745</v>
      </c>
      <c r="P7" s="9"/>
    </row>
    <row r="8" spans="1:16" ht="15">
      <c r="A8" s="12"/>
      <c r="B8" s="25">
        <v>314.1</v>
      </c>
      <c r="C8" s="20" t="s">
        <v>10</v>
      </c>
      <c r="D8" s="46">
        <v>158676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158676</v>
      </c>
      <c r="O8" s="47">
        <f t="shared" si="2"/>
        <v>24.258676043418436</v>
      </c>
      <c r="P8" s="9"/>
    </row>
    <row r="9" spans="1:16" ht="15">
      <c r="A9" s="12"/>
      <c r="B9" s="25">
        <v>316</v>
      </c>
      <c r="C9" s="20" t="s">
        <v>65</v>
      </c>
      <c r="D9" s="46">
        <v>14873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14873</v>
      </c>
      <c r="O9" s="47">
        <f t="shared" si="2"/>
        <v>2.2738113438312184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SUM(D11:D17)</f>
        <v>480497</v>
      </c>
      <c r="E10" s="32">
        <f t="shared" si="3"/>
        <v>5720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486217</v>
      </c>
      <c r="O10" s="45">
        <f t="shared" si="2"/>
        <v>74.33374101819294</v>
      </c>
      <c r="P10" s="10"/>
    </row>
    <row r="11" spans="1:16" ht="15">
      <c r="A11" s="12"/>
      <c r="B11" s="25">
        <v>322</v>
      </c>
      <c r="C11" s="20" t="s">
        <v>66</v>
      </c>
      <c r="D11" s="46">
        <v>171751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171751</v>
      </c>
      <c r="O11" s="47">
        <f t="shared" si="2"/>
        <v>26.25760587066198</v>
      </c>
      <c r="P11" s="9"/>
    </row>
    <row r="12" spans="1:16" ht="15">
      <c r="A12" s="12"/>
      <c r="B12" s="25">
        <v>323.2</v>
      </c>
      <c r="C12" s="20" t="s">
        <v>14</v>
      </c>
      <c r="D12" s="46">
        <v>224773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224773</v>
      </c>
      <c r="O12" s="47">
        <f t="shared" si="2"/>
        <v>34.363705855373794</v>
      </c>
      <c r="P12" s="9"/>
    </row>
    <row r="13" spans="1:16" ht="15">
      <c r="A13" s="12"/>
      <c r="B13" s="25">
        <v>323.4</v>
      </c>
      <c r="C13" s="20" t="s">
        <v>15</v>
      </c>
      <c r="D13" s="46">
        <v>5052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5052</v>
      </c>
      <c r="O13" s="47">
        <f t="shared" si="2"/>
        <v>0.7723589665188809</v>
      </c>
      <c r="P13" s="9"/>
    </row>
    <row r="14" spans="1:16" ht="15">
      <c r="A14" s="12"/>
      <c r="B14" s="25">
        <v>323.7</v>
      </c>
      <c r="C14" s="20" t="s">
        <v>16</v>
      </c>
      <c r="D14" s="46">
        <v>22185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22185</v>
      </c>
      <c r="O14" s="47">
        <f t="shared" si="2"/>
        <v>3.391683228864088</v>
      </c>
      <c r="P14" s="9"/>
    </row>
    <row r="15" spans="1:16" ht="15">
      <c r="A15" s="12"/>
      <c r="B15" s="25">
        <v>324.31</v>
      </c>
      <c r="C15" s="20" t="s">
        <v>17</v>
      </c>
      <c r="D15" s="46">
        <v>0</v>
      </c>
      <c r="E15" s="46">
        <v>5720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5720</v>
      </c>
      <c r="O15" s="47">
        <f t="shared" si="2"/>
        <v>0.8744840238495643</v>
      </c>
      <c r="P15" s="9"/>
    </row>
    <row r="16" spans="1:16" ht="15">
      <c r="A16" s="12"/>
      <c r="B16" s="25">
        <v>324.71</v>
      </c>
      <c r="C16" s="20" t="s">
        <v>67</v>
      </c>
      <c r="D16" s="46">
        <v>6010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6010</v>
      </c>
      <c r="O16" s="47">
        <f t="shared" si="2"/>
        <v>0.9188197523314477</v>
      </c>
      <c r="P16" s="9"/>
    </row>
    <row r="17" spans="1:16" ht="15">
      <c r="A17" s="12"/>
      <c r="B17" s="25">
        <v>329</v>
      </c>
      <c r="C17" s="20" t="s">
        <v>18</v>
      </c>
      <c r="D17" s="46">
        <v>50726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50726</v>
      </c>
      <c r="O17" s="47">
        <f t="shared" si="2"/>
        <v>7.755083320593181</v>
      </c>
      <c r="P17" s="9"/>
    </row>
    <row r="18" spans="1:16" ht="15.75">
      <c r="A18" s="29" t="s">
        <v>19</v>
      </c>
      <c r="B18" s="30"/>
      <c r="C18" s="31"/>
      <c r="D18" s="32">
        <f aca="true" t="shared" si="4" ref="D18:M18">SUM(D19:D24)</f>
        <v>1369570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1369570</v>
      </c>
      <c r="O18" s="45">
        <f t="shared" si="2"/>
        <v>209.38235743770065</v>
      </c>
      <c r="P18" s="10"/>
    </row>
    <row r="19" spans="1:16" ht="15">
      <c r="A19" s="12"/>
      <c r="B19" s="25">
        <v>331.2</v>
      </c>
      <c r="C19" s="20" t="s">
        <v>90</v>
      </c>
      <c r="D19" s="46">
        <v>11458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11458</v>
      </c>
      <c r="O19" s="47">
        <f t="shared" si="2"/>
        <v>1.7517199205014524</v>
      </c>
      <c r="P19" s="9"/>
    </row>
    <row r="20" spans="1:16" ht="15">
      <c r="A20" s="12"/>
      <c r="B20" s="25">
        <v>334.2</v>
      </c>
      <c r="C20" s="20" t="s">
        <v>91</v>
      </c>
      <c r="D20" s="46">
        <v>32916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32916</v>
      </c>
      <c r="O20" s="47">
        <f t="shared" si="2"/>
        <v>5.032258064516129</v>
      </c>
      <c r="P20" s="9"/>
    </row>
    <row r="21" spans="1:16" ht="15">
      <c r="A21" s="12"/>
      <c r="B21" s="25">
        <v>335.12</v>
      </c>
      <c r="C21" s="20" t="s">
        <v>68</v>
      </c>
      <c r="D21" s="46">
        <v>293053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293053</v>
      </c>
      <c r="O21" s="47">
        <f t="shared" si="2"/>
        <v>44.802476685522095</v>
      </c>
      <c r="P21" s="9"/>
    </row>
    <row r="22" spans="1:16" ht="15">
      <c r="A22" s="12"/>
      <c r="B22" s="25">
        <v>335.15</v>
      </c>
      <c r="C22" s="20" t="s">
        <v>69</v>
      </c>
      <c r="D22" s="46">
        <v>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49</v>
      </c>
      <c r="O22" s="47">
        <f t="shared" si="2"/>
        <v>0.007491209295214799</v>
      </c>
      <c r="P22" s="9"/>
    </row>
    <row r="23" spans="1:16" ht="15">
      <c r="A23" s="12"/>
      <c r="B23" s="25">
        <v>335.18</v>
      </c>
      <c r="C23" s="20" t="s">
        <v>70</v>
      </c>
      <c r="D23" s="46">
        <v>986775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986775</v>
      </c>
      <c r="O23" s="47">
        <f t="shared" si="2"/>
        <v>150.85996025072617</v>
      </c>
      <c r="P23" s="9"/>
    </row>
    <row r="24" spans="1:16" ht="15">
      <c r="A24" s="12"/>
      <c r="B24" s="25">
        <v>337.2</v>
      </c>
      <c r="C24" s="20" t="s">
        <v>92</v>
      </c>
      <c r="D24" s="46">
        <v>45319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45319</v>
      </c>
      <c r="O24" s="47">
        <f t="shared" si="2"/>
        <v>6.928451307139581</v>
      </c>
      <c r="P24" s="9"/>
    </row>
    <row r="25" spans="1:16" ht="15.75">
      <c r="A25" s="29" t="s">
        <v>28</v>
      </c>
      <c r="B25" s="30"/>
      <c r="C25" s="31"/>
      <c r="D25" s="32">
        <f aca="true" t="shared" si="5" ref="D25:M25">SUM(D26:D31)</f>
        <v>486815</v>
      </c>
      <c r="E25" s="32">
        <f t="shared" si="5"/>
        <v>10410151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10896966</v>
      </c>
      <c r="O25" s="45">
        <f t="shared" si="2"/>
        <v>1665.9480201804006</v>
      </c>
      <c r="P25" s="10"/>
    </row>
    <row r="26" spans="1:16" ht="15">
      <c r="A26" s="12"/>
      <c r="B26" s="25">
        <v>341.9</v>
      </c>
      <c r="C26" s="20" t="s">
        <v>71</v>
      </c>
      <c r="D26" s="46">
        <v>280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280</v>
      </c>
      <c r="O26" s="47">
        <f t="shared" si="2"/>
        <v>0.04280691025837028</v>
      </c>
      <c r="P26" s="9"/>
    </row>
    <row r="27" spans="1:16" ht="15">
      <c r="A27" s="12"/>
      <c r="B27" s="25">
        <v>342.9</v>
      </c>
      <c r="C27" s="20" t="s">
        <v>72</v>
      </c>
      <c r="D27" s="46">
        <v>1060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1060</v>
      </c>
      <c r="O27" s="47">
        <f t="shared" si="2"/>
        <v>0.16205473169240178</v>
      </c>
      <c r="P27" s="9"/>
    </row>
    <row r="28" spans="1:16" ht="15">
      <c r="A28" s="12"/>
      <c r="B28" s="25">
        <v>343.4</v>
      </c>
      <c r="C28" s="20" t="s">
        <v>51</v>
      </c>
      <c r="D28" s="46">
        <v>474865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474865</v>
      </c>
      <c r="O28" s="47">
        <f t="shared" si="2"/>
        <v>72.59822657086073</v>
      </c>
      <c r="P28" s="9"/>
    </row>
    <row r="29" spans="1:16" ht="15">
      <c r="A29" s="12"/>
      <c r="B29" s="25">
        <v>343.9</v>
      </c>
      <c r="C29" s="20" t="s">
        <v>32</v>
      </c>
      <c r="D29" s="46">
        <v>9900</v>
      </c>
      <c r="E29" s="46">
        <v>306236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316136</v>
      </c>
      <c r="O29" s="47">
        <f t="shared" si="2"/>
        <v>48.331447790857666</v>
      </c>
      <c r="P29" s="9"/>
    </row>
    <row r="30" spans="1:16" ht="15">
      <c r="A30" s="12"/>
      <c r="B30" s="25">
        <v>347.4</v>
      </c>
      <c r="C30" s="20" t="s">
        <v>73</v>
      </c>
      <c r="D30" s="46">
        <v>710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710</v>
      </c>
      <c r="O30" s="47">
        <f t="shared" si="2"/>
        <v>0.10854609386943892</v>
      </c>
      <c r="P30" s="9"/>
    </row>
    <row r="31" spans="1:16" ht="15">
      <c r="A31" s="12"/>
      <c r="B31" s="25">
        <v>347.8</v>
      </c>
      <c r="C31" s="20" t="s">
        <v>62</v>
      </c>
      <c r="D31" s="46">
        <v>0</v>
      </c>
      <c r="E31" s="46">
        <v>10103915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10103915</v>
      </c>
      <c r="O31" s="47">
        <f t="shared" si="2"/>
        <v>1544.7049380828619</v>
      </c>
      <c r="P31" s="9"/>
    </row>
    <row r="32" spans="1:16" ht="15.75">
      <c r="A32" s="29" t="s">
        <v>29</v>
      </c>
      <c r="B32" s="30"/>
      <c r="C32" s="31"/>
      <c r="D32" s="32">
        <f aca="true" t="shared" si="7" ref="D32:M32">SUM(D33:D34)</f>
        <v>17374</v>
      </c>
      <c r="E32" s="32">
        <f t="shared" si="7"/>
        <v>1204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aca="true" t="shared" si="8" ref="N32:N43">SUM(D32:M32)</f>
        <v>18578</v>
      </c>
      <c r="O32" s="45">
        <f t="shared" si="2"/>
        <v>2.840238495642868</v>
      </c>
      <c r="P32" s="10"/>
    </row>
    <row r="33" spans="1:16" ht="15">
      <c r="A33" s="13"/>
      <c r="B33" s="39">
        <v>358.2</v>
      </c>
      <c r="C33" s="21" t="s">
        <v>93</v>
      </c>
      <c r="D33" s="46">
        <v>167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167</v>
      </c>
      <c r="O33" s="47">
        <f t="shared" si="2"/>
        <v>0.025531264332670847</v>
      </c>
      <c r="P33" s="9"/>
    </row>
    <row r="34" spans="1:16" ht="15">
      <c r="A34" s="13"/>
      <c r="B34" s="39">
        <v>359</v>
      </c>
      <c r="C34" s="21" t="s">
        <v>35</v>
      </c>
      <c r="D34" s="46">
        <v>17207</v>
      </c>
      <c r="E34" s="46">
        <v>1204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18411</v>
      </c>
      <c r="O34" s="47">
        <f t="shared" si="2"/>
        <v>2.814707231310197</v>
      </c>
      <c r="P34" s="9"/>
    </row>
    <row r="35" spans="1:16" ht="15.75">
      <c r="A35" s="29" t="s">
        <v>2</v>
      </c>
      <c r="B35" s="30"/>
      <c r="C35" s="31"/>
      <c r="D35" s="32">
        <f aca="true" t="shared" si="9" ref="D35:M35">SUM(D36:D39)</f>
        <v>38777</v>
      </c>
      <c r="E35" s="32">
        <f t="shared" si="9"/>
        <v>10145</v>
      </c>
      <c r="F35" s="32">
        <f t="shared" si="9"/>
        <v>958041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1006963</v>
      </c>
      <c r="O35" s="45">
        <f t="shared" si="2"/>
        <v>153.94633848035468</v>
      </c>
      <c r="P35" s="10"/>
    </row>
    <row r="36" spans="1:16" ht="15">
      <c r="A36" s="12"/>
      <c r="B36" s="25">
        <v>361.1</v>
      </c>
      <c r="C36" s="20" t="s">
        <v>36</v>
      </c>
      <c r="D36" s="46">
        <v>3563</v>
      </c>
      <c r="E36" s="46">
        <v>10145</v>
      </c>
      <c r="F36" s="46">
        <v>792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14500</v>
      </c>
      <c r="O36" s="47">
        <f t="shared" si="2"/>
        <v>2.2167864240941753</v>
      </c>
      <c r="P36" s="9"/>
    </row>
    <row r="37" spans="1:16" ht="15">
      <c r="A37" s="12"/>
      <c r="B37" s="25">
        <v>362</v>
      </c>
      <c r="C37" s="20" t="s">
        <v>37</v>
      </c>
      <c r="D37" s="46">
        <v>0</v>
      </c>
      <c r="E37" s="46">
        <v>0</v>
      </c>
      <c r="F37" s="46">
        <v>957249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957249</v>
      </c>
      <c r="O37" s="47">
        <f t="shared" si="2"/>
        <v>146.34597156398104</v>
      </c>
      <c r="P37" s="9"/>
    </row>
    <row r="38" spans="1:16" ht="15">
      <c r="A38" s="12"/>
      <c r="B38" s="25">
        <v>364</v>
      </c>
      <c r="C38" s="20" t="s">
        <v>86</v>
      </c>
      <c r="D38" s="46">
        <v>8505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8505</v>
      </c>
      <c r="O38" s="47">
        <f t="shared" si="2"/>
        <v>1.3002598990979972</v>
      </c>
      <c r="P38" s="9"/>
    </row>
    <row r="39" spans="1:16" ht="15">
      <c r="A39" s="12"/>
      <c r="B39" s="25">
        <v>369.9</v>
      </c>
      <c r="C39" s="20" t="s">
        <v>38</v>
      </c>
      <c r="D39" s="46">
        <v>26709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26709</v>
      </c>
      <c r="O39" s="47">
        <f t="shared" si="2"/>
        <v>4.083320593181471</v>
      </c>
      <c r="P39" s="9"/>
    </row>
    <row r="40" spans="1:16" ht="15.75">
      <c r="A40" s="29" t="s">
        <v>30</v>
      </c>
      <c r="B40" s="30"/>
      <c r="C40" s="31"/>
      <c r="D40" s="32">
        <f aca="true" t="shared" si="10" ref="D40:M40">SUM(D41:D42)</f>
        <v>956036</v>
      </c>
      <c r="E40" s="32">
        <f t="shared" si="10"/>
        <v>146000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1102036</v>
      </c>
      <c r="O40" s="45">
        <f t="shared" si="2"/>
        <v>168.48127197676197</v>
      </c>
      <c r="P40" s="9"/>
    </row>
    <row r="41" spans="1:16" ht="15">
      <c r="A41" s="12"/>
      <c r="B41" s="25">
        <v>384</v>
      </c>
      <c r="C41" s="20" t="s">
        <v>76</v>
      </c>
      <c r="D41" s="46">
        <v>0</v>
      </c>
      <c r="E41" s="46">
        <v>146000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146000</v>
      </c>
      <c r="O41" s="47">
        <f t="shared" si="2"/>
        <v>22.320746063293075</v>
      </c>
      <c r="P41" s="9"/>
    </row>
    <row r="42" spans="1:16" ht="15.75" thickBot="1">
      <c r="A42" s="12"/>
      <c r="B42" s="25">
        <v>385</v>
      </c>
      <c r="C42" s="20" t="s">
        <v>96</v>
      </c>
      <c r="D42" s="46">
        <v>956036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956036</v>
      </c>
      <c r="O42" s="47">
        <f t="shared" si="2"/>
        <v>146.1605259134689</v>
      </c>
      <c r="P42" s="9"/>
    </row>
    <row r="43" spans="1:119" ht="16.5" thickBot="1">
      <c r="A43" s="14" t="s">
        <v>33</v>
      </c>
      <c r="B43" s="23"/>
      <c r="C43" s="22"/>
      <c r="D43" s="15">
        <f aca="true" t="shared" si="11" ref="D43:M43">SUM(D5,D10,D18,D25,D32,D35,D40)</f>
        <v>6319996</v>
      </c>
      <c r="E43" s="15">
        <f t="shared" si="11"/>
        <v>10573220</v>
      </c>
      <c r="F43" s="15">
        <f t="shared" si="11"/>
        <v>958041</v>
      </c>
      <c r="G43" s="15">
        <f t="shared" si="11"/>
        <v>0</v>
      </c>
      <c r="H43" s="15">
        <f t="shared" si="11"/>
        <v>0</v>
      </c>
      <c r="I43" s="15">
        <f t="shared" si="11"/>
        <v>0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8"/>
        <v>17851257</v>
      </c>
      <c r="O43" s="38">
        <f t="shared" si="2"/>
        <v>2729.132701421801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97</v>
      </c>
      <c r="M45" s="48"/>
      <c r="N45" s="48"/>
      <c r="O45" s="43">
        <v>6541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53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2894584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2894584</v>
      </c>
      <c r="O5" s="33">
        <f aca="true" t="shared" si="2" ref="O5:O43">(N5/O$45)</f>
        <v>447.8007425742574</v>
      </c>
      <c r="P5" s="6"/>
    </row>
    <row r="6" spans="1:16" ht="15">
      <c r="A6" s="12"/>
      <c r="B6" s="25">
        <v>311</v>
      </c>
      <c r="C6" s="20" t="s">
        <v>1</v>
      </c>
      <c r="D6" s="46">
        <v>2506520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2506520</v>
      </c>
      <c r="O6" s="47">
        <f t="shared" si="2"/>
        <v>387.7660891089109</v>
      </c>
      <c r="P6" s="9"/>
    </row>
    <row r="7" spans="1:16" ht="15">
      <c r="A7" s="12"/>
      <c r="B7" s="25">
        <v>312.41</v>
      </c>
      <c r="C7" s="20" t="s">
        <v>9</v>
      </c>
      <c r="D7" s="46">
        <v>216239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216239</v>
      </c>
      <c r="O7" s="47">
        <f t="shared" si="2"/>
        <v>33.45281559405941</v>
      </c>
      <c r="P7" s="9"/>
    </row>
    <row r="8" spans="1:16" ht="15">
      <c r="A8" s="12"/>
      <c r="B8" s="25">
        <v>314.1</v>
      </c>
      <c r="C8" s="20" t="s">
        <v>10</v>
      </c>
      <c r="D8" s="46">
        <v>156291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156291</v>
      </c>
      <c r="O8" s="47">
        <f t="shared" si="2"/>
        <v>24.17868193069307</v>
      </c>
      <c r="P8" s="9"/>
    </row>
    <row r="9" spans="1:16" ht="15">
      <c r="A9" s="12"/>
      <c r="B9" s="25">
        <v>316</v>
      </c>
      <c r="C9" s="20" t="s">
        <v>65</v>
      </c>
      <c r="D9" s="46">
        <v>15534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15534</v>
      </c>
      <c r="O9" s="47">
        <f t="shared" si="2"/>
        <v>2.4031559405940595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SUM(D11:D17)</f>
        <v>452997</v>
      </c>
      <c r="E10" s="32">
        <f t="shared" si="3"/>
        <v>7150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460147</v>
      </c>
      <c r="O10" s="45">
        <f t="shared" si="2"/>
        <v>71.18610767326733</v>
      </c>
      <c r="P10" s="10"/>
    </row>
    <row r="11" spans="1:16" ht="15">
      <c r="A11" s="12"/>
      <c r="B11" s="25">
        <v>322</v>
      </c>
      <c r="C11" s="20" t="s">
        <v>66</v>
      </c>
      <c r="D11" s="46">
        <v>135449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135449</v>
      </c>
      <c r="O11" s="47">
        <f t="shared" si="2"/>
        <v>20.954362623762375</v>
      </c>
      <c r="P11" s="9"/>
    </row>
    <row r="12" spans="1:16" ht="15">
      <c r="A12" s="12"/>
      <c r="B12" s="25">
        <v>323.2</v>
      </c>
      <c r="C12" s="20" t="s">
        <v>14</v>
      </c>
      <c r="D12" s="46">
        <v>243905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243905</v>
      </c>
      <c r="O12" s="47">
        <f t="shared" si="2"/>
        <v>37.73282797029703</v>
      </c>
      <c r="P12" s="9"/>
    </row>
    <row r="13" spans="1:16" ht="15">
      <c r="A13" s="12"/>
      <c r="B13" s="25">
        <v>323.4</v>
      </c>
      <c r="C13" s="20" t="s">
        <v>15</v>
      </c>
      <c r="D13" s="46">
        <v>4939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4939</v>
      </c>
      <c r="O13" s="47">
        <f t="shared" si="2"/>
        <v>0.7640779702970297</v>
      </c>
      <c r="P13" s="9"/>
    </row>
    <row r="14" spans="1:16" ht="15">
      <c r="A14" s="12"/>
      <c r="B14" s="25">
        <v>323.7</v>
      </c>
      <c r="C14" s="20" t="s">
        <v>16</v>
      </c>
      <c r="D14" s="46">
        <v>25983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25983</v>
      </c>
      <c r="O14" s="47">
        <f t="shared" si="2"/>
        <v>4.0196472772277225</v>
      </c>
      <c r="P14" s="9"/>
    </row>
    <row r="15" spans="1:16" ht="15">
      <c r="A15" s="12"/>
      <c r="B15" s="25">
        <v>324.31</v>
      </c>
      <c r="C15" s="20" t="s">
        <v>17</v>
      </c>
      <c r="D15" s="46">
        <v>0</v>
      </c>
      <c r="E15" s="46">
        <v>7150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7150</v>
      </c>
      <c r="O15" s="47">
        <f t="shared" si="2"/>
        <v>1.1061262376237624</v>
      </c>
      <c r="P15" s="9"/>
    </row>
    <row r="16" spans="1:16" ht="15">
      <c r="A16" s="12"/>
      <c r="B16" s="25">
        <v>324.71</v>
      </c>
      <c r="C16" s="20" t="s">
        <v>67</v>
      </c>
      <c r="D16" s="46">
        <v>6925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6925</v>
      </c>
      <c r="O16" s="47">
        <f t="shared" si="2"/>
        <v>1.0713180693069306</v>
      </c>
      <c r="P16" s="9"/>
    </row>
    <row r="17" spans="1:16" ht="15">
      <c r="A17" s="12"/>
      <c r="B17" s="25">
        <v>329</v>
      </c>
      <c r="C17" s="20" t="s">
        <v>18</v>
      </c>
      <c r="D17" s="46">
        <v>35796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35796</v>
      </c>
      <c r="O17" s="47">
        <f t="shared" si="2"/>
        <v>5.537747524752476</v>
      </c>
      <c r="P17" s="9"/>
    </row>
    <row r="18" spans="1:16" ht="15.75">
      <c r="A18" s="29" t="s">
        <v>19</v>
      </c>
      <c r="B18" s="30"/>
      <c r="C18" s="31"/>
      <c r="D18" s="32">
        <f aca="true" t="shared" si="4" ref="D18:M18">SUM(D19:D25)</f>
        <v>1310625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1310625</v>
      </c>
      <c r="O18" s="45">
        <f t="shared" si="2"/>
        <v>202.75758044554456</v>
      </c>
      <c r="P18" s="10"/>
    </row>
    <row r="19" spans="1:16" ht="15">
      <c r="A19" s="12"/>
      <c r="B19" s="25">
        <v>331.2</v>
      </c>
      <c r="C19" s="20" t="s">
        <v>90</v>
      </c>
      <c r="D19" s="46">
        <v>11449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11449</v>
      </c>
      <c r="O19" s="47">
        <f t="shared" si="2"/>
        <v>1.771194306930693</v>
      </c>
      <c r="P19" s="9"/>
    </row>
    <row r="20" spans="1:16" ht="15">
      <c r="A20" s="12"/>
      <c r="B20" s="25">
        <v>334.2</v>
      </c>
      <c r="C20" s="20" t="s">
        <v>91</v>
      </c>
      <c r="D20" s="46">
        <v>8762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8762</v>
      </c>
      <c r="O20" s="47">
        <f t="shared" si="2"/>
        <v>1.3555074257425743</v>
      </c>
      <c r="P20" s="9"/>
    </row>
    <row r="21" spans="1:16" ht="15">
      <c r="A21" s="12"/>
      <c r="B21" s="25">
        <v>334.39</v>
      </c>
      <c r="C21" s="20" t="s">
        <v>49</v>
      </c>
      <c r="D21" s="46">
        <v>2951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2951</v>
      </c>
      <c r="O21" s="47">
        <f t="shared" si="2"/>
        <v>0.45652846534653463</v>
      </c>
      <c r="P21" s="9"/>
    </row>
    <row r="22" spans="1:16" ht="15">
      <c r="A22" s="12"/>
      <c r="B22" s="25">
        <v>335.12</v>
      </c>
      <c r="C22" s="20" t="s">
        <v>68</v>
      </c>
      <c r="D22" s="46">
        <v>285302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285302</v>
      </c>
      <c r="O22" s="47">
        <f t="shared" si="2"/>
        <v>44.13706683168317</v>
      </c>
      <c r="P22" s="9"/>
    </row>
    <row r="23" spans="1:16" ht="15">
      <c r="A23" s="12"/>
      <c r="B23" s="25">
        <v>335.15</v>
      </c>
      <c r="C23" s="20" t="s">
        <v>69</v>
      </c>
      <c r="D23" s="46">
        <v>685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685</v>
      </c>
      <c r="O23" s="47">
        <f t="shared" si="2"/>
        <v>0.10597153465346534</v>
      </c>
      <c r="P23" s="9"/>
    </row>
    <row r="24" spans="1:16" ht="15">
      <c r="A24" s="12"/>
      <c r="B24" s="25">
        <v>335.18</v>
      </c>
      <c r="C24" s="20" t="s">
        <v>70</v>
      </c>
      <c r="D24" s="46">
        <v>964476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964476</v>
      </c>
      <c r="O24" s="47">
        <f t="shared" si="2"/>
        <v>149.20730198019803</v>
      </c>
      <c r="P24" s="9"/>
    </row>
    <row r="25" spans="1:16" ht="15">
      <c r="A25" s="12"/>
      <c r="B25" s="25">
        <v>337.2</v>
      </c>
      <c r="C25" s="20" t="s">
        <v>92</v>
      </c>
      <c r="D25" s="46">
        <v>37000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37000</v>
      </c>
      <c r="O25" s="47">
        <f t="shared" si="2"/>
        <v>5.724009900990099</v>
      </c>
      <c r="P25" s="9"/>
    </row>
    <row r="26" spans="1:16" ht="15.75">
      <c r="A26" s="29" t="s">
        <v>28</v>
      </c>
      <c r="B26" s="30"/>
      <c r="C26" s="31"/>
      <c r="D26" s="32">
        <f aca="true" t="shared" si="5" ref="D26:M26">SUM(D27:D32)</f>
        <v>493975</v>
      </c>
      <c r="E26" s="32">
        <f t="shared" si="5"/>
        <v>9632686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10126661</v>
      </c>
      <c r="O26" s="45">
        <f t="shared" si="2"/>
        <v>1566.6245358910892</v>
      </c>
      <c r="P26" s="10"/>
    </row>
    <row r="27" spans="1:16" ht="15">
      <c r="A27" s="12"/>
      <c r="B27" s="25">
        <v>341.9</v>
      </c>
      <c r="C27" s="20" t="s">
        <v>71</v>
      </c>
      <c r="D27" s="46">
        <v>105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105</v>
      </c>
      <c r="O27" s="47">
        <f t="shared" si="2"/>
        <v>0.01624381188118812</v>
      </c>
      <c r="P27" s="9"/>
    </row>
    <row r="28" spans="1:16" ht="15">
      <c r="A28" s="12"/>
      <c r="B28" s="25">
        <v>342.9</v>
      </c>
      <c r="C28" s="20" t="s">
        <v>72</v>
      </c>
      <c r="D28" s="46">
        <v>660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660</v>
      </c>
      <c r="O28" s="47">
        <f t="shared" si="2"/>
        <v>0.1021039603960396</v>
      </c>
      <c r="P28" s="9"/>
    </row>
    <row r="29" spans="1:16" ht="15">
      <c r="A29" s="12"/>
      <c r="B29" s="25">
        <v>343.4</v>
      </c>
      <c r="C29" s="20" t="s">
        <v>51</v>
      </c>
      <c r="D29" s="46">
        <v>472963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472963</v>
      </c>
      <c r="O29" s="47">
        <f t="shared" si="2"/>
        <v>73.16878094059406</v>
      </c>
      <c r="P29" s="9"/>
    </row>
    <row r="30" spans="1:16" ht="15">
      <c r="A30" s="12"/>
      <c r="B30" s="25">
        <v>343.9</v>
      </c>
      <c r="C30" s="20" t="s">
        <v>32</v>
      </c>
      <c r="D30" s="46">
        <v>9900</v>
      </c>
      <c r="E30" s="46">
        <v>144194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154094</v>
      </c>
      <c r="O30" s="47">
        <f t="shared" si="2"/>
        <v>23.838799504950494</v>
      </c>
      <c r="P30" s="9"/>
    </row>
    <row r="31" spans="1:16" ht="15">
      <c r="A31" s="12"/>
      <c r="B31" s="25">
        <v>347.4</v>
      </c>
      <c r="C31" s="20" t="s">
        <v>73</v>
      </c>
      <c r="D31" s="46">
        <v>10347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10347</v>
      </c>
      <c r="O31" s="47">
        <f t="shared" si="2"/>
        <v>1.6007116336633664</v>
      </c>
      <c r="P31" s="9"/>
    </row>
    <row r="32" spans="1:16" ht="15">
      <c r="A32" s="12"/>
      <c r="B32" s="25">
        <v>347.8</v>
      </c>
      <c r="C32" s="20" t="s">
        <v>62</v>
      </c>
      <c r="D32" s="46">
        <v>0</v>
      </c>
      <c r="E32" s="46">
        <v>9488492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9488492</v>
      </c>
      <c r="O32" s="47">
        <f t="shared" si="2"/>
        <v>1467.897896039604</v>
      </c>
      <c r="P32" s="9"/>
    </row>
    <row r="33" spans="1:16" ht="15.75">
      <c r="A33" s="29" t="s">
        <v>29</v>
      </c>
      <c r="B33" s="30"/>
      <c r="C33" s="31"/>
      <c r="D33" s="32">
        <f aca="true" t="shared" si="7" ref="D33:M33">SUM(D34:D35)</f>
        <v>34142</v>
      </c>
      <c r="E33" s="32">
        <f t="shared" si="7"/>
        <v>1373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aca="true" t="shared" si="8" ref="N33:N43">SUM(D33:M33)</f>
        <v>35515</v>
      </c>
      <c r="O33" s="45">
        <f t="shared" si="2"/>
        <v>5.49427599009901</v>
      </c>
      <c r="P33" s="10"/>
    </row>
    <row r="34" spans="1:16" ht="15">
      <c r="A34" s="13"/>
      <c r="B34" s="39">
        <v>358.2</v>
      </c>
      <c r="C34" s="21" t="s">
        <v>93</v>
      </c>
      <c r="D34" s="46">
        <v>19050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19050</v>
      </c>
      <c r="O34" s="47">
        <f t="shared" si="2"/>
        <v>2.9470915841584158</v>
      </c>
      <c r="P34" s="9"/>
    </row>
    <row r="35" spans="1:16" ht="15">
      <c r="A35" s="13"/>
      <c r="B35" s="39">
        <v>359</v>
      </c>
      <c r="C35" s="21" t="s">
        <v>35</v>
      </c>
      <c r="D35" s="46">
        <v>15092</v>
      </c>
      <c r="E35" s="46">
        <v>1373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16465</v>
      </c>
      <c r="O35" s="47">
        <f t="shared" si="2"/>
        <v>2.547184405940594</v>
      </c>
      <c r="P35" s="9"/>
    </row>
    <row r="36" spans="1:16" ht="15.75">
      <c r="A36" s="29" t="s">
        <v>2</v>
      </c>
      <c r="B36" s="30"/>
      <c r="C36" s="31"/>
      <c r="D36" s="32">
        <f aca="true" t="shared" si="9" ref="D36:M36">SUM(D37:D40)</f>
        <v>36882</v>
      </c>
      <c r="E36" s="32">
        <f t="shared" si="9"/>
        <v>1524</v>
      </c>
      <c r="F36" s="32">
        <f t="shared" si="9"/>
        <v>941113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8"/>
        <v>979519</v>
      </c>
      <c r="O36" s="45">
        <f t="shared" si="2"/>
        <v>151.53449876237624</v>
      </c>
      <c r="P36" s="10"/>
    </row>
    <row r="37" spans="1:16" ht="15">
      <c r="A37" s="12"/>
      <c r="B37" s="25">
        <v>361.1</v>
      </c>
      <c r="C37" s="20" t="s">
        <v>36</v>
      </c>
      <c r="D37" s="46">
        <v>2530</v>
      </c>
      <c r="E37" s="46">
        <v>1524</v>
      </c>
      <c r="F37" s="46">
        <v>213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4267</v>
      </c>
      <c r="O37" s="47">
        <f t="shared" si="2"/>
        <v>0.6601175742574258</v>
      </c>
      <c r="P37" s="9"/>
    </row>
    <row r="38" spans="1:16" ht="15">
      <c r="A38" s="12"/>
      <c r="B38" s="25">
        <v>362</v>
      </c>
      <c r="C38" s="20" t="s">
        <v>37</v>
      </c>
      <c r="D38" s="46">
        <v>0</v>
      </c>
      <c r="E38" s="46">
        <v>0</v>
      </c>
      <c r="F38" s="46">
        <v>928900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928900</v>
      </c>
      <c r="O38" s="47">
        <f t="shared" si="2"/>
        <v>143.7035891089109</v>
      </c>
      <c r="P38" s="9"/>
    </row>
    <row r="39" spans="1:16" ht="15">
      <c r="A39" s="12"/>
      <c r="B39" s="25">
        <v>364</v>
      </c>
      <c r="C39" s="20" t="s">
        <v>86</v>
      </c>
      <c r="D39" s="46">
        <v>16100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16100</v>
      </c>
      <c r="O39" s="47">
        <f t="shared" si="2"/>
        <v>2.4907178217821784</v>
      </c>
      <c r="P39" s="9"/>
    </row>
    <row r="40" spans="1:16" ht="15">
      <c r="A40" s="12"/>
      <c r="B40" s="25">
        <v>369.9</v>
      </c>
      <c r="C40" s="20" t="s">
        <v>38</v>
      </c>
      <c r="D40" s="46">
        <v>18252</v>
      </c>
      <c r="E40" s="46">
        <v>0</v>
      </c>
      <c r="F40" s="46">
        <v>12000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30252</v>
      </c>
      <c r="O40" s="47">
        <f t="shared" si="2"/>
        <v>4.680074257425742</v>
      </c>
      <c r="P40" s="9"/>
    </row>
    <row r="41" spans="1:16" ht="15.75">
      <c r="A41" s="29" t="s">
        <v>30</v>
      </c>
      <c r="B41" s="30"/>
      <c r="C41" s="31"/>
      <c r="D41" s="32">
        <f aca="true" t="shared" si="10" ref="D41:M41">SUM(D42:D42)</f>
        <v>21999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21999</v>
      </c>
      <c r="O41" s="45">
        <f t="shared" si="2"/>
        <v>3.4033106435643563</v>
      </c>
      <c r="P41" s="9"/>
    </row>
    <row r="42" spans="1:16" ht="15.75" thickBot="1">
      <c r="A42" s="12"/>
      <c r="B42" s="25">
        <v>383</v>
      </c>
      <c r="C42" s="20" t="s">
        <v>39</v>
      </c>
      <c r="D42" s="46">
        <v>21999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21999</v>
      </c>
      <c r="O42" s="47">
        <f t="shared" si="2"/>
        <v>3.4033106435643563</v>
      </c>
      <c r="P42" s="9"/>
    </row>
    <row r="43" spans="1:119" ht="16.5" thickBot="1">
      <c r="A43" s="14" t="s">
        <v>33</v>
      </c>
      <c r="B43" s="23"/>
      <c r="C43" s="22"/>
      <c r="D43" s="15">
        <f aca="true" t="shared" si="11" ref="D43:M43">SUM(D5,D10,D18,D26,D33,D36,D41)</f>
        <v>5245204</v>
      </c>
      <c r="E43" s="15">
        <f t="shared" si="11"/>
        <v>9642733</v>
      </c>
      <c r="F43" s="15">
        <f t="shared" si="11"/>
        <v>941113</v>
      </c>
      <c r="G43" s="15">
        <f t="shared" si="11"/>
        <v>0</v>
      </c>
      <c r="H43" s="15">
        <f t="shared" si="11"/>
        <v>0</v>
      </c>
      <c r="I43" s="15">
        <f t="shared" si="11"/>
        <v>0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8"/>
        <v>15829050</v>
      </c>
      <c r="O43" s="38">
        <f t="shared" si="2"/>
        <v>2448.801051980198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94</v>
      </c>
      <c r="M45" s="48"/>
      <c r="N45" s="48"/>
      <c r="O45" s="43">
        <v>6464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53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2864527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2864527</v>
      </c>
      <c r="O5" s="33">
        <f aca="true" t="shared" si="2" ref="O5:O42">(N5/O$44)</f>
        <v>446.04905014014327</v>
      </c>
      <c r="P5" s="6"/>
    </row>
    <row r="6" spans="1:16" ht="15">
      <c r="A6" s="12"/>
      <c r="B6" s="25">
        <v>311</v>
      </c>
      <c r="C6" s="20" t="s">
        <v>1</v>
      </c>
      <c r="D6" s="46">
        <v>2479107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2479107</v>
      </c>
      <c r="O6" s="47">
        <f t="shared" si="2"/>
        <v>386.0334786670819</v>
      </c>
      <c r="P6" s="9"/>
    </row>
    <row r="7" spans="1:16" ht="15">
      <c r="A7" s="12"/>
      <c r="B7" s="25">
        <v>312.41</v>
      </c>
      <c r="C7" s="20" t="s">
        <v>9</v>
      </c>
      <c r="D7" s="46">
        <v>212641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212641</v>
      </c>
      <c r="O7" s="47">
        <f t="shared" si="2"/>
        <v>33.111336032388664</v>
      </c>
      <c r="P7" s="9"/>
    </row>
    <row r="8" spans="1:16" ht="15">
      <c r="A8" s="12"/>
      <c r="B8" s="25">
        <v>314.1</v>
      </c>
      <c r="C8" s="20" t="s">
        <v>10</v>
      </c>
      <c r="D8" s="46">
        <v>157734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157734</v>
      </c>
      <c r="O8" s="47">
        <f t="shared" si="2"/>
        <v>24.561507318592337</v>
      </c>
      <c r="P8" s="9"/>
    </row>
    <row r="9" spans="1:16" ht="15">
      <c r="A9" s="12"/>
      <c r="B9" s="25">
        <v>316</v>
      </c>
      <c r="C9" s="20" t="s">
        <v>65</v>
      </c>
      <c r="D9" s="46">
        <v>15045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15045</v>
      </c>
      <c r="O9" s="47">
        <f t="shared" si="2"/>
        <v>2.3427281220803486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SUM(D11:D17)</f>
        <v>408427</v>
      </c>
      <c r="E10" s="32">
        <f t="shared" si="3"/>
        <v>2437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410864</v>
      </c>
      <c r="O10" s="45">
        <f t="shared" si="2"/>
        <v>63.977577078791654</v>
      </c>
      <c r="P10" s="10"/>
    </row>
    <row r="11" spans="1:16" ht="15">
      <c r="A11" s="12"/>
      <c r="B11" s="25">
        <v>322</v>
      </c>
      <c r="C11" s="20" t="s">
        <v>66</v>
      </c>
      <c r="D11" s="46">
        <v>98604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98604</v>
      </c>
      <c r="O11" s="47">
        <f t="shared" si="2"/>
        <v>15.354095297415135</v>
      </c>
      <c r="P11" s="9"/>
    </row>
    <row r="12" spans="1:16" ht="15">
      <c r="A12" s="12"/>
      <c r="B12" s="25">
        <v>323.2</v>
      </c>
      <c r="C12" s="20" t="s">
        <v>14</v>
      </c>
      <c r="D12" s="46">
        <v>248568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248568</v>
      </c>
      <c r="O12" s="47">
        <f t="shared" si="2"/>
        <v>38.70569915914046</v>
      </c>
      <c r="P12" s="9"/>
    </row>
    <row r="13" spans="1:16" ht="15">
      <c r="A13" s="12"/>
      <c r="B13" s="25">
        <v>323.4</v>
      </c>
      <c r="C13" s="20" t="s">
        <v>15</v>
      </c>
      <c r="D13" s="46">
        <v>4106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4106</v>
      </c>
      <c r="O13" s="47">
        <f t="shared" si="2"/>
        <v>0.6393646838990968</v>
      </c>
      <c r="P13" s="9"/>
    </row>
    <row r="14" spans="1:16" ht="15">
      <c r="A14" s="12"/>
      <c r="B14" s="25">
        <v>323.7</v>
      </c>
      <c r="C14" s="20" t="s">
        <v>16</v>
      </c>
      <c r="D14" s="46">
        <v>18321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18321</v>
      </c>
      <c r="O14" s="47">
        <f t="shared" si="2"/>
        <v>2.8528495795702273</v>
      </c>
      <c r="P14" s="9"/>
    </row>
    <row r="15" spans="1:16" ht="15">
      <c r="A15" s="12"/>
      <c r="B15" s="25">
        <v>324.31</v>
      </c>
      <c r="C15" s="20" t="s">
        <v>17</v>
      </c>
      <c r="D15" s="46">
        <v>0</v>
      </c>
      <c r="E15" s="46">
        <v>2437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2437</v>
      </c>
      <c r="O15" s="47">
        <f t="shared" si="2"/>
        <v>0.3794767985051386</v>
      </c>
      <c r="P15" s="9"/>
    </row>
    <row r="16" spans="1:16" ht="15">
      <c r="A16" s="12"/>
      <c r="B16" s="25">
        <v>324.71</v>
      </c>
      <c r="C16" s="20" t="s">
        <v>67</v>
      </c>
      <c r="D16" s="46">
        <v>1958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1958</v>
      </c>
      <c r="O16" s="47">
        <f t="shared" si="2"/>
        <v>0.3048894425412644</v>
      </c>
      <c r="P16" s="9"/>
    </row>
    <row r="17" spans="1:16" ht="15">
      <c r="A17" s="12"/>
      <c r="B17" s="25">
        <v>329</v>
      </c>
      <c r="C17" s="20" t="s">
        <v>18</v>
      </c>
      <c r="D17" s="46">
        <v>36870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36870</v>
      </c>
      <c r="O17" s="47">
        <f t="shared" si="2"/>
        <v>5.741202117720336</v>
      </c>
      <c r="P17" s="9"/>
    </row>
    <row r="18" spans="1:16" ht="15.75">
      <c r="A18" s="29" t="s">
        <v>19</v>
      </c>
      <c r="B18" s="30"/>
      <c r="C18" s="31"/>
      <c r="D18" s="32">
        <f aca="true" t="shared" si="4" ref="D18:M18">SUM(D19:D22)</f>
        <v>1201532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1201532</v>
      </c>
      <c r="O18" s="45">
        <f t="shared" si="2"/>
        <v>187.09623170351915</v>
      </c>
      <c r="P18" s="10"/>
    </row>
    <row r="19" spans="1:16" ht="15">
      <c r="A19" s="12"/>
      <c r="B19" s="25">
        <v>334.39</v>
      </c>
      <c r="C19" s="20" t="s">
        <v>49</v>
      </c>
      <c r="D19" s="46">
        <v>20594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20594</v>
      </c>
      <c r="O19" s="47">
        <f t="shared" si="2"/>
        <v>3.2067891622547493</v>
      </c>
      <c r="P19" s="9"/>
    </row>
    <row r="20" spans="1:16" ht="15">
      <c r="A20" s="12"/>
      <c r="B20" s="25">
        <v>335.12</v>
      </c>
      <c r="C20" s="20" t="s">
        <v>68</v>
      </c>
      <c r="D20" s="46">
        <v>263650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263650</v>
      </c>
      <c r="O20" s="47">
        <f t="shared" si="2"/>
        <v>41.05418872625351</v>
      </c>
      <c r="P20" s="9"/>
    </row>
    <row r="21" spans="1:16" ht="15">
      <c r="A21" s="12"/>
      <c r="B21" s="25">
        <v>335.15</v>
      </c>
      <c r="C21" s="20" t="s">
        <v>69</v>
      </c>
      <c r="D21" s="46">
        <v>832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832</v>
      </c>
      <c r="O21" s="47">
        <f t="shared" si="2"/>
        <v>0.12955465587044535</v>
      </c>
      <c r="P21" s="9"/>
    </row>
    <row r="22" spans="1:16" ht="15">
      <c r="A22" s="12"/>
      <c r="B22" s="25">
        <v>335.18</v>
      </c>
      <c r="C22" s="20" t="s">
        <v>70</v>
      </c>
      <c r="D22" s="46">
        <v>916456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916456</v>
      </c>
      <c r="O22" s="47">
        <f t="shared" si="2"/>
        <v>142.70569915914047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SUM(D24:D29)</f>
        <v>526613</v>
      </c>
      <c r="E23" s="32">
        <f t="shared" si="5"/>
        <v>9067907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9594520</v>
      </c>
      <c r="O23" s="45">
        <f t="shared" si="2"/>
        <v>1494.008097165992</v>
      </c>
      <c r="P23" s="10"/>
    </row>
    <row r="24" spans="1:16" ht="15">
      <c r="A24" s="12"/>
      <c r="B24" s="25">
        <v>341.9</v>
      </c>
      <c r="C24" s="20" t="s">
        <v>71</v>
      </c>
      <c r="D24" s="46">
        <v>175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175</v>
      </c>
      <c r="O24" s="47">
        <f t="shared" si="2"/>
        <v>0.027250077857365308</v>
      </c>
      <c r="P24" s="9"/>
    </row>
    <row r="25" spans="1:16" ht="15">
      <c r="A25" s="12"/>
      <c r="B25" s="25">
        <v>342.9</v>
      </c>
      <c r="C25" s="20" t="s">
        <v>72</v>
      </c>
      <c r="D25" s="46">
        <v>200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200</v>
      </c>
      <c r="O25" s="47">
        <f t="shared" si="2"/>
        <v>0.031142946122703206</v>
      </c>
      <c r="P25" s="9"/>
    </row>
    <row r="26" spans="1:16" ht="15">
      <c r="A26" s="12"/>
      <c r="B26" s="25">
        <v>343.4</v>
      </c>
      <c r="C26" s="20" t="s">
        <v>51</v>
      </c>
      <c r="D26" s="46">
        <v>521411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521411</v>
      </c>
      <c r="O26" s="47">
        <f t="shared" si="2"/>
        <v>81.19137340392402</v>
      </c>
      <c r="P26" s="9"/>
    </row>
    <row r="27" spans="1:16" ht="15">
      <c r="A27" s="12"/>
      <c r="B27" s="25">
        <v>343.9</v>
      </c>
      <c r="C27" s="20" t="s">
        <v>32</v>
      </c>
      <c r="D27" s="46">
        <v>0</v>
      </c>
      <c r="E27" s="46">
        <v>163173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163173</v>
      </c>
      <c r="O27" s="47">
        <f t="shared" si="2"/>
        <v>25.408439738399252</v>
      </c>
      <c r="P27" s="9"/>
    </row>
    <row r="28" spans="1:16" ht="15">
      <c r="A28" s="12"/>
      <c r="B28" s="25">
        <v>347.4</v>
      </c>
      <c r="C28" s="20" t="s">
        <v>73</v>
      </c>
      <c r="D28" s="46">
        <v>4827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4827</v>
      </c>
      <c r="O28" s="47">
        <f t="shared" si="2"/>
        <v>0.751635004671442</v>
      </c>
      <c r="P28" s="9"/>
    </row>
    <row r="29" spans="1:16" ht="15">
      <c r="A29" s="12"/>
      <c r="B29" s="25">
        <v>347.8</v>
      </c>
      <c r="C29" s="20" t="s">
        <v>62</v>
      </c>
      <c r="D29" s="46">
        <v>0</v>
      </c>
      <c r="E29" s="46">
        <v>8904734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8904734</v>
      </c>
      <c r="O29" s="47">
        <f t="shared" si="2"/>
        <v>1386.598255995017</v>
      </c>
      <c r="P29" s="9"/>
    </row>
    <row r="30" spans="1:16" ht="15.75">
      <c r="A30" s="29" t="s">
        <v>29</v>
      </c>
      <c r="B30" s="30"/>
      <c r="C30" s="31"/>
      <c r="D30" s="32">
        <f aca="true" t="shared" si="7" ref="D30:M30">SUM(D31:D32)</f>
        <v>37110</v>
      </c>
      <c r="E30" s="32">
        <f t="shared" si="7"/>
        <v>3633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aca="true" t="shared" si="8" ref="N30:N42">SUM(D30:M30)</f>
        <v>40743</v>
      </c>
      <c r="O30" s="45">
        <f t="shared" si="2"/>
        <v>6.344285269386484</v>
      </c>
      <c r="P30" s="10"/>
    </row>
    <row r="31" spans="1:16" ht="15">
      <c r="A31" s="13"/>
      <c r="B31" s="39">
        <v>354</v>
      </c>
      <c r="C31" s="21" t="s">
        <v>74</v>
      </c>
      <c r="D31" s="46">
        <v>9500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9500</v>
      </c>
      <c r="O31" s="47">
        <f t="shared" si="2"/>
        <v>1.4792899408284024</v>
      </c>
      <c r="P31" s="9"/>
    </row>
    <row r="32" spans="1:16" ht="15">
      <c r="A32" s="13"/>
      <c r="B32" s="39">
        <v>359</v>
      </c>
      <c r="C32" s="21" t="s">
        <v>35</v>
      </c>
      <c r="D32" s="46">
        <v>27610</v>
      </c>
      <c r="E32" s="46">
        <v>3633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31243</v>
      </c>
      <c r="O32" s="47">
        <f t="shared" si="2"/>
        <v>4.864995328558082</v>
      </c>
      <c r="P32" s="9"/>
    </row>
    <row r="33" spans="1:16" ht="15.75">
      <c r="A33" s="29" t="s">
        <v>2</v>
      </c>
      <c r="B33" s="30"/>
      <c r="C33" s="31"/>
      <c r="D33" s="32">
        <f aca="true" t="shared" si="9" ref="D33:M33">SUM(D34:D38)</f>
        <v>56510</v>
      </c>
      <c r="E33" s="32">
        <f t="shared" si="9"/>
        <v>1254</v>
      </c>
      <c r="F33" s="32">
        <f t="shared" si="9"/>
        <v>863083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920847</v>
      </c>
      <c r="O33" s="45">
        <f t="shared" si="2"/>
        <v>143.3894425412644</v>
      </c>
      <c r="P33" s="10"/>
    </row>
    <row r="34" spans="1:16" ht="15">
      <c r="A34" s="12"/>
      <c r="B34" s="25">
        <v>361.1</v>
      </c>
      <c r="C34" s="20" t="s">
        <v>36</v>
      </c>
      <c r="D34" s="46">
        <v>1004</v>
      </c>
      <c r="E34" s="46">
        <v>1254</v>
      </c>
      <c r="F34" s="46">
        <v>111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2369</v>
      </c>
      <c r="O34" s="47">
        <f t="shared" si="2"/>
        <v>0.3688881968234195</v>
      </c>
      <c r="P34" s="9"/>
    </row>
    <row r="35" spans="1:16" ht="15">
      <c r="A35" s="12"/>
      <c r="B35" s="25">
        <v>362</v>
      </c>
      <c r="C35" s="20" t="s">
        <v>37</v>
      </c>
      <c r="D35" s="46">
        <v>10900</v>
      </c>
      <c r="E35" s="46">
        <v>0</v>
      </c>
      <c r="F35" s="46">
        <v>862972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873872</v>
      </c>
      <c r="O35" s="47">
        <f t="shared" si="2"/>
        <v>136.0747430706945</v>
      </c>
      <c r="P35" s="9"/>
    </row>
    <row r="36" spans="1:16" ht="15">
      <c r="A36" s="12"/>
      <c r="B36" s="25">
        <v>364</v>
      </c>
      <c r="C36" s="20" t="s">
        <v>86</v>
      </c>
      <c r="D36" s="46">
        <v>2338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2338</v>
      </c>
      <c r="O36" s="47">
        <f t="shared" si="2"/>
        <v>0.3640610401744005</v>
      </c>
      <c r="P36" s="9"/>
    </row>
    <row r="37" spans="1:16" ht="15">
      <c r="A37" s="12"/>
      <c r="B37" s="25">
        <v>366</v>
      </c>
      <c r="C37" s="20" t="s">
        <v>75</v>
      </c>
      <c r="D37" s="46">
        <v>11834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11834</v>
      </c>
      <c r="O37" s="47">
        <f t="shared" si="2"/>
        <v>1.8427281220803489</v>
      </c>
      <c r="P37" s="9"/>
    </row>
    <row r="38" spans="1:16" ht="15">
      <c r="A38" s="12"/>
      <c r="B38" s="25">
        <v>369.9</v>
      </c>
      <c r="C38" s="20" t="s">
        <v>38</v>
      </c>
      <c r="D38" s="46">
        <v>30434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30434</v>
      </c>
      <c r="O38" s="47">
        <f t="shared" si="2"/>
        <v>4.739022111491747</v>
      </c>
      <c r="P38" s="9"/>
    </row>
    <row r="39" spans="1:16" ht="15.75">
      <c r="A39" s="29" t="s">
        <v>30</v>
      </c>
      <c r="B39" s="30"/>
      <c r="C39" s="31"/>
      <c r="D39" s="32">
        <f aca="true" t="shared" si="10" ref="D39:M39">SUM(D40:D41)</f>
        <v>87512</v>
      </c>
      <c r="E39" s="32">
        <f t="shared" si="10"/>
        <v>100000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187512</v>
      </c>
      <c r="O39" s="45">
        <f t="shared" si="2"/>
        <v>29.19838056680162</v>
      </c>
      <c r="P39" s="9"/>
    </row>
    <row r="40" spans="1:16" ht="15">
      <c r="A40" s="12"/>
      <c r="B40" s="25">
        <v>383</v>
      </c>
      <c r="C40" s="20" t="s">
        <v>39</v>
      </c>
      <c r="D40" s="46">
        <v>87512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87512</v>
      </c>
      <c r="O40" s="47">
        <f t="shared" si="2"/>
        <v>13.626907505450015</v>
      </c>
      <c r="P40" s="9"/>
    </row>
    <row r="41" spans="1:16" ht="15.75" thickBot="1">
      <c r="A41" s="12"/>
      <c r="B41" s="25">
        <v>388.1</v>
      </c>
      <c r="C41" s="20" t="s">
        <v>87</v>
      </c>
      <c r="D41" s="46">
        <v>0</v>
      </c>
      <c r="E41" s="46">
        <v>100000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100000</v>
      </c>
      <c r="O41" s="47">
        <f t="shared" si="2"/>
        <v>15.571473061351604</v>
      </c>
      <c r="P41" s="9"/>
    </row>
    <row r="42" spans="1:119" ht="16.5" thickBot="1">
      <c r="A42" s="14" t="s">
        <v>33</v>
      </c>
      <c r="B42" s="23"/>
      <c r="C42" s="22"/>
      <c r="D42" s="15">
        <f aca="true" t="shared" si="11" ref="D42:M42">SUM(D5,D10,D18,D23,D30,D33,D39)</f>
        <v>5182231</v>
      </c>
      <c r="E42" s="15">
        <f t="shared" si="11"/>
        <v>9175231</v>
      </c>
      <c r="F42" s="15">
        <f t="shared" si="11"/>
        <v>863083</v>
      </c>
      <c r="G42" s="15">
        <f t="shared" si="11"/>
        <v>0</v>
      </c>
      <c r="H42" s="15">
        <f t="shared" si="11"/>
        <v>0</v>
      </c>
      <c r="I42" s="15">
        <f t="shared" si="11"/>
        <v>0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8"/>
        <v>15220545</v>
      </c>
      <c r="O42" s="38">
        <f t="shared" si="2"/>
        <v>2370.0630644658986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88</v>
      </c>
      <c r="M44" s="48"/>
      <c r="N44" s="48"/>
      <c r="O44" s="43">
        <v>6422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53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2745925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2745925</v>
      </c>
      <c r="O5" s="33">
        <f aca="true" t="shared" si="2" ref="O5:O40">(N5/O$42)</f>
        <v>428.78279200499685</v>
      </c>
      <c r="P5" s="6"/>
    </row>
    <row r="6" spans="1:16" ht="15">
      <c r="A6" s="12"/>
      <c r="B6" s="25">
        <v>311</v>
      </c>
      <c r="C6" s="20" t="s">
        <v>1</v>
      </c>
      <c r="D6" s="46">
        <v>2392337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2392337</v>
      </c>
      <c r="O6" s="47">
        <f t="shared" si="2"/>
        <v>373.56917551530296</v>
      </c>
      <c r="P6" s="9"/>
    </row>
    <row r="7" spans="1:16" ht="15">
      <c r="A7" s="12"/>
      <c r="B7" s="25">
        <v>312.41</v>
      </c>
      <c r="C7" s="20" t="s">
        <v>9</v>
      </c>
      <c r="D7" s="46">
        <v>201898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201898</v>
      </c>
      <c r="O7" s="47">
        <f t="shared" si="2"/>
        <v>31.52685821361649</v>
      </c>
      <c r="P7" s="9"/>
    </row>
    <row r="8" spans="1:16" ht="15">
      <c r="A8" s="12"/>
      <c r="B8" s="25">
        <v>314.1</v>
      </c>
      <c r="C8" s="20" t="s">
        <v>10</v>
      </c>
      <c r="D8" s="46">
        <v>140572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140572</v>
      </c>
      <c r="O8" s="47">
        <f t="shared" si="2"/>
        <v>21.950655840099937</v>
      </c>
      <c r="P8" s="9"/>
    </row>
    <row r="9" spans="1:16" ht="15">
      <c r="A9" s="12"/>
      <c r="B9" s="25">
        <v>316</v>
      </c>
      <c r="C9" s="20" t="s">
        <v>65</v>
      </c>
      <c r="D9" s="46">
        <v>11118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11118</v>
      </c>
      <c r="O9" s="47">
        <f t="shared" si="2"/>
        <v>1.7361024359775141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SUM(D11:D17)</f>
        <v>413057</v>
      </c>
      <c r="E10" s="32">
        <f t="shared" si="3"/>
        <v>21635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434692</v>
      </c>
      <c r="O10" s="45">
        <f t="shared" si="2"/>
        <v>67.87820112429732</v>
      </c>
      <c r="P10" s="10"/>
    </row>
    <row r="11" spans="1:16" ht="15">
      <c r="A11" s="12"/>
      <c r="B11" s="25">
        <v>322</v>
      </c>
      <c r="C11" s="20" t="s">
        <v>66</v>
      </c>
      <c r="D11" s="46">
        <v>92295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92295</v>
      </c>
      <c r="O11" s="47">
        <f t="shared" si="2"/>
        <v>14.41208619612742</v>
      </c>
      <c r="P11" s="9"/>
    </row>
    <row r="12" spans="1:16" ht="15">
      <c r="A12" s="12"/>
      <c r="B12" s="25">
        <v>323.2</v>
      </c>
      <c r="C12" s="20" t="s">
        <v>14</v>
      </c>
      <c r="D12" s="46">
        <v>266822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266822</v>
      </c>
      <c r="O12" s="47">
        <f t="shared" si="2"/>
        <v>41.66489693941287</v>
      </c>
      <c r="P12" s="9"/>
    </row>
    <row r="13" spans="1:16" ht="15">
      <c r="A13" s="12"/>
      <c r="B13" s="25">
        <v>323.4</v>
      </c>
      <c r="C13" s="20" t="s">
        <v>15</v>
      </c>
      <c r="D13" s="46">
        <v>2522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2522</v>
      </c>
      <c r="O13" s="47">
        <f t="shared" si="2"/>
        <v>0.3938163647720175</v>
      </c>
      <c r="P13" s="9"/>
    </row>
    <row r="14" spans="1:16" ht="15">
      <c r="A14" s="12"/>
      <c r="B14" s="25">
        <v>323.7</v>
      </c>
      <c r="C14" s="20" t="s">
        <v>16</v>
      </c>
      <c r="D14" s="46">
        <v>15728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15728</v>
      </c>
      <c r="O14" s="47">
        <f t="shared" si="2"/>
        <v>2.4559650218613367</v>
      </c>
      <c r="P14" s="9"/>
    </row>
    <row r="15" spans="1:16" ht="15">
      <c r="A15" s="12"/>
      <c r="B15" s="25">
        <v>324.31</v>
      </c>
      <c r="C15" s="20" t="s">
        <v>17</v>
      </c>
      <c r="D15" s="46">
        <v>0</v>
      </c>
      <c r="E15" s="46">
        <v>21635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21635</v>
      </c>
      <c r="O15" s="47">
        <f t="shared" si="2"/>
        <v>3.378357276702061</v>
      </c>
      <c r="P15" s="9"/>
    </row>
    <row r="16" spans="1:16" ht="15">
      <c r="A16" s="12"/>
      <c r="B16" s="25">
        <v>324.71</v>
      </c>
      <c r="C16" s="20" t="s">
        <v>67</v>
      </c>
      <c r="D16" s="46">
        <v>7503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7503</v>
      </c>
      <c r="O16" s="47">
        <f t="shared" si="2"/>
        <v>1.1716114928169894</v>
      </c>
      <c r="P16" s="9"/>
    </row>
    <row r="17" spans="1:16" ht="15">
      <c r="A17" s="12"/>
      <c r="B17" s="25">
        <v>329</v>
      </c>
      <c r="C17" s="20" t="s">
        <v>18</v>
      </c>
      <c r="D17" s="46">
        <v>28187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28187</v>
      </c>
      <c r="O17" s="47">
        <f t="shared" si="2"/>
        <v>4.401467832604622</v>
      </c>
      <c r="P17" s="9"/>
    </row>
    <row r="18" spans="1:16" ht="15.75">
      <c r="A18" s="29" t="s">
        <v>19</v>
      </c>
      <c r="B18" s="30"/>
      <c r="C18" s="31"/>
      <c r="D18" s="32">
        <f aca="true" t="shared" si="4" ref="D18:M18">SUM(D19:D22)</f>
        <v>1081628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1081628</v>
      </c>
      <c r="O18" s="45">
        <f t="shared" si="2"/>
        <v>168.89881324172393</v>
      </c>
      <c r="P18" s="10"/>
    </row>
    <row r="19" spans="1:16" ht="15">
      <c r="A19" s="12"/>
      <c r="B19" s="25">
        <v>334.39</v>
      </c>
      <c r="C19" s="20" t="s">
        <v>49</v>
      </c>
      <c r="D19" s="46">
        <v>3229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3229</v>
      </c>
      <c r="O19" s="47">
        <f t="shared" si="2"/>
        <v>0.5042161149281699</v>
      </c>
      <c r="P19" s="9"/>
    </row>
    <row r="20" spans="1:16" ht="15">
      <c r="A20" s="12"/>
      <c r="B20" s="25">
        <v>335.12</v>
      </c>
      <c r="C20" s="20" t="s">
        <v>68</v>
      </c>
      <c r="D20" s="46">
        <v>244062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244062</v>
      </c>
      <c r="O20" s="47">
        <f t="shared" si="2"/>
        <v>38.110868207370395</v>
      </c>
      <c r="P20" s="9"/>
    </row>
    <row r="21" spans="1:16" ht="15">
      <c r="A21" s="12"/>
      <c r="B21" s="25">
        <v>335.15</v>
      </c>
      <c r="C21" s="20" t="s">
        <v>69</v>
      </c>
      <c r="D21" s="46">
        <v>1150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1150</v>
      </c>
      <c r="O21" s="47">
        <f t="shared" si="2"/>
        <v>0.17957526545908806</v>
      </c>
      <c r="P21" s="9"/>
    </row>
    <row r="22" spans="1:16" ht="15">
      <c r="A22" s="12"/>
      <c r="B22" s="25">
        <v>335.18</v>
      </c>
      <c r="C22" s="20" t="s">
        <v>70</v>
      </c>
      <c r="D22" s="46">
        <v>833187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833187</v>
      </c>
      <c r="O22" s="47">
        <f t="shared" si="2"/>
        <v>130.10415365396628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SUM(D24:D29)</f>
        <v>516344</v>
      </c>
      <c r="E23" s="32">
        <f t="shared" si="5"/>
        <v>7694601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8210945</v>
      </c>
      <c r="O23" s="45">
        <f t="shared" si="2"/>
        <v>1282.1588069956276</v>
      </c>
      <c r="P23" s="10"/>
    </row>
    <row r="24" spans="1:16" ht="15">
      <c r="A24" s="12"/>
      <c r="B24" s="25">
        <v>341.9</v>
      </c>
      <c r="C24" s="20" t="s">
        <v>71</v>
      </c>
      <c r="D24" s="46">
        <v>140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140</v>
      </c>
      <c r="O24" s="47">
        <f t="shared" si="2"/>
        <v>0.021861336664584636</v>
      </c>
      <c r="P24" s="9"/>
    </row>
    <row r="25" spans="1:16" ht="15">
      <c r="A25" s="12"/>
      <c r="B25" s="25">
        <v>342.9</v>
      </c>
      <c r="C25" s="20" t="s">
        <v>72</v>
      </c>
      <c r="D25" s="46">
        <v>344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344</v>
      </c>
      <c r="O25" s="47">
        <f t="shared" si="2"/>
        <v>0.05371642723297939</v>
      </c>
      <c r="P25" s="9"/>
    </row>
    <row r="26" spans="1:16" ht="15">
      <c r="A26" s="12"/>
      <c r="B26" s="25">
        <v>343.4</v>
      </c>
      <c r="C26" s="20" t="s">
        <v>51</v>
      </c>
      <c r="D26" s="46">
        <v>512650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512650</v>
      </c>
      <c r="O26" s="47">
        <f t="shared" si="2"/>
        <v>80.05153029356651</v>
      </c>
      <c r="P26" s="9"/>
    </row>
    <row r="27" spans="1:16" ht="15">
      <c r="A27" s="12"/>
      <c r="B27" s="25">
        <v>343.9</v>
      </c>
      <c r="C27" s="20" t="s">
        <v>32</v>
      </c>
      <c r="D27" s="46">
        <v>0</v>
      </c>
      <c r="E27" s="46">
        <v>142023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142023</v>
      </c>
      <c r="O27" s="47">
        <f t="shared" si="2"/>
        <v>22.17723297938788</v>
      </c>
      <c r="P27" s="9"/>
    </row>
    <row r="28" spans="1:16" ht="15">
      <c r="A28" s="12"/>
      <c r="B28" s="25">
        <v>347.4</v>
      </c>
      <c r="C28" s="20" t="s">
        <v>73</v>
      </c>
      <c r="D28" s="46">
        <v>3210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3210</v>
      </c>
      <c r="O28" s="47">
        <f t="shared" si="2"/>
        <v>0.5012492192379763</v>
      </c>
      <c r="P28" s="9"/>
    </row>
    <row r="29" spans="1:16" ht="15">
      <c r="A29" s="12"/>
      <c r="B29" s="25">
        <v>347.8</v>
      </c>
      <c r="C29" s="20" t="s">
        <v>62</v>
      </c>
      <c r="D29" s="46">
        <v>0</v>
      </c>
      <c r="E29" s="46">
        <v>7552578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7552578</v>
      </c>
      <c r="O29" s="47">
        <f t="shared" si="2"/>
        <v>1179.3532167395379</v>
      </c>
      <c r="P29" s="9"/>
    </row>
    <row r="30" spans="1:16" ht="15.75">
      <c r="A30" s="29" t="s">
        <v>29</v>
      </c>
      <c r="B30" s="30"/>
      <c r="C30" s="31"/>
      <c r="D30" s="32">
        <f aca="true" t="shared" si="7" ref="D30:M30">SUM(D31:D32)</f>
        <v>34785</v>
      </c>
      <c r="E30" s="32">
        <f t="shared" si="7"/>
        <v>2948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aca="true" t="shared" si="8" ref="N30:N40">SUM(D30:M30)</f>
        <v>37733</v>
      </c>
      <c r="O30" s="45">
        <f t="shared" si="2"/>
        <v>5.8920986883198</v>
      </c>
      <c r="P30" s="10"/>
    </row>
    <row r="31" spans="1:16" ht="15">
      <c r="A31" s="13"/>
      <c r="B31" s="39">
        <v>354</v>
      </c>
      <c r="C31" s="21" t="s">
        <v>74</v>
      </c>
      <c r="D31" s="46">
        <v>3425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3425</v>
      </c>
      <c r="O31" s="47">
        <f t="shared" si="2"/>
        <v>0.5348219862585883</v>
      </c>
      <c r="P31" s="9"/>
    </row>
    <row r="32" spans="1:16" ht="15">
      <c r="A32" s="13"/>
      <c r="B32" s="39">
        <v>359</v>
      </c>
      <c r="C32" s="21" t="s">
        <v>35</v>
      </c>
      <c r="D32" s="46">
        <v>31360</v>
      </c>
      <c r="E32" s="46">
        <v>2948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34308</v>
      </c>
      <c r="O32" s="47">
        <f t="shared" si="2"/>
        <v>5.3572767020612115</v>
      </c>
      <c r="P32" s="9"/>
    </row>
    <row r="33" spans="1:16" ht="15.75">
      <c r="A33" s="29" t="s">
        <v>2</v>
      </c>
      <c r="B33" s="30"/>
      <c r="C33" s="31"/>
      <c r="D33" s="32">
        <f aca="true" t="shared" si="9" ref="D33:M33">SUM(D34:D37)</f>
        <v>43170</v>
      </c>
      <c r="E33" s="32">
        <f t="shared" si="9"/>
        <v>2542</v>
      </c>
      <c r="F33" s="32">
        <f t="shared" si="9"/>
        <v>698346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744058</v>
      </c>
      <c r="O33" s="45">
        <f t="shared" si="2"/>
        <v>116.18644597126796</v>
      </c>
      <c r="P33" s="10"/>
    </row>
    <row r="34" spans="1:16" ht="15">
      <c r="A34" s="12"/>
      <c r="B34" s="25">
        <v>361.1</v>
      </c>
      <c r="C34" s="20" t="s">
        <v>36</v>
      </c>
      <c r="D34" s="46">
        <v>1986</v>
      </c>
      <c r="E34" s="46">
        <v>2542</v>
      </c>
      <c r="F34" s="46">
        <v>211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4739</v>
      </c>
      <c r="O34" s="47">
        <f t="shared" si="2"/>
        <v>0.7400062460961899</v>
      </c>
      <c r="P34" s="9"/>
    </row>
    <row r="35" spans="1:16" ht="15">
      <c r="A35" s="12"/>
      <c r="B35" s="25">
        <v>362</v>
      </c>
      <c r="C35" s="20" t="s">
        <v>37</v>
      </c>
      <c r="D35" s="46">
        <v>18320</v>
      </c>
      <c r="E35" s="46">
        <v>0</v>
      </c>
      <c r="F35" s="46">
        <v>698135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716455</v>
      </c>
      <c r="O35" s="47">
        <f t="shared" si="2"/>
        <v>111.8761711430356</v>
      </c>
      <c r="P35" s="9"/>
    </row>
    <row r="36" spans="1:16" ht="15">
      <c r="A36" s="12"/>
      <c r="B36" s="25">
        <v>366</v>
      </c>
      <c r="C36" s="20" t="s">
        <v>75</v>
      </c>
      <c r="D36" s="46">
        <v>275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275</v>
      </c>
      <c r="O36" s="47">
        <f t="shared" si="2"/>
        <v>0.0429419113054341</v>
      </c>
      <c r="P36" s="9"/>
    </row>
    <row r="37" spans="1:16" ht="15">
      <c r="A37" s="12"/>
      <c r="B37" s="25">
        <v>369.9</v>
      </c>
      <c r="C37" s="20" t="s">
        <v>38</v>
      </c>
      <c r="D37" s="46">
        <v>22589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22589</v>
      </c>
      <c r="O37" s="47">
        <f t="shared" si="2"/>
        <v>3.527326670830731</v>
      </c>
      <c r="P37" s="9"/>
    </row>
    <row r="38" spans="1:16" ht="15.75">
      <c r="A38" s="29" t="s">
        <v>30</v>
      </c>
      <c r="B38" s="30"/>
      <c r="C38" s="31"/>
      <c r="D38" s="32">
        <f aca="true" t="shared" si="10" ref="D38:M38">SUM(D39:D39)</f>
        <v>0</v>
      </c>
      <c r="E38" s="32">
        <f t="shared" si="10"/>
        <v>0</v>
      </c>
      <c r="F38" s="32">
        <f t="shared" si="10"/>
        <v>9625000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9625000</v>
      </c>
      <c r="O38" s="45">
        <f t="shared" si="2"/>
        <v>1502.9668956901937</v>
      </c>
      <c r="P38" s="9"/>
    </row>
    <row r="39" spans="1:16" ht="15.75" thickBot="1">
      <c r="A39" s="12"/>
      <c r="B39" s="25">
        <v>384</v>
      </c>
      <c r="C39" s="20" t="s">
        <v>76</v>
      </c>
      <c r="D39" s="46">
        <v>0</v>
      </c>
      <c r="E39" s="46">
        <v>0</v>
      </c>
      <c r="F39" s="46">
        <v>9625000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9625000</v>
      </c>
      <c r="O39" s="47">
        <f t="shared" si="2"/>
        <v>1502.9668956901937</v>
      </c>
      <c r="P39" s="9"/>
    </row>
    <row r="40" spans="1:119" ht="16.5" thickBot="1">
      <c r="A40" s="14" t="s">
        <v>33</v>
      </c>
      <c r="B40" s="23"/>
      <c r="C40" s="22"/>
      <c r="D40" s="15">
        <f aca="true" t="shared" si="11" ref="D40:M40">SUM(D5,D10,D18,D23,D30,D33,D38)</f>
        <v>4834909</v>
      </c>
      <c r="E40" s="15">
        <f t="shared" si="11"/>
        <v>7721726</v>
      </c>
      <c r="F40" s="15">
        <f t="shared" si="11"/>
        <v>10323346</v>
      </c>
      <c r="G40" s="15">
        <f t="shared" si="11"/>
        <v>0</v>
      </c>
      <c r="H40" s="15">
        <f t="shared" si="11"/>
        <v>0</v>
      </c>
      <c r="I40" s="15">
        <f t="shared" si="11"/>
        <v>0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8"/>
        <v>22879981</v>
      </c>
      <c r="O40" s="38">
        <f t="shared" si="2"/>
        <v>3572.764053716427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77</v>
      </c>
      <c r="M42" s="48"/>
      <c r="N42" s="48"/>
      <c r="O42" s="43">
        <v>6404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2022-07-26T18:58:54Z</cp:lastPrinted>
  <dcterms:created xsi:type="dcterms:W3CDTF">2000-08-31T21:26:31Z</dcterms:created>
  <dcterms:modified xsi:type="dcterms:W3CDTF">2022-10-24T18:45:22Z</dcterms:modified>
  <cp:category/>
  <cp:version/>
  <cp:contentType/>
  <cp:contentStatus/>
</cp:coreProperties>
</file>