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'2007'!$A$1:$O$23</definedName>
    <definedName name="_xlnm.Print_Area" localSheetId="13">'2008'!$A$1:$O$21</definedName>
    <definedName name="_xlnm.Print_Area" localSheetId="12">'2009'!$A$1:$O$21</definedName>
    <definedName name="_xlnm.Print_Area" localSheetId="11">'2010'!$A$1:$O$22</definedName>
    <definedName name="_xlnm.Print_Area" localSheetId="10">'2011'!$A$1:$O$22</definedName>
    <definedName name="_xlnm.Print_Area" localSheetId="9">'2012'!$A$1:$O$26</definedName>
    <definedName name="_xlnm.Print_Area" localSheetId="8">'2013'!$A$1:$O$23</definedName>
    <definedName name="_xlnm.Print_Area" localSheetId="7">'2014'!$A$1:$O$23</definedName>
    <definedName name="_xlnm.Print_Area" localSheetId="6">'2015'!$A$1:$O$20</definedName>
    <definedName name="_xlnm.Print_Area" localSheetId="5">'2016'!$A$1:$O$21</definedName>
    <definedName name="_xlnm.Print_Area" localSheetId="4">'2017'!$A$1:$O$22</definedName>
    <definedName name="_xlnm.Print_Area" localSheetId="3">'2018'!$A$1:$O$22</definedName>
    <definedName name="_xlnm.Print_Area" localSheetId="2">'2019'!$A$1:$O$21</definedName>
    <definedName name="_xlnm.Print_Area" localSheetId="1">'2020'!$A$1:$O$22</definedName>
    <definedName name="_xlnm.Print_Area" localSheetId="0">'2021'!$A$1:$P$21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<sst xmlns="http://schemas.openxmlformats.org/spreadsheetml/2006/main" count="511" uniqueCount="77">
  <si>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</si>
  <si>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</si>
  <si>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</si>
  <si>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</si>
  <si>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</si>
  <si>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</si>
  <si>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</si>
  <si>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</si>
  <si>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</si>
  <si>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</si>
  <si>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</si>
  <si>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</si>
  <si>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</si>
  <si>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</si>
  <si>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</si>
  <si>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</si>
  <si>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</si>
  <si>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</si>
  <si>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</si>
  <si>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</si>
  <si>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</si>
  <si>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</si>
  <si>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</si>
  <si>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</si>
  <si>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Transportation</t>
  </si>
  <si>
    <t>Road and Street Facilities</t>
  </si>
  <si>
    <t>Culture / Recreation</t>
  </si>
  <si>
    <t>Parks and Recreation</t>
  </si>
  <si>
    <t>Cultural Services</t>
  </si>
  <si>
    <t>Special Events</t>
  </si>
  <si>
    <t>2009 Municipal Population:</t>
  </si>
  <si>
    <t>Bascom Expenditures Reported by Account Code and Fund Type</t>
  </si>
  <si>
    <t>Local Fiscal Year Ended September 30, 2010</t>
  </si>
  <si>
    <t>Public Safety</t>
  </si>
  <si>
    <t>Fire Control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</si>
  <si>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</si>
  <si>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</si>
  <si>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</si>
  <si>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</si>
  <si>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</si>
  <si>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Physical Environment</t>
  </si>
  <si>
    <t>Garbage / Solid Waste Control Services</t>
  </si>
  <si>
    <t>Human Services</t>
  </si>
  <si>
    <t>Other Human Services</t>
  </si>
  <si>
    <t>2012 Municipal Population:</t>
  </si>
  <si>
    <t>Local Fiscal Year Ended September 30, 2008</t>
  </si>
  <si>
    <t>Public Assistance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</si>
  <si>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</si>
  <si>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</si>
  <si>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</si>
  <si>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</si>
  <si>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</si>
  <si>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</si>
  <si>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</si>
  <si>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</si>
  <si>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</si>
  <si>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2015</t>
  </si>
  <si>
    <t>Water</t>
  </si>
  <si>
    <t>2015 Municipal Population:</t>
  </si>
  <si>
    <t>Local Fiscal Year Ended September 30, 2007</t>
  </si>
  <si>
    <t>Other Public Safety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</si>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</sst>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4" fontId="2" fillId="33" borderId="29" xfId="0" applyNumberFormat="1" applyFont="1" applyFill="1" applyBorder="1" applyAlignment="1" applyProtection="1">
      <alignment vertical="center"/>
      <protection/>
    </xf>
    <xf numFmtId="1" fontId="4" fillId="0" borderId="30" xfId="0" applyNumberFormat="1" applyFont="1" applyBorder="1" applyAlignment="1" applyProtection="1">
      <alignment horizontal="center" vertical="center"/>
      <protection/>
    </xf>
    <xf numFmtId="42" fontId="2" fillId="33" borderId="30" xfId="0" applyNumberFormat="1" applyFont="1" applyFill="1" applyBorder="1" applyAlignment="1" applyProtection="1">
      <alignment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29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30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29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30" xfId="0" applyNumberFormat="1" applyFont="1" applyFill="1" applyBorder="1" applyAlignment="1" applyProtection="1">
      <alignment vertical="center"/>
      <protection/>
    </xf>
    <xf numFmtId="44" fontId="13" fillId="33" borderId="29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SUM(D6:D8)</f>
        <v>23653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23653</v>
      </c>
      <c r="P5" s="30">
        <f>(O5/P$19)</f>
        <v>288.4512195121951</v>
      </c>
      <c r="Q5" s="6"/>
    </row>
    <row r="6" spans="1:17" ht="15">
      <c r="A6" s="12"/>
      <c r="B6" s="41">
        <v>511</v>
      </c>
      <c r="C6" s="19" t="s">
        <v>19</v>
      </c>
      <c r="D6" s="43">
        <v>3641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3641</v>
      </c>
      <c r="P6" s="44">
        <f>(O6/P$19)</f>
        <v>44.40243902439025</v>
      </c>
      <c r="Q6" s="9"/>
    </row>
    <row r="7" spans="1:17" ht="15">
      <c r="A7" s="12"/>
      <c r="B7" s="41">
        <v>513</v>
      </c>
      <c r="C7" s="19" t="s">
        <v>20</v>
      </c>
      <c r="D7" s="43">
        <v>18408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18408</v>
      </c>
      <c r="P7" s="44">
        <f>(O7/P$19)</f>
        <v>224.4878048780488</v>
      </c>
      <c r="Q7" s="9"/>
    </row>
    <row r="8" spans="1:17" ht="15">
      <c r="A8" s="12"/>
      <c r="B8" s="41">
        <v>515</v>
      </c>
      <c r="C8" s="19" t="s">
        <v>22</v>
      </c>
      <c r="D8" s="43">
        <v>1604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1604</v>
      </c>
      <c r="P8" s="44">
        <f>(O8/P$19)</f>
        <v>19.5609756097561</v>
      </c>
      <c r="Q8" s="9"/>
    </row>
    <row r="9" spans="1:17" ht="15.75">
      <c r="A9" s="26" t="s">
        <v>40</v>
      </c>
      <c r="B9" s="27"/>
      <c r="C9" s="28"/>
      <c r="D9" s="29">
        <f>SUM(D10:D10)</f>
        <v>291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2">
        <f>SUM(D9:N9)</f>
        <v>291</v>
      </c>
      <c r="P9" s="40">
        <f>(O9/P$19)</f>
        <v>3.548780487804878</v>
      </c>
      <c r="Q9" s="10"/>
    </row>
    <row r="10" spans="1:17" ht="15">
      <c r="A10" s="12"/>
      <c r="B10" s="41">
        <v>534</v>
      </c>
      <c r="C10" s="19" t="s">
        <v>41</v>
      </c>
      <c r="D10" s="43">
        <v>291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291</v>
      </c>
      <c r="P10" s="44">
        <f>(O10/P$19)</f>
        <v>3.548780487804878</v>
      </c>
      <c r="Q10" s="9"/>
    </row>
    <row r="11" spans="1:17" ht="15.75">
      <c r="A11" s="26" t="s">
        <v>24</v>
      </c>
      <c r="B11" s="27"/>
      <c r="C11" s="28"/>
      <c r="D11" s="29">
        <f>SUM(D12:D12)</f>
        <v>4357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>SUM(D11:N11)</f>
        <v>4357</v>
      </c>
      <c r="P11" s="40">
        <f>(O11/P$19)</f>
        <v>53.13414634146341</v>
      </c>
      <c r="Q11" s="10"/>
    </row>
    <row r="12" spans="1:17" ht="15">
      <c r="A12" s="12"/>
      <c r="B12" s="41">
        <v>541</v>
      </c>
      <c r="C12" s="19" t="s">
        <v>25</v>
      </c>
      <c r="D12" s="43">
        <v>4357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4357</v>
      </c>
      <c r="P12" s="44">
        <f>(O12/P$19)</f>
        <v>53.13414634146341</v>
      </c>
      <c r="Q12" s="9"/>
    </row>
    <row r="13" spans="1:17" ht="15.75">
      <c r="A13" s="26" t="s">
        <v>26</v>
      </c>
      <c r="B13" s="27"/>
      <c r="C13" s="28"/>
      <c r="D13" s="29">
        <f>SUM(D14:D16)</f>
        <v>25025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29">
        <f>SUM(D13:N13)</f>
        <v>25025</v>
      </c>
      <c r="P13" s="40">
        <f>(O13/P$19)</f>
        <v>305.1829268292683</v>
      </c>
      <c r="Q13" s="9"/>
    </row>
    <row r="14" spans="1:17" ht="15">
      <c r="A14" s="12"/>
      <c r="B14" s="41">
        <v>572</v>
      </c>
      <c r="C14" s="19" t="s">
        <v>27</v>
      </c>
      <c r="D14" s="43">
        <v>1683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1683</v>
      </c>
      <c r="P14" s="44">
        <f>(O14/P$19)</f>
        <v>20.524390243902438</v>
      </c>
      <c r="Q14" s="9"/>
    </row>
    <row r="15" spans="1:17" ht="15">
      <c r="A15" s="12"/>
      <c r="B15" s="41">
        <v>573</v>
      </c>
      <c r="C15" s="19" t="s">
        <v>28</v>
      </c>
      <c r="D15" s="43">
        <v>22569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22569</v>
      </c>
      <c r="P15" s="44">
        <f>(O15/P$19)</f>
        <v>275.2317073170732</v>
      </c>
      <c r="Q15" s="9"/>
    </row>
    <row r="16" spans="1:17" ht="15.75" thickBot="1">
      <c r="A16" s="12"/>
      <c r="B16" s="41">
        <v>574</v>
      </c>
      <c r="C16" s="19" t="s">
        <v>29</v>
      </c>
      <c r="D16" s="43">
        <v>773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773</v>
      </c>
      <c r="P16" s="44">
        <f>(O16/P$19)</f>
        <v>9.426829268292684</v>
      </c>
      <c r="Q16" s="9"/>
    </row>
    <row r="17" spans="1:120" ht="16.5" thickBot="1">
      <c r="A17" s="13" t="s">
        <v>10</v>
      </c>
      <c r="B17" s="21"/>
      <c r="C17" s="20"/>
      <c r="D17" s="14">
        <f>SUM(D5,D9,D11,D13)</f>
        <v>53326</v>
      </c>
      <c r="E17" s="14">
        <f aca="true" t="shared" si="0" ref="E17:N17">SUM(E5,E9,E11,E13)</f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>SUM(D17:N17)</f>
        <v>53326</v>
      </c>
      <c r="P17" s="35">
        <f>(O17/P$19)</f>
        <v>650.3170731707318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6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6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76</v>
      </c>
      <c r="N19" s="90"/>
      <c r="O19" s="90"/>
      <c r="P19" s="39">
        <v>82</v>
      </c>
    </row>
    <row r="20" spans="1:16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6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sheetProtection/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21525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21525</v>
      </c>
      <c r="O5" s="30">
        <f aca="true" t="shared" si="2" ref="O5:O22">(N5/O$24)</f>
        <v>180.88235294117646</v>
      </c>
      <c r="P5" s="6"/>
    </row>
    <row r="6" spans="1:16" ht="15">
      <c r="A6" s="12"/>
      <c r="B6" s="41">
        <v>511</v>
      </c>
      <c r="C6" s="19" t="s">
        <v>19</v>
      </c>
      <c r="D6" s="43">
        <v>3584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3584</v>
      </c>
      <c r="O6" s="44">
        <f t="shared" si="2"/>
        <v>30.11764705882353</v>
      </c>
      <c r="P6" s="9"/>
    </row>
    <row r="7" spans="1:16" ht="15">
      <c r="A7" s="12"/>
      <c r="B7" s="41">
        <v>513</v>
      </c>
      <c r="C7" s="19" t="s">
        <v>20</v>
      </c>
      <c r="D7" s="43">
        <v>11917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11917</v>
      </c>
      <c r="O7" s="44">
        <f t="shared" si="2"/>
        <v>100.14285714285714</v>
      </c>
      <c r="P7" s="9"/>
    </row>
    <row r="8" spans="1:16" ht="15">
      <c r="A8" s="12"/>
      <c r="B8" s="41">
        <v>515</v>
      </c>
      <c r="C8" s="19" t="s">
        <v>22</v>
      </c>
      <c r="D8" s="43">
        <v>531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531</v>
      </c>
      <c r="O8" s="44">
        <f t="shared" si="2"/>
        <v>4.46218487394958</v>
      </c>
      <c r="P8" s="9"/>
    </row>
    <row r="9" spans="1:16" ht="15">
      <c r="A9" s="12"/>
      <c r="B9" s="41">
        <v>519</v>
      </c>
      <c r="C9" s="19" t="s">
        <v>23</v>
      </c>
      <c r="D9" s="43">
        <v>5493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5493</v>
      </c>
      <c r="O9" s="44">
        <f t="shared" si="2"/>
        <v>46.15966386554622</v>
      </c>
      <c r="P9" s="9"/>
    </row>
    <row r="10" spans="1:16" ht="15.75">
      <c r="A10" s="26" t="s">
        <v>33</v>
      </c>
      <c r="B10" s="27"/>
      <c r="C10" s="28"/>
      <c r="D10" s="29">
        <f aca="true" t="shared" si="3" ref="D10:M10">SUM(D11:D11)</f>
        <v>12500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12500</v>
      </c>
      <c r="O10" s="40">
        <f t="shared" si="2"/>
        <v>105.04201680672269</v>
      </c>
      <c r="P10" s="10"/>
    </row>
    <row r="11" spans="1:16" ht="15">
      <c r="A11" s="12"/>
      <c r="B11" s="41">
        <v>522</v>
      </c>
      <c r="C11" s="19" t="s">
        <v>34</v>
      </c>
      <c r="D11" s="43">
        <v>12500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12500</v>
      </c>
      <c r="O11" s="44">
        <f t="shared" si="2"/>
        <v>105.04201680672269</v>
      </c>
      <c r="P11" s="9"/>
    </row>
    <row r="12" spans="1:16" ht="15.75">
      <c r="A12" s="26" t="s">
        <v>40</v>
      </c>
      <c r="B12" s="27"/>
      <c r="C12" s="28"/>
      <c r="D12" s="29">
        <f aca="true" t="shared" si="4" ref="D12:M12">SUM(D13:D13)</f>
        <v>244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2">
        <f t="shared" si="1"/>
        <v>244</v>
      </c>
      <c r="O12" s="40">
        <f t="shared" si="2"/>
        <v>2.0504201680672267</v>
      </c>
      <c r="P12" s="10"/>
    </row>
    <row r="13" spans="1:16" ht="15">
      <c r="A13" s="12"/>
      <c r="B13" s="41">
        <v>534</v>
      </c>
      <c r="C13" s="19" t="s">
        <v>41</v>
      </c>
      <c r="D13" s="43">
        <v>244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244</v>
      </c>
      <c r="O13" s="44">
        <f t="shared" si="2"/>
        <v>2.0504201680672267</v>
      </c>
      <c r="P13" s="9"/>
    </row>
    <row r="14" spans="1:16" ht="15.75">
      <c r="A14" s="26" t="s">
        <v>24</v>
      </c>
      <c r="B14" s="27"/>
      <c r="C14" s="28"/>
      <c r="D14" s="29">
        <f aca="true" t="shared" si="5" ref="D14:M14">SUM(D15:D15)</f>
        <v>3126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3126</v>
      </c>
      <c r="O14" s="40">
        <f t="shared" si="2"/>
        <v>26.26890756302521</v>
      </c>
      <c r="P14" s="10"/>
    </row>
    <row r="15" spans="1:16" ht="15">
      <c r="A15" s="12"/>
      <c r="B15" s="41">
        <v>541</v>
      </c>
      <c r="C15" s="19" t="s">
        <v>25</v>
      </c>
      <c r="D15" s="43">
        <v>3126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3126</v>
      </c>
      <c r="O15" s="44">
        <f t="shared" si="2"/>
        <v>26.26890756302521</v>
      </c>
      <c r="P15" s="9"/>
    </row>
    <row r="16" spans="1:16" ht="15.75">
      <c r="A16" s="26" t="s">
        <v>42</v>
      </c>
      <c r="B16" s="27"/>
      <c r="C16" s="28"/>
      <c r="D16" s="29">
        <f aca="true" t="shared" si="6" ref="D16:M16">SUM(D17:D17)</f>
        <v>150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150</v>
      </c>
      <c r="O16" s="40">
        <f t="shared" si="2"/>
        <v>1.2605042016806722</v>
      </c>
      <c r="P16" s="10"/>
    </row>
    <row r="17" spans="1:16" ht="15">
      <c r="A17" s="12"/>
      <c r="B17" s="41">
        <v>569</v>
      </c>
      <c r="C17" s="19" t="s">
        <v>43</v>
      </c>
      <c r="D17" s="43">
        <v>150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</v>
      </c>
      <c r="O17" s="44">
        <f t="shared" si="2"/>
        <v>1.2605042016806722</v>
      </c>
      <c r="P17" s="9"/>
    </row>
    <row r="18" spans="1:16" ht="15.75">
      <c r="A18" s="26" t="s">
        <v>26</v>
      </c>
      <c r="B18" s="27"/>
      <c r="C18" s="28"/>
      <c r="D18" s="29">
        <f aca="true" t="shared" si="7" ref="D18:M18">SUM(D19:D21)</f>
        <v>5676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5676</v>
      </c>
      <c r="O18" s="40">
        <f t="shared" si="2"/>
        <v>47.69747899159664</v>
      </c>
      <c r="P18" s="9"/>
    </row>
    <row r="19" spans="1:16" ht="15">
      <c r="A19" s="12"/>
      <c r="B19" s="41">
        <v>572</v>
      </c>
      <c r="C19" s="19" t="s">
        <v>27</v>
      </c>
      <c r="D19" s="43">
        <v>1881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1881</v>
      </c>
      <c r="O19" s="44">
        <f t="shared" si="2"/>
        <v>15.806722689075631</v>
      </c>
      <c r="P19" s="9"/>
    </row>
    <row r="20" spans="1:16" ht="15">
      <c r="A20" s="12"/>
      <c r="B20" s="41">
        <v>573</v>
      </c>
      <c r="C20" s="19" t="s">
        <v>28</v>
      </c>
      <c r="D20" s="43">
        <v>3342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3342</v>
      </c>
      <c r="O20" s="44">
        <f t="shared" si="2"/>
        <v>28.084033613445378</v>
      </c>
      <c r="P20" s="9"/>
    </row>
    <row r="21" spans="1:16" ht="15.75" thickBot="1">
      <c r="A21" s="12"/>
      <c r="B21" s="41">
        <v>574</v>
      </c>
      <c r="C21" s="19" t="s">
        <v>29</v>
      </c>
      <c r="D21" s="43">
        <v>453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453</v>
      </c>
      <c r="O21" s="44">
        <f t="shared" si="2"/>
        <v>3.80672268907563</v>
      </c>
      <c r="P21" s="9"/>
    </row>
    <row r="22" spans="1:119" ht="16.5" thickBot="1">
      <c r="A22" s="13" t="s">
        <v>10</v>
      </c>
      <c r="B22" s="21"/>
      <c r="C22" s="20"/>
      <c r="D22" s="14">
        <f>SUM(D5,D10,D12,D14,D16,D18)</f>
        <v>43221</v>
      </c>
      <c r="E22" s="14">
        <f aca="true" t="shared" si="8" ref="E22:M22">SUM(E5,E10,E12,E14,E16,E18)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43221</v>
      </c>
      <c r="O22" s="35">
        <f t="shared" si="2"/>
        <v>363.20168067226894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44</v>
      </c>
      <c r="M24" s="90"/>
      <c r="N24" s="90"/>
      <c r="O24" s="39">
        <v>119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25985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25985</v>
      </c>
      <c r="O5" s="30">
        <f aca="true" t="shared" si="2" ref="O5:O18">(N5/O$20)</f>
        <v>214.7520661157025</v>
      </c>
      <c r="P5" s="6"/>
    </row>
    <row r="6" spans="1:16" ht="15">
      <c r="A6" s="12"/>
      <c r="B6" s="41">
        <v>511</v>
      </c>
      <c r="C6" s="19" t="s">
        <v>19</v>
      </c>
      <c r="D6" s="43">
        <v>3908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3908</v>
      </c>
      <c r="O6" s="44">
        <f t="shared" si="2"/>
        <v>32.29752066115702</v>
      </c>
      <c r="P6" s="9"/>
    </row>
    <row r="7" spans="1:16" ht="15">
      <c r="A7" s="12"/>
      <c r="B7" s="41">
        <v>513</v>
      </c>
      <c r="C7" s="19" t="s">
        <v>20</v>
      </c>
      <c r="D7" s="43">
        <v>14669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14669</v>
      </c>
      <c r="O7" s="44">
        <f t="shared" si="2"/>
        <v>121.23140495867769</v>
      </c>
      <c r="P7" s="9"/>
    </row>
    <row r="8" spans="1:16" ht="15">
      <c r="A8" s="12"/>
      <c r="B8" s="41">
        <v>515</v>
      </c>
      <c r="C8" s="19" t="s">
        <v>22</v>
      </c>
      <c r="D8" s="43">
        <v>2170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2170</v>
      </c>
      <c r="O8" s="44">
        <f t="shared" si="2"/>
        <v>17.93388429752066</v>
      </c>
      <c r="P8" s="9"/>
    </row>
    <row r="9" spans="1:16" ht="15">
      <c r="A9" s="12"/>
      <c r="B9" s="41">
        <v>519</v>
      </c>
      <c r="C9" s="19" t="s">
        <v>23</v>
      </c>
      <c r="D9" s="43">
        <v>5238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5238</v>
      </c>
      <c r="O9" s="44">
        <f t="shared" si="2"/>
        <v>43.289256198347104</v>
      </c>
      <c r="P9" s="9"/>
    </row>
    <row r="10" spans="1:16" ht="15.75">
      <c r="A10" s="26" t="s">
        <v>33</v>
      </c>
      <c r="B10" s="27"/>
      <c r="C10" s="28"/>
      <c r="D10" s="29">
        <f aca="true" t="shared" si="3" ref="D10:M10">SUM(D11:D11)</f>
        <v>12500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12500</v>
      </c>
      <c r="O10" s="40">
        <f t="shared" si="2"/>
        <v>103.30578512396694</v>
      </c>
      <c r="P10" s="10"/>
    </row>
    <row r="11" spans="1:16" ht="15">
      <c r="A11" s="12"/>
      <c r="B11" s="41">
        <v>522</v>
      </c>
      <c r="C11" s="19" t="s">
        <v>34</v>
      </c>
      <c r="D11" s="43">
        <v>12500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12500</v>
      </c>
      <c r="O11" s="44">
        <f t="shared" si="2"/>
        <v>103.30578512396694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5056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5056</v>
      </c>
      <c r="O12" s="40">
        <f t="shared" si="2"/>
        <v>41.78512396694215</v>
      </c>
      <c r="P12" s="10"/>
    </row>
    <row r="13" spans="1:16" ht="15">
      <c r="A13" s="12"/>
      <c r="B13" s="41">
        <v>541</v>
      </c>
      <c r="C13" s="19" t="s">
        <v>25</v>
      </c>
      <c r="D13" s="43">
        <v>5056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5056</v>
      </c>
      <c r="O13" s="44">
        <f t="shared" si="2"/>
        <v>41.78512396694215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SUM(D15:D17)</f>
        <v>5081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5081</v>
      </c>
      <c r="O14" s="40">
        <f t="shared" si="2"/>
        <v>41.99173553719008</v>
      </c>
      <c r="P14" s="9"/>
    </row>
    <row r="15" spans="1:16" ht="15">
      <c r="A15" s="12"/>
      <c r="B15" s="41">
        <v>572</v>
      </c>
      <c r="C15" s="19" t="s">
        <v>27</v>
      </c>
      <c r="D15" s="43">
        <v>2019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2019</v>
      </c>
      <c r="O15" s="44">
        <f t="shared" si="2"/>
        <v>16.68595041322314</v>
      </c>
      <c r="P15" s="9"/>
    </row>
    <row r="16" spans="1:16" ht="15">
      <c r="A16" s="12"/>
      <c r="B16" s="41">
        <v>573</v>
      </c>
      <c r="C16" s="19" t="s">
        <v>28</v>
      </c>
      <c r="D16" s="43">
        <v>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2500</v>
      </c>
      <c r="O16" s="44">
        <f t="shared" si="2"/>
        <v>20.66115702479339</v>
      </c>
      <c r="P16" s="9"/>
    </row>
    <row r="17" spans="1:16" ht="15.75" thickBot="1">
      <c r="A17" s="12"/>
      <c r="B17" s="41">
        <v>574</v>
      </c>
      <c r="C17" s="19" t="s">
        <v>29</v>
      </c>
      <c r="D17" s="43">
        <v>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562</v>
      </c>
      <c r="O17" s="44">
        <f t="shared" si="2"/>
        <v>4.644628099173554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48622</v>
      </c>
      <c r="E18" s="14">
        <f aca="true" t="shared" si="6" ref="E18:M18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48622</v>
      </c>
      <c r="O18" s="35">
        <f t="shared" si="2"/>
        <v>401.8347107438017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37</v>
      </c>
      <c r="M20" s="90"/>
      <c r="N20" s="90"/>
      <c r="O20" s="39">
        <v>121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25985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25985</v>
      </c>
      <c r="O5" s="30">
        <f aca="true" t="shared" si="2" ref="O5:O18">(N5/O$20)</f>
        <v>214.7520661157025</v>
      </c>
      <c r="P5" s="6"/>
    </row>
    <row r="6" spans="1:16" ht="15">
      <c r="A6" s="12"/>
      <c r="B6" s="41">
        <v>511</v>
      </c>
      <c r="C6" s="19" t="s">
        <v>19</v>
      </c>
      <c r="D6" s="43">
        <v>3908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3908</v>
      </c>
      <c r="O6" s="44">
        <f t="shared" si="2"/>
        <v>32.29752066115702</v>
      </c>
      <c r="P6" s="9"/>
    </row>
    <row r="7" spans="1:16" ht="15">
      <c r="A7" s="12"/>
      <c r="B7" s="41">
        <v>513</v>
      </c>
      <c r="C7" s="19" t="s">
        <v>20</v>
      </c>
      <c r="D7" s="43">
        <v>14669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14669</v>
      </c>
      <c r="O7" s="44">
        <f t="shared" si="2"/>
        <v>121.23140495867769</v>
      </c>
      <c r="P7" s="9"/>
    </row>
    <row r="8" spans="1:16" ht="15">
      <c r="A8" s="12"/>
      <c r="B8" s="41">
        <v>515</v>
      </c>
      <c r="C8" s="19" t="s">
        <v>22</v>
      </c>
      <c r="D8" s="43">
        <v>2170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2170</v>
      </c>
      <c r="O8" s="44">
        <f t="shared" si="2"/>
        <v>17.93388429752066</v>
      </c>
      <c r="P8" s="9"/>
    </row>
    <row r="9" spans="1:16" ht="15">
      <c r="A9" s="12"/>
      <c r="B9" s="41">
        <v>519</v>
      </c>
      <c r="C9" s="19" t="s">
        <v>23</v>
      </c>
      <c r="D9" s="43">
        <v>5238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5238</v>
      </c>
      <c r="O9" s="44">
        <f t="shared" si="2"/>
        <v>43.289256198347104</v>
      </c>
      <c r="P9" s="9"/>
    </row>
    <row r="10" spans="1:16" ht="15.75">
      <c r="A10" s="26" t="s">
        <v>33</v>
      </c>
      <c r="B10" s="27"/>
      <c r="C10" s="28"/>
      <c r="D10" s="29">
        <f aca="true" t="shared" si="3" ref="D10:M10">SUM(D11:D11)</f>
        <v>12500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12500</v>
      </c>
      <c r="O10" s="40">
        <f t="shared" si="2"/>
        <v>103.30578512396694</v>
      </c>
      <c r="P10" s="10"/>
    </row>
    <row r="11" spans="1:16" ht="15">
      <c r="A11" s="12"/>
      <c r="B11" s="41">
        <v>522</v>
      </c>
      <c r="C11" s="19" t="s">
        <v>34</v>
      </c>
      <c r="D11" s="43">
        <v>12500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12500</v>
      </c>
      <c r="O11" s="44">
        <f t="shared" si="2"/>
        <v>103.30578512396694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5056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5056</v>
      </c>
      <c r="O12" s="40">
        <f t="shared" si="2"/>
        <v>41.78512396694215</v>
      </c>
      <c r="P12" s="10"/>
    </row>
    <row r="13" spans="1:16" ht="15">
      <c r="A13" s="12"/>
      <c r="B13" s="41">
        <v>541</v>
      </c>
      <c r="C13" s="19" t="s">
        <v>25</v>
      </c>
      <c r="D13" s="43">
        <v>5056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5056</v>
      </c>
      <c r="O13" s="44">
        <f t="shared" si="2"/>
        <v>41.78512396694215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SUM(D15:D17)</f>
        <v>5081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5081</v>
      </c>
      <c r="O14" s="40">
        <f t="shared" si="2"/>
        <v>41.99173553719008</v>
      </c>
      <c r="P14" s="9"/>
    </row>
    <row r="15" spans="1:16" ht="15">
      <c r="A15" s="12"/>
      <c r="B15" s="41">
        <v>572</v>
      </c>
      <c r="C15" s="19" t="s">
        <v>27</v>
      </c>
      <c r="D15" s="43">
        <v>2019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2019</v>
      </c>
      <c r="O15" s="44">
        <f t="shared" si="2"/>
        <v>16.68595041322314</v>
      </c>
      <c r="P15" s="9"/>
    </row>
    <row r="16" spans="1:16" ht="15">
      <c r="A16" s="12"/>
      <c r="B16" s="41">
        <v>573</v>
      </c>
      <c r="C16" s="19" t="s">
        <v>28</v>
      </c>
      <c r="D16" s="43">
        <v>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2500</v>
      </c>
      <c r="O16" s="44">
        <f t="shared" si="2"/>
        <v>20.66115702479339</v>
      </c>
      <c r="P16" s="9"/>
    </row>
    <row r="17" spans="1:16" ht="15.75" thickBot="1">
      <c r="A17" s="12"/>
      <c r="B17" s="41">
        <v>574</v>
      </c>
      <c r="C17" s="19" t="s">
        <v>29</v>
      </c>
      <c r="D17" s="43">
        <v>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562</v>
      </c>
      <c r="O17" s="44">
        <f t="shared" si="2"/>
        <v>4.644628099173554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48622</v>
      </c>
      <c r="E18" s="14">
        <f aca="true" t="shared" si="6" ref="E18:M18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48622</v>
      </c>
      <c r="O18" s="35">
        <f t="shared" si="2"/>
        <v>401.8347107438017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35</v>
      </c>
      <c r="M20" s="90"/>
      <c r="N20" s="90"/>
      <c r="O20" s="39">
        <v>121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23585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23585</v>
      </c>
      <c r="O5" s="30">
        <f aca="true" t="shared" si="2" ref="O5:O17">(N5/O$19)</f>
        <v>214.4090909090909</v>
      </c>
      <c r="P5" s="6"/>
    </row>
    <row r="6" spans="1:16" ht="15">
      <c r="A6" s="12"/>
      <c r="B6" s="41">
        <v>511</v>
      </c>
      <c r="C6" s="19" t="s">
        <v>19</v>
      </c>
      <c r="D6" s="43">
        <v>2446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2446</v>
      </c>
      <c r="O6" s="44">
        <f t="shared" si="2"/>
        <v>22.236363636363638</v>
      </c>
      <c r="P6" s="9"/>
    </row>
    <row r="7" spans="1:16" ht="15">
      <c r="A7" s="12"/>
      <c r="B7" s="41">
        <v>513</v>
      </c>
      <c r="C7" s="19" t="s">
        <v>20</v>
      </c>
      <c r="D7" s="43">
        <v>11246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11246</v>
      </c>
      <c r="O7" s="44">
        <f t="shared" si="2"/>
        <v>102.23636363636363</v>
      </c>
      <c r="P7" s="9"/>
    </row>
    <row r="8" spans="1:16" ht="15">
      <c r="A8" s="12"/>
      <c r="B8" s="41">
        <v>514</v>
      </c>
      <c r="C8" s="19" t="s">
        <v>21</v>
      </c>
      <c r="D8" s="43">
        <v>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</v>
      </c>
      <c r="O8" s="44">
        <f t="shared" si="2"/>
        <v>1.8181818181818181</v>
      </c>
      <c r="P8" s="9"/>
    </row>
    <row r="9" spans="1:16" ht="15">
      <c r="A9" s="12"/>
      <c r="B9" s="41">
        <v>515</v>
      </c>
      <c r="C9" s="19" t="s">
        <v>22</v>
      </c>
      <c r="D9" s="43">
        <v>3952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3952</v>
      </c>
      <c r="O9" s="44">
        <f t="shared" si="2"/>
        <v>35.92727272727273</v>
      </c>
      <c r="P9" s="9"/>
    </row>
    <row r="10" spans="1:16" ht="15">
      <c r="A10" s="12"/>
      <c r="B10" s="41">
        <v>519</v>
      </c>
      <c r="C10" s="19" t="s">
        <v>23</v>
      </c>
      <c r="D10" s="43">
        <v>5741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5741</v>
      </c>
      <c r="O10" s="44">
        <f t="shared" si="2"/>
        <v>52.19090909090909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33865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1"/>
        <v>33865</v>
      </c>
      <c r="O11" s="40">
        <f t="shared" si="2"/>
        <v>307.8636363636364</v>
      </c>
      <c r="P11" s="10"/>
    </row>
    <row r="12" spans="1:16" ht="15">
      <c r="A12" s="12"/>
      <c r="B12" s="41">
        <v>541</v>
      </c>
      <c r="C12" s="19" t="s">
        <v>25</v>
      </c>
      <c r="D12" s="43">
        <v>33865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33865</v>
      </c>
      <c r="O12" s="44">
        <f t="shared" si="2"/>
        <v>307.8636363636364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3957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3957</v>
      </c>
      <c r="O13" s="40">
        <f t="shared" si="2"/>
        <v>35.972727272727276</v>
      </c>
      <c r="P13" s="9"/>
    </row>
    <row r="14" spans="1:16" ht="15">
      <c r="A14" s="12"/>
      <c r="B14" s="41">
        <v>572</v>
      </c>
      <c r="C14" s="19" t="s">
        <v>27</v>
      </c>
      <c r="D14" s="43">
        <v>1958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1958</v>
      </c>
      <c r="O14" s="44">
        <f t="shared" si="2"/>
        <v>17.8</v>
      </c>
      <c r="P14" s="9"/>
    </row>
    <row r="15" spans="1:16" ht="15">
      <c r="A15" s="12"/>
      <c r="B15" s="41">
        <v>573</v>
      </c>
      <c r="C15" s="19" t="s">
        <v>28</v>
      </c>
      <c r="D15" s="43">
        <v>1900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1900</v>
      </c>
      <c r="O15" s="44">
        <f t="shared" si="2"/>
        <v>17.272727272727273</v>
      </c>
      <c r="P15" s="9"/>
    </row>
    <row r="16" spans="1:16" ht="15.75" thickBot="1">
      <c r="A16" s="12"/>
      <c r="B16" s="41">
        <v>574</v>
      </c>
      <c r="C16" s="19" t="s">
        <v>29</v>
      </c>
      <c r="D16" s="43">
        <v>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</v>
      </c>
      <c r="O16" s="44">
        <f t="shared" si="2"/>
        <v>0.9</v>
      </c>
      <c r="P16" s="9"/>
    </row>
    <row r="17" spans="1:119" ht="16.5" thickBot="1">
      <c r="A17" s="13" t="s">
        <v>10</v>
      </c>
      <c r="B17" s="21"/>
      <c r="C17" s="20"/>
      <c r="D17" s="14">
        <f>SUM(D5,D11,D13)</f>
        <v>61407</v>
      </c>
      <c r="E17" s="14">
        <f aca="true" t="shared" si="5" ref="E17:M17">SUM(E5,E11,E13)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61407</v>
      </c>
      <c r="O17" s="35">
        <f t="shared" si="2"/>
        <v>558.2454545454545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110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17212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17212</v>
      </c>
      <c r="O5" s="30">
        <f aca="true" t="shared" si="2" ref="O5:O17">(N5/O$19)</f>
        <v>155.06306306306305</v>
      </c>
      <c r="P5" s="6"/>
    </row>
    <row r="6" spans="1:16" ht="15">
      <c r="A6" s="12"/>
      <c r="B6" s="41">
        <v>511</v>
      </c>
      <c r="C6" s="19" t="s">
        <v>19</v>
      </c>
      <c r="D6" s="43">
        <v>1893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1893</v>
      </c>
      <c r="O6" s="44">
        <f t="shared" si="2"/>
        <v>17.054054054054053</v>
      </c>
      <c r="P6" s="9"/>
    </row>
    <row r="7" spans="1:16" ht="15">
      <c r="A7" s="12"/>
      <c r="B7" s="41">
        <v>513</v>
      </c>
      <c r="C7" s="19" t="s">
        <v>20</v>
      </c>
      <c r="D7" s="43">
        <v>9095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9095</v>
      </c>
      <c r="O7" s="44">
        <f t="shared" si="2"/>
        <v>81.93693693693693</v>
      </c>
      <c r="P7" s="9"/>
    </row>
    <row r="8" spans="1:16" ht="15">
      <c r="A8" s="12"/>
      <c r="B8" s="41">
        <v>515</v>
      </c>
      <c r="C8" s="19" t="s">
        <v>22</v>
      </c>
      <c r="D8" s="43">
        <v>1177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1177</v>
      </c>
      <c r="O8" s="44">
        <f t="shared" si="2"/>
        <v>10.603603603603604</v>
      </c>
      <c r="P8" s="9"/>
    </row>
    <row r="9" spans="1:16" ht="15">
      <c r="A9" s="12"/>
      <c r="B9" s="41">
        <v>519</v>
      </c>
      <c r="C9" s="19" t="s">
        <v>23</v>
      </c>
      <c r="D9" s="43">
        <v>5047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5047</v>
      </c>
      <c r="O9" s="44">
        <f t="shared" si="2"/>
        <v>45.468468468468465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SUM(D11:D11)</f>
        <v>3939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1"/>
        <v>3939</v>
      </c>
      <c r="O10" s="40">
        <f t="shared" si="2"/>
        <v>35.486486486486484</v>
      </c>
      <c r="P10" s="10"/>
    </row>
    <row r="11" spans="1:16" ht="15">
      <c r="A11" s="12"/>
      <c r="B11" s="41">
        <v>541</v>
      </c>
      <c r="C11" s="19" t="s">
        <v>25</v>
      </c>
      <c r="D11" s="43">
        <v>3939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3939</v>
      </c>
      <c r="O11" s="44">
        <f t="shared" si="2"/>
        <v>35.486486486486484</v>
      </c>
      <c r="P11" s="9"/>
    </row>
    <row r="12" spans="1:16" ht="15.75">
      <c r="A12" s="26" t="s">
        <v>42</v>
      </c>
      <c r="B12" s="27"/>
      <c r="C12" s="28"/>
      <c r="D12" s="29">
        <f aca="true" t="shared" si="4" ref="D12:M12">SUM(D13:D13)</f>
        <v>100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100</v>
      </c>
      <c r="O12" s="40">
        <f t="shared" si="2"/>
        <v>0.9009009009009009</v>
      </c>
      <c r="P12" s="10"/>
    </row>
    <row r="13" spans="1:16" ht="15">
      <c r="A13" s="12"/>
      <c r="B13" s="41">
        <v>564</v>
      </c>
      <c r="C13" s="19" t="s">
        <v>46</v>
      </c>
      <c r="D13" s="43">
        <v>100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</v>
      </c>
      <c r="O13" s="44">
        <f t="shared" si="2"/>
        <v>0.9009009009009009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SUM(D15:D16)</f>
        <v>1870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1870</v>
      </c>
      <c r="O14" s="40">
        <f t="shared" si="2"/>
        <v>16.846846846846848</v>
      </c>
      <c r="P14" s="9"/>
    </row>
    <row r="15" spans="1:16" ht="15">
      <c r="A15" s="12"/>
      <c r="B15" s="41">
        <v>572</v>
      </c>
      <c r="C15" s="19" t="s">
        <v>27</v>
      </c>
      <c r="D15" s="43">
        <v>719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719</v>
      </c>
      <c r="O15" s="44">
        <f t="shared" si="2"/>
        <v>6.4774774774774775</v>
      </c>
      <c r="P15" s="9"/>
    </row>
    <row r="16" spans="1:16" ht="15.75" thickBot="1">
      <c r="A16" s="12"/>
      <c r="B16" s="41">
        <v>574</v>
      </c>
      <c r="C16" s="19" t="s">
        <v>29</v>
      </c>
      <c r="D16" s="43">
        <v>1151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1151</v>
      </c>
      <c r="O16" s="44">
        <f t="shared" si="2"/>
        <v>10.36936936936937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23121</v>
      </c>
      <c r="E17" s="14">
        <f aca="true" t="shared" si="6" ref="E17:M17">SUM(E5,E10,E12,E14)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23121</v>
      </c>
      <c r="O17" s="35">
        <f t="shared" si="2"/>
        <v>208.2972972972973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47</v>
      </c>
      <c r="M19" s="90"/>
      <c r="N19" s="90"/>
      <c r="O19" s="39">
        <v>111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18297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18297</v>
      </c>
      <c r="O5" s="30">
        <f aca="true" t="shared" si="2" ref="O5:O19">(N5/O$21)</f>
        <v>164.83783783783784</v>
      </c>
      <c r="P5" s="6"/>
    </row>
    <row r="6" spans="1:16" ht="15">
      <c r="A6" s="12"/>
      <c r="B6" s="41">
        <v>511</v>
      </c>
      <c r="C6" s="19" t="s">
        <v>19</v>
      </c>
      <c r="D6" s="43">
        <v>1640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1640</v>
      </c>
      <c r="O6" s="44">
        <f t="shared" si="2"/>
        <v>14.774774774774775</v>
      </c>
      <c r="P6" s="9"/>
    </row>
    <row r="7" spans="1:16" ht="15">
      <c r="A7" s="12"/>
      <c r="B7" s="41">
        <v>513</v>
      </c>
      <c r="C7" s="19" t="s">
        <v>20</v>
      </c>
      <c r="D7" s="43">
        <v>9803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9803</v>
      </c>
      <c r="O7" s="44">
        <f t="shared" si="2"/>
        <v>88.31531531531532</v>
      </c>
      <c r="P7" s="9"/>
    </row>
    <row r="8" spans="1:16" ht="15">
      <c r="A8" s="12"/>
      <c r="B8" s="41">
        <v>515</v>
      </c>
      <c r="C8" s="19" t="s">
        <v>22</v>
      </c>
      <c r="D8" s="43">
        <v>3918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3918</v>
      </c>
      <c r="O8" s="44">
        <f t="shared" si="2"/>
        <v>35.2972972972973</v>
      </c>
      <c r="P8" s="9"/>
    </row>
    <row r="9" spans="1:16" ht="15">
      <c r="A9" s="12"/>
      <c r="B9" s="41">
        <v>519</v>
      </c>
      <c r="C9" s="19" t="s">
        <v>23</v>
      </c>
      <c r="D9" s="43">
        <v>2936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2936</v>
      </c>
      <c r="O9" s="44">
        <f t="shared" si="2"/>
        <v>26.45045045045045</v>
      </c>
      <c r="P9" s="9"/>
    </row>
    <row r="10" spans="1:16" ht="15.75">
      <c r="A10" s="26" t="s">
        <v>33</v>
      </c>
      <c r="B10" s="27"/>
      <c r="C10" s="28"/>
      <c r="D10" s="29">
        <f aca="true" t="shared" si="3" ref="D10:M10">SUM(D11:D11)</f>
        <v>300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300</v>
      </c>
      <c r="O10" s="40">
        <f t="shared" si="2"/>
        <v>2.7027027027027026</v>
      </c>
      <c r="P10" s="10"/>
    </row>
    <row r="11" spans="1:16" ht="15">
      <c r="A11" s="12"/>
      <c r="B11" s="41">
        <v>529</v>
      </c>
      <c r="C11" s="19" t="s">
        <v>60</v>
      </c>
      <c r="D11" s="43">
        <v>300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</v>
      </c>
      <c r="O11" s="44">
        <f t="shared" si="2"/>
        <v>2.7027027027027026</v>
      </c>
      <c r="P11" s="9"/>
    </row>
    <row r="12" spans="1:16" ht="15.75">
      <c r="A12" s="26" t="s">
        <v>40</v>
      </c>
      <c r="B12" s="27"/>
      <c r="C12" s="28"/>
      <c r="D12" s="29">
        <f aca="true" t="shared" si="4" ref="D12:M12">SUM(D13:D13)</f>
        <v>261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2">
        <f t="shared" si="1"/>
        <v>261</v>
      </c>
      <c r="O12" s="40">
        <f t="shared" si="2"/>
        <v>2.3513513513513513</v>
      </c>
      <c r="P12" s="10"/>
    </row>
    <row r="13" spans="1:16" ht="15">
      <c r="A13" s="12"/>
      <c r="B13" s="41">
        <v>534</v>
      </c>
      <c r="C13" s="19" t="s">
        <v>41</v>
      </c>
      <c r="D13" s="43">
        <v>261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261</v>
      </c>
      <c r="O13" s="44">
        <f t="shared" si="2"/>
        <v>2.3513513513513513</v>
      </c>
      <c r="P13" s="9"/>
    </row>
    <row r="14" spans="1:16" ht="15.75">
      <c r="A14" s="26" t="s">
        <v>24</v>
      </c>
      <c r="B14" s="27"/>
      <c r="C14" s="28"/>
      <c r="D14" s="29">
        <f aca="true" t="shared" si="5" ref="D14:M14">SUM(D15:D15)</f>
        <v>12338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12338</v>
      </c>
      <c r="O14" s="40">
        <f t="shared" si="2"/>
        <v>111.15315315315316</v>
      </c>
      <c r="P14" s="10"/>
    </row>
    <row r="15" spans="1:16" ht="15">
      <c r="A15" s="12"/>
      <c r="B15" s="41">
        <v>541</v>
      </c>
      <c r="C15" s="19" t="s">
        <v>25</v>
      </c>
      <c r="D15" s="43">
        <v>12338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12338</v>
      </c>
      <c r="O15" s="44">
        <f t="shared" si="2"/>
        <v>111.15315315315316</v>
      </c>
      <c r="P15" s="9"/>
    </row>
    <row r="16" spans="1:16" ht="15.75">
      <c r="A16" s="26" t="s">
        <v>26</v>
      </c>
      <c r="B16" s="27"/>
      <c r="C16" s="28"/>
      <c r="D16" s="29">
        <f aca="true" t="shared" si="6" ref="D16:M16">SUM(D17:D18)</f>
        <v>1798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1798</v>
      </c>
      <c r="O16" s="40">
        <f t="shared" si="2"/>
        <v>16.1981981981982</v>
      </c>
      <c r="P16" s="9"/>
    </row>
    <row r="17" spans="1:16" ht="15">
      <c r="A17" s="12"/>
      <c r="B17" s="41">
        <v>572</v>
      </c>
      <c r="C17" s="19" t="s">
        <v>27</v>
      </c>
      <c r="D17" s="43">
        <v>570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570</v>
      </c>
      <c r="O17" s="44">
        <f t="shared" si="2"/>
        <v>5.135135135135135</v>
      </c>
      <c r="P17" s="9"/>
    </row>
    <row r="18" spans="1:16" ht="15.75" thickBot="1">
      <c r="A18" s="12"/>
      <c r="B18" s="41">
        <v>574</v>
      </c>
      <c r="C18" s="19" t="s">
        <v>29</v>
      </c>
      <c r="D18" s="43">
        <v>1228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1228</v>
      </c>
      <c r="O18" s="44">
        <f t="shared" si="2"/>
        <v>11.063063063063064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32994</v>
      </c>
      <c r="E19" s="14">
        <f aca="true" t="shared" si="7" ref="E19:M19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32994</v>
      </c>
      <c r="O19" s="35">
        <f t="shared" si="2"/>
        <v>297.2432432432432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61</v>
      </c>
      <c r="M21" s="90"/>
      <c r="N21" s="90"/>
      <c r="O21" s="39">
        <v>111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30612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30612</v>
      </c>
      <c r="O5" s="30">
        <f aca="true" t="shared" si="2" ref="O5:O18">(N5/O$20)</f>
        <v>255.1</v>
      </c>
      <c r="P5" s="6"/>
    </row>
    <row r="6" spans="1:16" ht="15">
      <c r="A6" s="12"/>
      <c r="B6" s="41">
        <v>511</v>
      </c>
      <c r="C6" s="19" t="s">
        <v>19</v>
      </c>
      <c r="D6" s="43">
        <v>3299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3299</v>
      </c>
      <c r="O6" s="44">
        <f t="shared" si="2"/>
        <v>27.491666666666667</v>
      </c>
      <c r="P6" s="9"/>
    </row>
    <row r="7" spans="1:16" ht="15">
      <c r="A7" s="12"/>
      <c r="B7" s="41">
        <v>513</v>
      </c>
      <c r="C7" s="19" t="s">
        <v>20</v>
      </c>
      <c r="D7" s="43">
        <v>16331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16331</v>
      </c>
      <c r="O7" s="44">
        <f t="shared" si="2"/>
        <v>136.09166666666667</v>
      </c>
      <c r="P7" s="9"/>
    </row>
    <row r="8" spans="1:16" ht="15">
      <c r="A8" s="12"/>
      <c r="B8" s="41">
        <v>515</v>
      </c>
      <c r="C8" s="19" t="s">
        <v>22</v>
      </c>
      <c r="D8" s="43">
        <v>1003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1003</v>
      </c>
      <c r="O8" s="44">
        <f t="shared" si="2"/>
        <v>8.358333333333333</v>
      </c>
      <c r="P8" s="9"/>
    </row>
    <row r="9" spans="1:16" ht="15">
      <c r="A9" s="12"/>
      <c r="B9" s="41">
        <v>519</v>
      </c>
      <c r="C9" s="19" t="s">
        <v>51</v>
      </c>
      <c r="D9" s="43">
        <v>9979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9979</v>
      </c>
      <c r="O9" s="44">
        <f t="shared" si="2"/>
        <v>83.15833333333333</v>
      </c>
      <c r="P9" s="9"/>
    </row>
    <row r="10" spans="1:16" ht="15.75">
      <c r="A10" s="26" t="s">
        <v>40</v>
      </c>
      <c r="B10" s="27"/>
      <c r="C10" s="28"/>
      <c r="D10" s="29">
        <f aca="true" t="shared" si="3" ref="D10:M10">SUM(D11:D11)</f>
        <v>420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420</v>
      </c>
      <c r="O10" s="40">
        <f t="shared" si="2"/>
        <v>3.5</v>
      </c>
      <c r="P10" s="10"/>
    </row>
    <row r="11" spans="1:16" ht="15">
      <c r="A11" s="12"/>
      <c r="B11" s="41">
        <v>534</v>
      </c>
      <c r="C11" s="19" t="s">
        <v>52</v>
      </c>
      <c r="D11" s="43">
        <v>420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420</v>
      </c>
      <c r="O11" s="44">
        <f t="shared" si="2"/>
        <v>3.5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3656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3656</v>
      </c>
      <c r="O12" s="40">
        <f t="shared" si="2"/>
        <v>30.466666666666665</v>
      </c>
      <c r="P12" s="10"/>
    </row>
    <row r="13" spans="1:16" ht="15">
      <c r="A13" s="12"/>
      <c r="B13" s="41">
        <v>541</v>
      </c>
      <c r="C13" s="19" t="s">
        <v>53</v>
      </c>
      <c r="D13" s="43">
        <v>3656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3656</v>
      </c>
      <c r="O13" s="44">
        <f t="shared" si="2"/>
        <v>30.466666666666665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SUM(D15:D17)</f>
        <v>22193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22193</v>
      </c>
      <c r="O14" s="40">
        <f t="shared" si="2"/>
        <v>184.94166666666666</v>
      </c>
      <c r="P14" s="9"/>
    </row>
    <row r="15" spans="1:16" ht="15">
      <c r="A15" s="12"/>
      <c r="B15" s="41">
        <v>572</v>
      </c>
      <c r="C15" s="19" t="s">
        <v>54</v>
      </c>
      <c r="D15" s="43">
        <v>3073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3073</v>
      </c>
      <c r="O15" s="44">
        <f t="shared" si="2"/>
        <v>25.608333333333334</v>
      </c>
      <c r="P15" s="9"/>
    </row>
    <row r="16" spans="1:16" ht="15">
      <c r="A16" s="12"/>
      <c r="B16" s="41">
        <v>573</v>
      </c>
      <c r="C16" s="19" t="s">
        <v>28</v>
      </c>
      <c r="D16" s="43">
        <v>18711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18711</v>
      </c>
      <c r="O16" s="44">
        <f t="shared" si="2"/>
        <v>155.925</v>
      </c>
      <c r="P16" s="9"/>
    </row>
    <row r="17" spans="1:16" ht="15.75" thickBot="1">
      <c r="A17" s="12"/>
      <c r="B17" s="41">
        <v>574</v>
      </c>
      <c r="C17" s="19" t="s">
        <v>29</v>
      </c>
      <c r="D17" s="43">
        <v>409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409</v>
      </c>
      <c r="O17" s="44">
        <f t="shared" si="2"/>
        <v>3.408333333333333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56881</v>
      </c>
      <c r="E18" s="14">
        <f aca="true" t="shared" si="6" ref="E18:M18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56881</v>
      </c>
      <c r="O18" s="35">
        <f t="shared" si="2"/>
        <v>474.0083333333333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71</v>
      </c>
      <c r="M20" s="90"/>
      <c r="N20" s="90"/>
      <c r="O20" s="39">
        <v>120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29328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29328</v>
      </c>
      <c r="O5" s="30">
        <f aca="true" t="shared" si="2" ref="O5:O17">(N5/O$19)</f>
        <v>261.85714285714283</v>
      </c>
      <c r="P5" s="6"/>
    </row>
    <row r="6" spans="1:16" ht="15">
      <c r="A6" s="12"/>
      <c r="B6" s="41">
        <v>511</v>
      </c>
      <c r="C6" s="19" t="s">
        <v>19</v>
      </c>
      <c r="D6" s="43">
        <v>2446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2446</v>
      </c>
      <c r="O6" s="44">
        <f t="shared" si="2"/>
        <v>21.839285714285715</v>
      </c>
      <c r="P6" s="9"/>
    </row>
    <row r="7" spans="1:16" ht="15">
      <c r="A7" s="12"/>
      <c r="B7" s="41">
        <v>513</v>
      </c>
      <c r="C7" s="19" t="s">
        <v>20</v>
      </c>
      <c r="D7" s="43">
        <v>17361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17361</v>
      </c>
      <c r="O7" s="44">
        <f t="shared" si="2"/>
        <v>155.00892857142858</v>
      </c>
      <c r="P7" s="9"/>
    </row>
    <row r="8" spans="1:16" ht="15">
      <c r="A8" s="12"/>
      <c r="B8" s="41">
        <v>515</v>
      </c>
      <c r="C8" s="19" t="s">
        <v>22</v>
      </c>
      <c r="D8" s="43">
        <v>795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795</v>
      </c>
      <c r="O8" s="44">
        <f t="shared" si="2"/>
        <v>7.098214285714286</v>
      </c>
      <c r="P8" s="9"/>
    </row>
    <row r="9" spans="1:16" ht="15">
      <c r="A9" s="12"/>
      <c r="B9" s="41">
        <v>519</v>
      </c>
      <c r="C9" s="19" t="s">
        <v>51</v>
      </c>
      <c r="D9" s="43">
        <v>8726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8726</v>
      </c>
      <c r="O9" s="44">
        <f t="shared" si="2"/>
        <v>77.91071428571429</v>
      </c>
      <c r="P9" s="9"/>
    </row>
    <row r="10" spans="1:16" ht="15.75">
      <c r="A10" s="26" t="s">
        <v>40</v>
      </c>
      <c r="B10" s="27"/>
      <c r="C10" s="28"/>
      <c r="D10" s="29">
        <f aca="true" t="shared" si="3" ref="D10:M10">SUM(D11:D11)</f>
        <v>2418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2418</v>
      </c>
      <c r="O10" s="40">
        <f t="shared" si="2"/>
        <v>21.589285714285715</v>
      </c>
      <c r="P10" s="10"/>
    </row>
    <row r="11" spans="1:16" ht="15">
      <c r="A11" s="12"/>
      <c r="B11" s="41">
        <v>534</v>
      </c>
      <c r="C11" s="19" t="s">
        <v>52</v>
      </c>
      <c r="D11" s="43">
        <v>2418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2418</v>
      </c>
      <c r="O11" s="44">
        <f t="shared" si="2"/>
        <v>21.589285714285715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2296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2296</v>
      </c>
      <c r="O12" s="40">
        <f t="shared" si="2"/>
        <v>20.5</v>
      </c>
      <c r="P12" s="10"/>
    </row>
    <row r="13" spans="1:16" ht="15">
      <c r="A13" s="12"/>
      <c r="B13" s="41">
        <v>541</v>
      </c>
      <c r="C13" s="19" t="s">
        <v>53</v>
      </c>
      <c r="D13" s="43">
        <v>2296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2296</v>
      </c>
      <c r="O13" s="44">
        <f t="shared" si="2"/>
        <v>20.5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SUM(D15:D16)</f>
        <v>35521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35521</v>
      </c>
      <c r="O14" s="40">
        <f t="shared" si="2"/>
        <v>317.1517857142857</v>
      </c>
      <c r="P14" s="9"/>
    </row>
    <row r="15" spans="1:16" ht="15">
      <c r="A15" s="12"/>
      <c r="B15" s="41">
        <v>572</v>
      </c>
      <c r="C15" s="19" t="s">
        <v>54</v>
      </c>
      <c r="D15" s="43">
        <v>3428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3428</v>
      </c>
      <c r="O15" s="44">
        <f t="shared" si="2"/>
        <v>30.607142857142858</v>
      </c>
      <c r="P15" s="9"/>
    </row>
    <row r="16" spans="1:16" ht="15.75" thickBot="1">
      <c r="A16" s="12"/>
      <c r="B16" s="41">
        <v>573</v>
      </c>
      <c r="C16" s="19" t="s">
        <v>28</v>
      </c>
      <c r="D16" s="43">
        <v>32093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32093</v>
      </c>
      <c r="O16" s="44">
        <f t="shared" si="2"/>
        <v>286.54464285714283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69563</v>
      </c>
      <c r="E17" s="14">
        <f aca="true" t="shared" si="6" ref="E17:M17">SUM(E5,E10,E12,E14)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69563</v>
      </c>
      <c r="O17" s="35">
        <f t="shared" si="2"/>
        <v>621.0982142857143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69</v>
      </c>
      <c r="M19" s="90"/>
      <c r="N19" s="90"/>
      <c r="O19" s="39">
        <v>112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25171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25171</v>
      </c>
      <c r="O5" s="30">
        <f aca="true" t="shared" si="2" ref="O5:O18">(N5/O$20)</f>
        <v>201.368</v>
      </c>
      <c r="P5" s="6"/>
    </row>
    <row r="6" spans="1:16" ht="15">
      <c r="A6" s="12"/>
      <c r="B6" s="41">
        <v>511</v>
      </c>
      <c r="C6" s="19" t="s">
        <v>19</v>
      </c>
      <c r="D6" s="43">
        <v>2259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2259</v>
      </c>
      <c r="O6" s="44">
        <f t="shared" si="2"/>
        <v>18.072</v>
      </c>
      <c r="P6" s="9"/>
    </row>
    <row r="7" spans="1:16" ht="15">
      <c r="A7" s="12"/>
      <c r="B7" s="41">
        <v>513</v>
      </c>
      <c r="C7" s="19" t="s">
        <v>20</v>
      </c>
      <c r="D7" s="43">
        <v>15015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15015</v>
      </c>
      <c r="O7" s="44">
        <f t="shared" si="2"/>
        <v>120.12</v>
      </c>
      <c r="P7" s="9"/>
    </row>
    <row r="8" spans="1:16" ht="15">
      <c r="A8" s="12"/>
      <c r="B8" s="41">
        <v>515</v>
      </c>
      <c r="C8" s="19" t="s">
        <v>22</v>
      </c>
      <c r="D8" s="43">
        <v>696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696</v>
      </c>
      <c r="O8" s="44">
        <f t="shared" si="2"/>
        <v>5.568</v>
      </c>
      <c r="P8" s="9"/>
    </row>
    <row r="9" spans="1:16" ht="15">
      <c r="A9" s="12"/>
      <c r="B9" s="41">
        <v>519</v>
      </c>
      <c r="C9" s="19" t="s">
        <v>51</v>
      </c>
      <c r="D9" s="43">
        <v>7201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7201</v>
      </c>
      <c r="O9" s="44">
        <f t="shared" si="2"/>
        <v>57.608</v>
      </c>
      <c r="P9" s="9"/>
    </row>
    <row r="10" spans="1:16" ht="15.75">
      <c r="A10" s="26" t="s">
        <v>40</v>
      </c>
      <c r="B10" s="27"/>
      <c r="C10" s="28"/>
      <c r="D10" s="29">
        <f aca="true" t="shared" si="3" ref="D10:M10">SUM(D11:D11)</f>
        <v>321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321</v>
      </c>
      <c r="O10" s="40">
        <f t="shared" si="2"/>
        <v>2.568</v>
      </c>
      <c r="P10" s="10"/>
    </row>
    <row r="11" spans="1:16" ht="15">
      <c r="A11" s="12"/>
      <c r="B11" s="41">
        <v>534</v>
      </c>
      <c r="C11" s="19" t="s">
        <v>52</v>
      </c>
      <c r="D11" s="43">
        <v>321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</v>
      </c>
      <c r="O11" s="44">
        <f t="shared" si="2"/>
        <v>2.568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2665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2665</v>
      </c>
      <c r="O12" s="40">
        <f t="shared" si="2"/>
        <v>21.32</v>
      </c>
      <c r="P12" s="10"/>
    </row>
    <row r="13" spans="1:16" ht="15">
      <c r="A13" s="12"/>
      <c r="B13" s="41">
        <v>541</v>
      </c>
      <c r="C13" s="19" t="s">
        <v>53</v>
      </c>
      <c r="D13" s="43">
        <v>2665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2665</v>
      </c>
      <c r="O13" s="44">
        <f t="shared" si="2"/>
        <v>21.32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SUM(D15:D17)</f>
        <v>48435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48435</v>
      </c>
      <c r="O14" s="40">
        <f t="shared" si="2"/>
        <v>387.48</v>
      </c>
      <c r="P14" s="9"/>
    </row>
    <row r="15" spans="1:16" ht="15">
      <c r="A15" s="12"/>
      <c r="B15" s="41">
        <v>572</v>
      </c>
      <c r="C15" s="19" t="s">
        <v>54</v>
      </c>
      <c r="D15" s="43">
        <v>2195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2195</v>
      </c>
      <c r="O15" s="44">
        <f t="shared" si="2"/>
        <v>17.56</v>
      </c>
      <c r="P15" s="9"/>
    </row>
    <row r="16" spans="1:16" ht="15">
      <c r="A16" s="12"/>
      <c r="B16" s="41">
        <v>573</v>
      </c>
      <c r="C16" s="19" t="s">
        <v>28</v>
      </c>
      <c r="D16" s="43">
        <v>45738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45738</v>
      </c>
      <c r="O16" s="44">
        <f t="shared" si="2"/>
        <v>365.904</v>
      </c>
      <c r="P16" s="9"/>
    </row>
    <row r="17" spans="1:16" ht="15.75" thickBot="1">
      <c r="A17" s="12"/>
      <c r="B17" s="41">
        <v>574</v>
      </c>
      <c r="C17" s="19" t="s">
        <v>29</v>
      </c>
      <c r="D17" s="43">
        <v>502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502</v>
      </c>
      <c r="O17" s="44">
        <f t="shared" si="2"/>
        <v>4.016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76592</v>
      </c>
      <c r="E18" s="14">
        <f aca="true" t="shared" si="6" ref="E18:M18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76592</v>
      </c>
      <c r="O18" s="35">
        <f t="shared" si="2"/>
        <v>612.736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125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23920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23920</v>
      </c>
      <c r="O5" s="30">
        <f aca="true" t="shared" si="2" ref="O5:O18">(N5/O$20)</f>
        <v>197.68595041322314</v>
      </c>
      <c r="P5" s="6"/>
    </row>
    <row r="6" spans="1:16" ht="15">
      <c r="A6" s="12"/>
      <c r="B6" s="41">
        <v>511</v>
      </c>
      <c r="C6" s="19" t="s">
        <v>19</v>
      </c>
      <c r="D6" s="43">
        <v>2289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2289</v>
      </c>
      <c r="O6" s="44">
        <f t="shared" si="2"/>
        <v>18.917355371900825</v>
      </c>
      <c r="P6" s="9"/>
    </row>
    <row r="7" spans="1:16" ht="15">
      <c r="A7" s="12"/>
      <c r="B7" s="41">
        <v>513</v>
      </c>
      <c r="C7" s="19" t="s">
        <v>20</v>
      </c>
      <c r="D7" s="43">
        <v>13894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13894</v>
      </c>
      <c r="O7" s="44">
        <f t="shared" si="2"/>
        <v>114.82644628099173</v>
      </c>
      <c r="P7" s="9"/>
    </row>
    <row r="8" spans="1:16" ht="15">
      <c r="A8" s="12"/>
      <c r="B8" s="41">
        <v>515</v>
      </c>
      <c r="C8" s="19" t="s">
        <v>22</v>
      </c>
      <c r="D8" s="43">
        <v>997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997</v>
      </c>
      <c r="O8" s="44">
        <f t="shared" si="2"/>
        <v>8.239669421487603</v>
      </c>
      <c r="P8" s="9"/>
    </row>
    <row r="9" spans="1:16" ht="15">
      <c r="A9" s="12"/>
      <c r="B9" s="41">
        <v>519</v>
      </c>
      <c r="C9" s="19" t="s">
        <v>51</v>
      </c>
      <c r="D9" s="43">
        <v>6740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6740</v>
      </c>
      <c r="O9" s="44">
        <f t="shared" si="2"/>
        <v>55.70247933884298</v>
      </c>
      <c r="P9" s="9"/>
    </row>
    <row r="10" spans="1:16" ht="15.75">
      <c r="A10" s="26" t="s">
        <v>40</v>
      </c>
      <c r="B10" s="27"/>
      <c r="C10" s="28"/>
      <c r="D10" s="29">
        <f aca="true" t="shared" si="3" ref="D10:M10">SUM(D11:D11)</f>
        <v>273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273</v>
      </c>
      <c r="O10" s="40">
        <f t="shared" si="2"/>
        <v>2.256198347107438</v>
      </c>
      <c r="P10" s="10"/>
    </row>
    <row r="11" spans="1:16" ht="15">
      <c r="A11" s="12"/>
      <c r="B11" s="41">
        <v>534</v>
      </c>
      <c r="C11" s="19" t="s">
        <v>52</v>
      </c>
      <c r="D11" s="43">
        <v>273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273</v>
      </c>
      <c r="O11" s="44">
        <f t="shared" si="2"/>
        <v>2.256198347107438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2597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2597</v>
      </c>
      <c r="O12" s="40">
        <f t="shared" si="2"/>
        <v>21.462809917355372</v>
      </c>
      <c r="P12" s="10"/>
    </row>
    <row r="13" spans="1:16" ht="15">
      <c r="A13" s="12"/>
      <c r="B13" s="41">
        <v>541</v>
      </c>
      <c r="C13" s="19" t="s">
        <v>53</v>
      </c>
      <c r="D13" s="43">
        <v>2597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2597</v>
      </c>
      <c r="O13" s="44">
        <f t="shared" si="2"/>
        <v>21.462809917355372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SUM(D15:D17)</f>
        <v>12463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12463</v>
      </c>
      <c r="O14" s="40">
        <f t="shared" si="2"/>
        <v>103</v>
      </c>
      <c r="P14" s="9"/>
    </row>
    <row r="15" spans="1:16" ht="15">
      <c r="A15" s="12"/>
      <c r="B15" s="41">
        <v>572</v>
      </c>
      <c r="C15" s="19" t="s">
        <v>54</v>
      </c>
      <c r="D15" s="43">
        <v>2095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2095</v>
      </c>
      <c r="O15" s="44">
        <f t="shared" si="2"/>
        <v>17.31404958677686</v>
      </c>
      <c r="P15" s="9"/>
    </row>
    <row r="16" spans="1:16" ht="15">
      <c r="A16" s="12"/>
      <c r="B16" s="41">
        <v>573</v>
      </c>
      <c r="C16" s="19" t="s">
        <v>28</v>
      </c>
      <c r="D16" s="43">
        <v>9000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9000</v>
      </c>
      <c r="O16" s="44">
        <f t="shared" si="2"/>
        <v>74.3801652892562</v>
      </c>
      <c r="P16" s="9"/>
    </row>
    <row r="17" spans="1:16" ht="15.75" thickBot="1">
      <c r="A17" s="12"/>
      <c r="B17" s="41">
        <v>574</v>
      </c>
      <c r="C17" s="19" t="s">
        <v>29</v>
      </c>
      <c r="D17" s="43">
        <v>1368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1368</v>
      </c>
      <c r="O17" s="44">
        <f t="shared" si="2"/>
        <v>11.305785123966942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39253</v>
      </c>
      <c r="E18" s="14">
        <f aca="true" t="shared" si="6" ref="E18:M18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39253</v>
      </c>
      <c r="O18" s="35">
        <f t="shared" si="2"/>
        <v>324.40495867768595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121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29181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29181</v>
      </c>
      <c r="O5" s="30">
        <f aca="true" t="shared" si="2" ref="O5:O17">(N5/O$19)</f>
        <v>227.9765625</v>
      </c>
      <c r="P5" s="6"/>
    </row>
    <row r="6" spans="1:16" ht="15">
      <c r="A6" s="12"/>
      <c r="B6" s="41">
        <v>511</v>
      </c>
      <c r="C6" s="19" t="s">
        <v>19</v>
      </c>
      <c r="D6" s="43">
        <v>2444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2444</v>
      </c>
      <c r="O6" s="44">
        <f t="shared" si="2"/>
        <v>19.09375</v>
      </c>
      <c r="P6" s="9"/>
    </row>
    <row r="7" spans="1:16" ht="15">
      <c r="A7" s="12"/>
      <c r="B7" s="41">
        <v>513</v>
      </c>
      <c r="C7" s="19" t="s">
        <v>20</v>
      </c>
      <c r="D7" s="43">
        <v>14228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14228</v>
      </c>
      <c r="O7" s="44">
        <f t="shared" si="2"/>
        <v>111.15625</v>
      </c>
      <c r="P7" s="9"/>
    </row>
    <row r="8" spans="1:16" ht="15">
      <c r="A8" s="12"/>
      <c r="B8" s="41">
        <v>515</v>
      </c>
      <c r="C8" s="19" t="s">
        <v>22</v>
      </c>
      <c r="D8" s="43">
        <v>5583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5583</v>
      </c>
      <c r="O8" s="44">
        <f t="shared" si="2"/>
        <v>43.6171875</v>
      </c>
      <c r="P8" s="9"/>
    </row>
    <row r="9" spans="1:16" ht="15">
      <c r="A9" s="12"/>
      <c r="B9" s="41">
        <v>519</v>
      </c>
      <c r="C9" s="19" t="s">
        <v>51</v>
      </c>
      <c r="D9" s="43">
        <v>6926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6926</v>
      </c>
      <c r="O9" s="44">
        <f t="shared" si="2"/>
        <v>54.109375</v>
      </c>
      <c r="P9" s="9"/>
    </row>
    <row r="10" spans="1:16" ht="15.75">
      <c r="A10" s="26" t="s">
        <v>40</v>
      </c>
      <c r="B10" s="27"/>
      <c r="C10" s="28"/>
      <c r="D10" s="29">
        <f aca="true" t="shared" si="3" ref="D10:M10">SUM(D11:D11)</f>
        <v>193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193</v>
      </c>
      <c r="O10" s="40">
        <f t="shared" si="2"/>
        <v>1.5078125</v>
      </c>
      <c r="P10" s="10"/>
    </row>
    <row r="11" spans="1:16" ht="15">
      <c r="A11" s="12"/>
      <c r="B11" s="41">
        <v>534</v>
      </c>
      <c r="C11" s="19" t="s">
        <v>52</v>
      </c>
      <c r="D11" s="43">
        <v>193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193</v>
      </c>
      <c r="O11" s="44">
        <f t="shared" si="2"/>
        <v>1.5078125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2533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2533</v>
      </c>
      <c r="O12" s="40">
        <f t="shared" si="2"/>
        <v>19.7890625</v>
      </c>
      <c r="P12" s="10"/>
    </row>
    <row r="13" spans="1:16" ht="15">
      <c r="A13" s="12"/>
      <c r="B13" s="41">
        <v>541</v>
      </c>
      <c r="C13" s="19" t="s">
        <v>53</v>
      </c>
      <c r="D13" s="43">
        <v>2533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2533</v>
      </c>
      <c r="O13" s="44">
        <f t="shared" si="2"/>
        <v>19.7890625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SUM(D15:D16)</f>
        <v>3116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3116</v>
      </c>
      <c r="O14" s="40">
        <f t="shared" si="2"/>
        <v>24.34375</v>
      </c>
      <c r="P14" s="9"/>
    </row>
    <row r="15" spans="1:16" ht="15">
      <c r="A15" s="12"/>
      <c r="B15" s="41">
        <v>572</v>
      </c>
      <c r="C15" s="19" t="s">
        <v>54</v>
      </c>
      <c r="D15" s="43">
        <v>2116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2116</v>
      </c>
      <c r="O15" s="44">
        <f t="shared" si="2"/>
        <v>16.53125</v>
      </c>
      <c r="P15" s="9"/>
    </row>
    <row r="16" spans="1:16" ht="15.75" thickBot="1">
      <c r="A16" s="12"/>
      <c r="B16" s="41">
        <v>574</v>
      </c>
      <c r="C16" s="19" t="s">
        <v>29</v>
      </c>
      <c r="D16" s="43">
        <v>1000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1000</v>
      </c>
      <c r="O16" s="44">
        <f t="shared" si="2"/>
        <v>7.8125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35023</v>
      </c>
      <c r="E17" s="14">
        <f aca="true" t="shared" si="6" ref="E17:M17">SUM(E5,E10,E12,E14)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35023</v>
      </c>
      <c r="O17" s="35">
        <f t="shared" si="2"/>
        <v>273.6171875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63</v>
      </c>
      <c r="M19" s="90"/>
      <c r="N19" s="90"/>
      <c r="O19" s="39">
        <v>128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31887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31887</v>
      </c>
      <c r="O5" s="30">
        <f aca="true" t="shared" si="2" ref="O5:O16">(N5/O$18)</f>
        <v>249.1171875</v>
      </c>
      <c r="P5" s="6"/>
    </row>
    <row r="6" spans="1:16" ht="15">
      <c r="A6" s="12"/>
      <c r="B6" s="41">
        <v>511</v>
      </c>
      <c r="C6" s="19" t="s">
        <v>19</v>
      </c>
      <c r="D6" s="43">
        <v>2311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2311</v>
      </c>
      <c r="O6" s="44">
        <f t="shared" si="2"/>
        <v>18.0546875</v>
      </c>
      <c r="P6" s="9"/>
    </row>
    <row r="7" spans="1:16" ht="15">
      <c r="A7" s="12"/>
      <c r="B7" s="41">
        <v>513</v>
      </c>
      <c r="C7" s="19" t="s">
        <v>20</v>
      </c>
      <c r="D7" s="43">
        <v>13460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13460</v>
      </c>
      <c r="O7" s="44">
        <f t="shared" si="2"/>
        <v>105.15625</v>
      </c>
      <c r="P7" s="9"/>
    </row>
    <row r="8" spans="1:16" ht="15">
      <c r="A8" s="12"/>
      <c r="B8" s="41">
        <v>515</v>
      </c>
      <c r="C8" s="19" t="s">
        <v>22</v>
      </c>
      <c r="D8" s="43">
        <v>16116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16116</v>
      </c>
      <c r="O8" s="44">
        <f t="shared" si="2"/>
        <v>125.90625</v>
      </c>
      <c r="P8" s="9"/>
    </row>
    <row r="9" spans="1:16" ht="15.75">
      <c r="A9" s="26" t="s">
        <v>40</v>
      </c>
      <c r="B9" s="27"/>
      <c r="C9" s="28"/>
      <c r="D9" s="29">
        <f aca="true" t="shared" si="3" ref="D9:M9">SUM(D10:D10)</f>
        <v>190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2">
        <f t="shared" si="1"/>
        <v>190</v>
      </c>
      <c r="O9" s="40">
        <f t="shared" si="2"/>
        <v>1.484375</v>
      </c>
      <c r="P9" s="10"/>
    </row>
    <row r="10" spans="1:16" ht="15">
      <c r="A10" s="12"/>
      <c r="B10" s="41">
        <v>534</v>
      </c>
      <c r="C10" s="19" t="s">
        <v>52</v>
      </c>
      <c r="D10" s="43">
        <v>190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</v>
      </c>
      <c r="O10" s="44">
        <f t="shared" si="2"/>
        <v>1.484375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2632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2632</v>
      </c>
      <c r="O11" s="40">
        <f t="shared" si="2"/>
        <v>20.5625</v>
      </c>
      <c r="P11" s="10"/>
    </row>
    <row r="12" spans="1:16" ht="15">
      <c r="A12" s="12"/>
      <c r="B12" s="41">
        <v>541</v>
      </c>
      <c r="C12" s="19" t="s">
        <v>53</v>
      </c>
      <c r="D12" s="43">
        <v>2289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2289</v>
      </c>
      <c r="O12" s="44">
        <f t="shared" si="2"/>
        <v>17.8828125</v>
      </c>
      <c r="P12" s="9"/>
    </row>
    <row r="13" spans="1:16" ht="15">
      <c r="A13" s="12"/>
      <c r="B13" s="41">
        <v>543</v>
      </c>
      <c r="C13" s="19" t="s">
        <v>57</v>
      </c>
      <c r="D13" s="43">
        <v>343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343</v>
      </c>
      <c r="O13" s="44">
        <f t="shared" si="2"/>
        <v>2.6796875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SUM(D15:D15)</f>
        <v>2317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2317</v>
      </c>
      <c r="O14" s="40">
        <f t="shared" si="2"/>
        <v>18.1015625</v>
      </c>
      <c r="P14" s="9"/>
    </row>
    <row r="15" spans="1:16" ht="15.75" thickBot="1">
      <c r="A15" s="12"/>
      <c r="B15" s="41">
        <v>572</v>
      </c>
      <c r="C15" s="19" t="s">
        <v>54</v>
      </c>
      <c r="D15" s="43">
        <v>2317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2317</v>
      </c>
      <c r="O15" s="44">
        <f t="shared" si="2"/>
        <v>18.1015625</v>
      </c>
      <c r="P15" s="9"/>
    </row>
    <row r="16" spans="1:119" ht="16.5" thickBot="1">
      <c r="A16" s="13" t="s">
        <v>10</v>
      </c>
      <c r="B16" s="21"/>
      <c r="C16" s="20"/>
      <c r="D16" s="14">
        <f>SUM(D5,D9,D11,D14)</f>
        <v>37026</v>
      </c>
      <c r="E16" s="14">
        <f aca="true" t="shared" si="6" ref="E16:M1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37026</v>
      </c>
      <c r="O16" s="35">
        <f t="shared" si="2"/>
        <v>289.265625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58</v>
      </c>
      <c r="M18" s="90"/>
      <c r="N18" s="90"/>
      <c r="O18" s="39">
        <v>128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36280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36280</v>
      </c>
      <c r="O5" s="58">
        <f aca="true" t="shared" si="2" ref="O5:O19">(N5/O$21)</f>
        <v>292.5806451612903</v>
      </c>
      <c r="P5" s="59"/>
    </row>
    <row r="6" spans="1:16" ht="15">
      <c r="A6" s="61"/>
      <c r="B6" s="62">
        <v>511</v>
      </c>
      <c r="C6" s="63" t="s">
        <v>19</v>
      </c>
      <c r="D6" s="64">
        <v>2321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2321</v>
      </c>
      <c r="O6" s="65">
        <f t="shared" si="2"/>
        <v>18.717741935483872</v>
      </c>
      <c r="P6" s="66"/>
    </row>
    <row r="7" spans="1:16" ht="15">
      <c r="A7" s="61"/>
      <c r="B7" s="62">
        <v>513</v>
      </c>
      <c r="C7" s="63" t="s">
        <v>20</v>
      </c>
      <c r="D7" s="64">
        <v>15261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15261</v>
      </c>
      <c r="O7" s="65">
        <f t="shared" si="2"/>
        <v>123.0725806451613</v>
      </c>
      <c r="P7" s="66"/>
    </row>
    <row r="8" spans="1:16" ht="15">
      <c r="A8" s="61"/>
      <c r="B8" s="62">
        <v>515</v>
      </c>
      <c r="C8" s="63" t="s">
        <v>22</v>
      </c>
      <c r="D8" s="64">
        <v>6247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6247</v>
      </c>
      <c r="O8" s="65">
        <f t="shared" si="2"/>
        <v>50.37903225806452</v>
      </c>
      <c r="P8" s="66"/>
    </row>
    <row r="9" spans="1:16" ht="15">
      <c r="A9" s="61"/>
      <c r="B9" s="62">
        <v>519</v>
      </c>
      <c r="C9" s="63" t="s">
        <v>51</v>
      </c>
      <c r="D9" s="64">
        <v>12451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12451</v>
      </c>
      <c r="O9" s="65">
        <f t="shared" si="2"/>
        <v>100.41129032258064</v>
      </c>
      <c r="P9" s="66"/>
    </row>
    <row r="10" spans="1:16" ht="15.75">
      <c r="A10" s="67" t="s">
        <v>33</v>
      </c>
      <c r="B10" s="68"/>
      <c r="C10" s="69"/>
      <c r="D10" s="70">
        <f aca="true" t="shared" si="3" ref="D10:M10">SUM(D11:D11)</f>
        <v>12500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12500</v>
      </c>
      <c r="O10" s="72">
        <f t="shared" si="2"/>
        <v>100.80645161290323</v>
      </c>
      <c r="P10" s="73"/>
    </row>
    <row r="11" spans="1:16" ht="15">
      <c r="A11" s="61"/>
      <c r="B11" s="62">
        <v>522</v>
      </c>
      <c r="C11" s="63" t="s">
        <v>34</v>
      </c>
      <c r="D11" s="64">
        <v>12500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12500</v>
      </c>
      <c r="O11" s="65">
        <f t="shared" si="2"/>
        <v>100.80645161290323</v>
      </c>
      <c r="P11" s="66"/>
    </row>
    <row r="12" spans="1:16" ht="15.75">
      <c r="A12" s="67" t="s">
        <v>40</v>
      </c>
      <c r="B12" s="68"/>
      <c r="C12" s="69"/>
      <c r="D12" s="70">
        <f aca="true" t="shared" si="4" ref="D12:M12">SUM(D13:D13)</f>
        <v>252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252</v>
      </c>
      <c r="O12" s="72">
        <f t="shared" si="2"/>
        <v>2.032258064516129</v>
      </c>
      <c r="P12" s="73"/>
    </row>
    <row r="13" spans="1:16" ht="15">
      <c r="A13" s="61"/>
      <c r="B13" s="62">
        <v>534</v>
      </c>
      <c r="C13" s="63" t="s">
        <v>52</v>
      </c>
      <c r="D13" s="64">
        <v>252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252</v>
      </c>
      <c r="O13" s="65">
        <f t="shared" si="2"/>
        <v>2.032258064516129</v>
      </c>
      <c r="P13" s="66"/>
    </row>
    <row r="14" spans="1:16" ht="15.75">
      <c r="A14" s="67" t="s">
        <v>24</v>
      </c>
      <c r="B14" s="68"/>
      <c r="C14" s="69"/>
      <c r="D14" s="70">
        <f aca="true" t="shared" si="5" ref="D14:M14">SUM(D15:D15)</f>
        <v>2773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2773</v>
      </c>
      <c r="O14" s="72">
        <f t="shared" si="2"/>
        <v>22.362903225806452</v>
      </c>
      <c r="P14" s="73"/>
    </row>
    <row r="15" spans="1:16" ht="15">
      <c r="A15" s="61"/>
      <c r="B15" s="62">
        <v>541</v>
      </c>
      <c r="C15" s="63" t="s">
        <v>53</v>
      </c>
      <c r="D15" s="64">
        <v>2773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2773</v>
      </c>
      <c r="O15" s="65">
        <f t="shared" si="2"/>
        <v>22.362903225806452</v>
      </c>
      <c r="P15" s="66"/>
    </row>
    <row r="16" spans="1:16" ht="15.75">
      <c r="A16" s="67" t="s">
        <v>26</v>
      </c>
      <c r="B16" s="68"/>
      <c r="C16" s="69"/>
      <c r="D16" s="70">
        <f aca="true" t="shared" si="6" ref="D16:M16">SUM(D17:D18)</f>
        <v>2332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2332</v>
      </c>
      <c r="O16" s="72">
        <f t="shared" si="2"/>
        <v>18.806451612903224</v>
      </c>
      <c r="P16" s="66"/>
    </row>
    <row r="17" spans="1:16" ht="15">
      <c r="A17" s="61"/>
      <c r="B17" s="62">
        <v>572</v>
      </c>
      <c r="C17" s="63" t="s">
        <v>54</v>
      </c>
      <c r="D17" s="64">
        <v>1968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1968</v>
      </c>
      <c r="O17" s="65">
        <f t="shared" si="2"/>
        <v>15.870967741935484</v>
      </c>
      <c r="P17" s="66"/>
    </row>
    <row r="18" spans="1:16" ht="15.75" thickBot="1">
      <c r="A18" s="61"/>
      <c r="B18" s="62">
        <v>574</v>
      </c>
      <c r="C18" s="63" t="s">
        <v>29</v>
      </c>
      <c r="D18" s="64">
        <v>364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364</v>
      </c>
      <c r="O18" s="65">
        <f t="shared" si="2"/>
        <v>2.935483870967742</v>
      </c>
      <c r="P18" s="66"/>
    </row>
    <row r="19" spans="1:119" ht="16.5" thickBot="1">
      <c r="A19" s="74" t="s">
        <v>10</v>
      </c>
      <c r="B19" s="75"/>
      <c r="C19" s="76"/>
      <c r="D19" s="77">
        <f>SUM(D5,D10,D12,D14,D16)</f>
        <v>54137</v>
      </c>
      <c r="E19" s="77">
        <f aca="true" t="shared" si="7" ref="E19:M19">SUM(E5,E10,E12,E14,E16)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54137</v>
      </c>
      <c r="O19" s="78">
        <f t="shared" si="2"/>
        <v>436.58870967741933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55</v>
      </c>
      <c r="M21" s="114"/>
      <c r="N21" s="114"/>
      <c r="O21" s="88">
        <v>124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30307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30307</v>
      </c>
      <c r="O5" s="30">
        <f aca="true" t="shared" si="2" ref="O5:O19">(N5/O$21)</f>
        <v>242.456</v>
      </c>
      <c r="P5" s="6"/>
    </row>
    <row r="6" spans="1:16" ht="15">
      <c r="A6" s="12"/>
      <c r="B6" s="41">
        <v>511</v>
      </c>
      <c r="C6" s="19" t="s">
        <v>19</v>
      </c>
      <c r="D6" s="43">
        <v>2491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2491</v>
      </c>
      <c r="O6" s="44">
        <f t="shared" si="2"/>
        <v>19.928</v>
      </c>
      <c r="P6" s="9"/>
    </row>
    <row r="7" spans="1:16" ht="15">
      <c r="A7" s="12"/>
      <c r="B7" s="41">
        <v>513</v>
      </c>
      <c r="C7" s="19" t="s">
        <v>20</v>
      </c>
      <c r="D7" s="43">
        <v>19649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19649</v>
      </c>
      <c r="O7" s="44">
        <f t="shared" si="2"/>
        <v>157.192</v>
      </c>
      <c r="P7" s="9"/>
    </row>
    <row r="8" spans="1:16" ht="15">
      <c r="A8" s="12"/>
      <c r="B8" s="41">
        <v>515</v>
      </c>
      <c r="C8" s="19" t="s">
        <v>22</v>
      </c>
      <c r="D8" s="43">
        <v>1593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1593</v>
      </c>
      <c r="O8" s="44">
        <f t="shared" si="2"/>
        <v>12.744</v>
      </c>
      <c r="P8" s="9"/>
    </row>
    <row r="9" spans="1:16" ht="15">
      <c r="A9" s="12"/>
      <c r="B9" s="41">
        <v>519</v>
      </c>
      <c r="C9" s="19" t="s">
        <v>23</v>
      </c>
      <c r="D9" s="43">
        <v>6574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6574</v>
      </c>
      <c r="O9" s="44">
        <f t="shared" si="2"/>
        <v>52.592</v>
      </c>
      <c r="P9" s="9"/>
    </row>
    <row r="10" spans="1:16" ht="15.75">
      <c r="A10" s="26" t="s">
        <v>33</v>
      </c>
      <c r="B10" s="27"/>
      <c r="C10" s="28"/>
      <c r="D10" s="29">
        <f aca="true" t="shared" si="3" ref="D10:M10">SUM(D11:D11)</f>
        <v>12500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12500</v>
      </c>
      <c r="O10" s="40">
        <f t="shared" si="2"/>
        <v>100</v>
      </c>
      <c r="P10" s="10"/>
    </row>
    <row r="11" spans="1:16" ht="15">
      <c r="A11" s="12"/>
      <c r="B11" s="41">
        <v>522</v>
      </c>
      <c r="C11" s="19" t="s">
        <v>34</v>
      </c>
      <c r="D11" s="43">
        <v>12500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12500</v>
      </c>
      <c r="O11" s="44">
        <f t="shared" si="2"/>
        <v>100</v>
      </c>
      <c r="P11" s="9"/>
    </row>
    <row r="12" spans="1:16" ht="15.75">
      <c r="A12" s="26" t="s">
        <v>40</v>
      </c>
      <c r="B12" s="27"/>
      <c r="C12" s="28"/>
      <c r="D12" s="29">
        <f aca="true" t="shared" si="4" ref="D12:M12">SUM(D13:D13)</f>
        <v>248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2">
        <f t="shared" si="1"/>
        <v>248</v>
      </c>
      <c r="O12" s="40">
        <f t="shared" si="2"/>
        <v>1.984</v>
      </c>
      <c r="P12" s="10"/>
    </row>
    <row r="13" spans="1:16" ht="15">
      <c r="A13" s="12"/>
      <c r="B13" s="41">
        <v>534</v>
      </c>
      <c r="C13" s="19" t="s">
        <v>41</v>
      </c>
      <c r="D13" s="43">
        <v>248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248</v>
      </c>
      <c r="O13" s="44">
        <f t="shared" si="2"/>
        <v>1.984</v>
      </c>
      <c r="P13" s="9"/>
    </row>
    <row r="14" spans="1:16" ht="15.75">
      <c r="A14" s="26" t="s">
        <v>24</v>
      </c>
      <c r="B14" s="27"/>
      <c r="C14" s="28"/>
      <c r="D14" s="29">
        <f aca="true" t="shared" si="5" ref="D14:M14">SUM(D15:D15)</f>
        <v>2603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2603</v>
      </c>
      <c r="O14" s="40">
        <f t="shared" si="2"/>
        <v>20.824</v>
      </c>
      <c r="P14" s="10"/>
    </row>
    <row r="15" spans="1:16" ht="15">
      <c r="A15" s="12"/>
      <c r="B15" s="41">
        <v>541</v>
      </c>
      <c r="C15" s="19" t="s">
        <v>25</v>
      </c>
      <c r="D15" s="43">
        <v>2603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2603</v>
      </c>
      <c r="O15" s="44">
        <f t="shared" si="2"/>
        <v>20.824</v>
      </c>
      <c r="P15" s="9"/>
    </row>
    <row r="16" spans="1:16" ht="15.75">
      <c r="A16" s="26" t="s">
        <v>26</v>
      </c>
      <c r="B16" s="27"/>
      <c r="C16" s="28"/>
      <c r="D16" s="29">
        <f aca="true" t="shared" si="6" ref="D16:M16">SUM(D17:D18)</f>
        <v>1984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1984</v>
      </c>
      <c r="O16" s="40">
        <f t="shared" si="2"/>
        <v>15.872</v>
      </c>
      <c r="P16" s="9"/>
    </row>
    <row r="17" spans="1:16" ht="15">
      <c r="A17" s="12"/>
      <c r="B17" s="41">
        <v>572</v>
      </c>
      <c r="C17" s="19" t="s">
        <v>27</v>
      </c>
      <c r="D17" s="43">
        <v>1757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1757</v>
      </c>
      <c r="O17" s="44">
        <f t="shared" si="2"/>
        <v>14.056</v>
      </c>
      <c r="P17" s="9"/>
    </row>
    <row r="18" spans="1:16" ht="15.75" thickBot="1">
      <c r="A18" s="12"/>
      <c r="B18" s="41">
        <v>574</v>
      </c>
      <c r="C18" s="19" t="s">
        <v>29</v>
      </c>
      <c r="D18" s="43">
        <v>227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227</v>
      </c>
      <c r="O18" s="44">
        <f t="shared" si="2"/>
        <v>1.816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47642</v>
      </c>
      <c r="E19" s="14">
        <f aca="true" t="shared" si="7" ref="E19:M19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47642</v>
      </c>
      <c r="O19" s="35">
        <f t="shared" si="2"/>
        <v>381.136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49</v>
      </c>
      <c r="M21" s="90"/>
      <c r="N21" s="90"/>
      <c r="O21" s="39">
        <v>125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2022-05-24T16:15:49Z</cp:lastPrinted>
  <dcterms:created xsi:type="dcterms:W3CDTF">2000-08-31T21:26:31Z</dcterms:created>
  <dcterms:modified xsi:type="dcterms:W3CDTF">2022-05-24T16:15:58Z</dcterms:modified>
  <cp:category/>
  <cp:version/>
  <cp:contentType/>
  <cp:contentStatus/>
</cp:coreProperties>
</file>