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'2007'!$A$1:$O$40</definedName>
    <definedName name="_xlnm.Print_Area" localSheetId="13">'2008'!$A$1:$O$37</definedName>
    <definedName name="_xlnm.Print_Area" localSheetId="12">'2009'!$A$1:$O$38</definedName>
    <definedName name="_xlnm.Print_Area" localSheetId="11">'2010'!$A$1:$O$39</definedName>
    <definedName name="_xlnm.Print_Area" localSheetId="10">'2011'!$A$1:$O$39</definedName>
    <definedName name="_xlnm.Print_Area" localSheetId="9">'2012'!$A$1:$O$40</definedName>
    <definedName name="_xlnm.Print_Area" localSheetId="8">'2013'!$A$1:$O$40</definedName>
    <definedName name="_xlnm.Print_Area" localSheetId="7">'2014'!$A$1:$O$39</definedName>
    <definedName name="_xlnm.Print_Area" localSheetId="6">'2015'!$A$1:$O$38</definedName>
    <definedName name="_xlnm.Print_Area" localSheetId="5">'2016'!$A$1:$O$38</definedName>
    <definedName name="_xlnm.Print_Area" localSheetId="4">'2017'!$A$1:$O$38</definedName>
    <definedName name="_xlnm.Print_Area" localSheetId="3">'2018'!$A$1:$O$40</definedName>
    <definedName name="_xlnm.Print_Area" localSheetId="2">'2019'!$A$1:$O$36</definedName>
    <definedName name="_xlnm.Print_Area" localSheetId="1">'2020'!$A$1:$O$36</definedName>
    <definedName name="_xlnm.Print_Area" localSheetId="0">'2021'!$A$1:$P$36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<sst xmlns="http://schemas.openxmlformats.org/spreadsheetml/2006/main" count="755" uniqueCount="101">
  <si>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</si>
  <si>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</si>
  <si>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</si>
  <si>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</si>
  <si>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</si>
  <si>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</si>
  <si>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</si>
  <si>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</si>
  <si>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</si>
  <si>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</si>
  <si>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</si>
  <si>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</si>
  <si>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</si>
  <si>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</si>
  <si>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</si>
  <si>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</si>
  <si>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</si>
  <si>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</si>
  <si>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</si>
  <si>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</si>
  <si>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</si>
  <si>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</si>
  <si>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</si>
  <si>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</si>
  <si>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</si>
  <si>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</si>
  <si>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</si>
  <si>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</si>
  <si>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</si>
  <si>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</si>
  <si>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</si>
  <si>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</si>
  <si>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</si>
  <si>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</si>
  <si>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</si>
  <si>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Conservation and Resource Management</t>
  </si>
  <si>
    <t>Flood Control / Stormwater Management</t>
  </si>
  <si>
    <t>Transportation</t>
  </si>
  <si>
    <t>Road and Street Facilities</t>
  </si>
  <si>
    <t>Other Transportation Systems / Services</t>
  </si>
  <si>
    <t>Human Services</t>
  </si>
  <si>
    <t>Health Services</t>
  </si>
  <si>
    <t>Culture / Recreation</t>
  </si>
  <si>
    <t>Parks and Recreation</t>
  </si>
  <si>
    <t>Inter-Fund Group Transfers Out</t>
  </si>
  <si>
    <t>Proprietary - Non-Operating Interest Expense</t>
  </si>
  <si>
    <t>Other Uses and Non-Operating</t>
  </si>
  <si>
    <t>2009 Municipal Population:</t>
  </si>
  <si>
    <t>Atlantic Beach Expenditures Reported by Account Code and Fund Type</t>
  </si>
  <si>
    <t>Local Fiscal Year Ended September 30, 2010</t>
  </si>
  <si>
    <t>Debt Service Payments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</si>
  <si>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</si>
  <si>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</si>
  <si>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</si>
  <si>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</si>
  <si>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</si>
  <si>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Non-Cash Transfers Out from General Fixed Asset Account Group</t>
  </si>
  <si>
    <t>Proprietary - Other Non-Operating Disbursements</t>
  </si>
  <si>
    <t>2012 Municipal Population:</t>
  </si>
  <si>
    <t>Local Fiscal Year Ended September 30, 2008</t>
  </si>
  <si>
    <t>Special Items (Loss)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</si>
  <si>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</si>
  <si>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</si>
  <si>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</si>
  <si>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</si>
  <si>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</si>
  <si>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</si>
  <si>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</si>
  <si>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</si>
  <si>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Other Transportation</t>
  </si>
  <si>
    <t>Health</t>
  </si>
  <si>
    <t>Parks / Recreation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</si>
  <si>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</si>
  <si>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</si>
  <si>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</si>
  <si>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</si>
  <si>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</si>
  <si>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2007</t>
  </si>
  <si>
    <t>Economic Environment</t>
  </si>
  <si>
    <t>Housing and Urban Development</t>
  </si>
  <si>
    <t>2007 Municipal Population:</t>
  </si>
  <si>
    <t>Local Fiscal Year Ended September 30, 2015</t>
  </si>
  <si>
    <t>Conservation / Resource Management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</si>
  <si>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</si>
  <si>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</si>
  <si>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</si>
  <si>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</si>
  <si>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</si>
  <si>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</si>
  <si>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Capital Lease Acquisitions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</si>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</sst>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97</v>
      </c>
      <c r="N4" s="32" t="s">
        <v>5</v>
      </c>
      <c r="O4" s="32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SUM(D6:D13)</f>
        <v>2892421</v>
      </c>
      <c r="E5" s="24">
        <f>SUM(E6:E13)</f>
        <v>2550</v>
      </c>
      <c r="F5" s="24">
        <f>SUM(F6:F13)</f>
        <v>0</v>
      </c>
      <c r="G5" s="24">
        <f>SUM(G6:G13)</f>
        <v>0</v>
      </c>
      <c r="H5" s="24">
        <f>SUM(H6:H13)</f>
        <v>0</v>
      </c>
      <c r="I5" s="24">
        <f>SUM(I6:I13)</f>
        <v>0</v>
      </c>
      <c r="J5" s="24">
        <f>SUM(J6:J13)</f>
        <v>0</v>
      </c>
      <c r="K5" s="24">
        <f>SUM(K6:K13)</f>
        <v>2348811</v>
      </c>
      <c r="L5" s="24">
        <f>SUM(L6:L13)</f>
        <v>0</v>
      </c>
      <c r="M5" s="24">
        <f>SUM(M6:M13)</f>
        <v>0</v>
      </c>
      <c r="N5" s="24">
        <f>SUM(N6:N13)</f>
        <v>0</v>
      </c>
      <c r="O5" s="25">
        <f>SUM(D5:N5)</f>
        <v>5243782</v>
      </c>
      <c r="P5" s="30">
        <f>(O5/P$34)</f>
        <v>387.8823877505733</v>
      </c>
      <c r="Q5" s="6"/>
    </row>
    <row r="6" spans="1:17" ht="15">
      <c r="A6" s="12"/>
      <c r="B6" s="42">
        <v>511</v>
      </c>
      <c r="C6" s="19" t="s">
        <v>19</v>
      </c>
      <c r="D6" s="43">
        <v>46207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46207</v>
      </c>
      <c r="P6" s="44">
        <f>(O6/P$34)</f>
        <v>3.4179303202899622</v>
      </c>
      <c r="Q6" s="9"/>
    </row>
    <row r="7" spans="1:17" ht="15">
      <c r="A7" s="12"/>
      <c r="B7" s="42">
        <v>512</v>
      </c>
      <c r="C7" s="19" t="s">
        <v>20</v>
      </c>
      <c r="D7" s="43">
        <v>564306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3">SUM(D7:N7)</f>
        <v>564306</v>
      </c>
      <c r="P7" s="44">
        <f>(O7/P$34)</f>
        <v>41.741696871070346</v>
      </c>
      <c r="Q7" s="9"/>
    </row>
    <row r="8" spans="1:17" ht="15">
      <c r="A8" s="12"/>
      <c r="B8" s="42">
        <v>513</v>
      </c>
      <c r="C8" s="19" t="s">
        <v>21</v>
      </c>
      <c r="D8" s="43">
        <v>1035279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225649</v>
      </c>
      <c r="L8" s="43">
        <v>0</v>
      </c>
      <c r="M8" s="43">
        <v>0</v>
      </c>
      <c r="N8" s="43">
        <v>0</v>
      </c>
      <c r="O8" s="43">
        <f t="shared" si="0"/>
        <v>1260928</v>
      </c>
      <c r="P8" s="44">
        <f>(O8/P$34)</f>
        <v>93.27080405355426</v>
      </c>
      <c r="Q8" s="9"/>
    </row>
    <row r="9" spans="1:17" ht="15">
      <c r="A9" s="12"/>
      <c r="B9" s="42">
        <v>514</v>
      </c>
      <c r="C9" s="19" t="s">
        <v>22</v>
      </c>
      <c r="D9" s="43">
        <v>150442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150442</v>
      </c>
      <c r="P9" s="44">
        <f>(O9/P$34)</f>
        <v>11.12818995487832</v>
      </c>
      <c r="Q9" s="9"/>
    </row>
    <row r="10" spans="1:17" ht="15">
      <c r="A10" s="12"/>
      <c r="B10" s="42">
        <v>515</v>
      </c>
      <c r="C10" s="19" t="s">
        <v>23</v>
      </c>
      <c r="D10" s="43">
        <v>368974</v>
      </c>
      <c r="E10" s="43">
        <v>2550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371524</v>
      </c>
      <c r="P10" s="44">
        <f>(O10/P$34)</f>
        <v>27.48161846290406</v>
      </c>
      <c r="Q10" s="9"/>
    </row>
    <row r="11" spans="1:17" ht="15">
      <c r="A11" s="12"/>
      <c r="B11" s="42">
        <v>516</v>
      </c>
      <c r="C11" s="19" t="s">
        <v>24</v>
      </c>
      <c r="D11" s="43">
        <v>498102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498102</v>
      </c>
      <c r="P11" s="44">
        <f>(O11/P$34)</f>
        <v>36.84458909682669</v>
      </c>
      <c r="Q11" s="9"/>
    </row>
    <row r="12" spans="1:17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2123162</v>
      </c>
      <c r="L12" s="43">
        <v>0</v>
      </c>
      <c r="M12" s="43">
        <v>0</v>
      </c>
      <c r="N12" s="43">
        <v>0</v>
      </c>
      <c r="O12" s="43">
        <f t="shared" si="0"/>
        <v>2123162</v>
      </c>
      <c r="P12" s="44">
        <f>(O12/P$34)</f>
        <v>157.050225608403</v>
      </c>
      <c r="Q12" s="9"/>
    </row>
    <row r="13" spans="1:17" ht="15">
      <c r="A13" s="12"/>
      <c r="B13" s="42">
        <v>519</v>
      </c>
      <c r="C13" s="19" t="s">
        <v>26</v>
      </c>
      <c r="D13" s="43">
        <v>229111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229111</v>
      </c>
      <c r="P13" s="44">
        <f>(O13/P$34)</f>
        <v>16.947333382646647</v>
      </c>
      <c r="Q13" s="9"/>
    </row>
    <row r="14" spans="1:17" ht="15.75">
      <c r="A14" s="26" t="s">
        <v>27</v>
      </c>
      <c r="B14" s="27"/>
      <c r="C14" s="28"/>
      <c r="D14" s="29">
        <f>SUM(D15:D17)</f>
        <v>6966844</v>
      </c>
      <c r="E14" s="29">
        <f>SUM(E15:E17)</f>
        <v>17244</v>
      </c>
      <c r="F14" s="29">
        <f>SUM(F15:F17)</f>
        <v>0</v>
      </c>
      <c r="G14" s="29">
        <f>SUM(G15:G17)</f>
        <v>8677</v>
      </c>
      <c r="H14" s="29">
        <f>SUM(H15:H17)</f>
        <v>0</v>
      </c>
      <c r="I14" s="29">
        <f>SUM(I15:I17)</f>
        <v>561097</v>
      </c>
      <c r="J14" s="29">
        <f>SUM(J15:J17)</f>
        <v>0</v>
      </c>
      <c r="K14" s="29">
        <f>SUM(K15:K17)</f>
        <v>0</v>
      </c>
      <c r="L14" s="29">
        <f>SUM(L15:L17)</f>
        <v>0</v>
      </c>
      <c r="M14" s="29">
        <f>SUM(M15:M17)</f>
        <v>0</v>
      </c>
      <c r="N14" s="29">
        <f>SUM(N15:N17)</f>
        <v>0</v>
      </c>
      <c r="O14" s="40">
        <f>SUM(D14:N14)</f>
        <v>7553862</v>
      </c>
      <c r="P14" s="41">
        <f>(O14/P$34)</f>
        <v>558.7589318736593</v>
      </c>
      <c r="Q14" s="10"/>
    </row>
    <row r="15" spans="1:17" ht="15">
      <c r="A15" s="12"/>
      <c r="B15" s="42">
        <v>521</v>
      </c>
      <c r="C15" s="19" t="s">
        <v>28</v>
      </c>
      <c r="D15" s="43">
        <v>5331128</v>
      </c>
      <c r="E15" s="43">
        <v>17244</v>
      </c>
      <c r="F15" s="43">
        <v>0</v>
      </c>
      <c r="G15" s="43">
        <v>8677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5357049</v>
      </c>
      <c r="P15" s="44">
        <f>(O15/P$34)</f>
        <v>396.26074413788</v>
      </c>
      <c r="Q15" s="9"/>
    </row>
    <row r="16" spans="1:17" ht="15">
      <c r="A16" s="12"/>
      <c r="B16" s="42">
        <v>522</v>
      </c>
      <c r="C16" s="19" t="s">
        <v>29</v>
      </c>
      <c r="D16" s="43">
        <v>1556551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1556551</v>
      </c>
      <c r="P16" s="44">
        <f>(O16/P$34)</f>
        <v>115.13802796064797</v>
      </c>
      <c r="Q16" s="9"/>
    </row>
    <row r="17" spans="1:17" ht="15">
      <c r="A17" s="12"/>
      <c r="B17" s="42">
        <v>524</v>
      </c>
      <c r="C17" s="19" t="s">
        <v>30</v>
      </c>
      <c r="D17" s="43">
        <v>79165</v>
      </c>
      <c r="E17" s="43">
        <v>0</v>
      </c>
      <c r="F17" s="43">
        <v>0</v>
      </c>
      <c r="G17" s="43">
        <v>0</v>
      </c>
      <c r="H17" s="43">
        <v>0</v>
      </c>
      <c r="I17" s="43">
        <v>561097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640262</v>
      </c>
      <c r="P17" s="44">
        <f>(O17/P$34)</f>
        <v>47.360159775131294</v>
      </c>
      <c r="Q17" s="9"/>
    </row>
    <row r="18" spans="1:17" ht="15.75">
      <c r="A18" s="26" t="s">
        <v>31</v>
      </c>
      <c r="B18" s="27"/>
      <c r="C18" s="28"/>
      <c r="D18" s="29">
        <f>SUM(D19:D22)</f>
        <v>0</v>
      </c>
      <c r="E18" s="29">
        <f>SUM(E19:E22)</f>
        <v>0</v>
      </c>
      <c r="F18" s="29">
        <f>SUM(F19:F22)</f>
        <v>0</v>
      </c>
      <c r="G18" s="29">
        <f>SUM(G19:G22)</f>
        <v>0</v>
      </c>
      <c r="H18" s="29">
        <f>SUM(H19:H22)</f>
        <v>0</v>
      </c>
      <c r="I18" s="29">
        <f>SUM(I19:I22)</f>
        <v>11632421</v>
      </c>
      <c r="J18" s="29">
        <f>SUM(J19:J22)</f>
        <v>0</v>
      </c>
      <c r="K18" s="29">
        <f>SUM(K19:K22)</f>
        <v>0</v>
      </c>
      <c r="L18" s="29">
        <f>SUM(L19:L22)</f>
        <v>0</v>
      </c>
      <c r="M18" s="29">
        <f>SUM(M19:M22)</f>
        <v>0</v>
      </c>
      <c r="N18" s="29">
        <f>SUM(N19:N22)</f>
        <v>0</v>
      </c>
      <c r="O18" s="40">
        <f>SUM(D18:N18)</f>
        <v>11632421</v>
      </c>
      <c r="P18" s="41">
        <f>(O18/P$34)</f>
        <v>860.4498113765811</v>
      </c>
      <c r="Q18" s="10"/>
    </row>
    <row r="19" spans="1:17" ht="15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2682615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2682615</v>
      </c>
      <c r="P19" s="44">
        <f>(O19/P$34)</f>
        <v>198.4329462238331</v>
      </c>
      <c r="Q19" s="9"/>
    </row>
    <row r="20" spans="1:17" ht="15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1716832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1716832</v>
      </c>
      <c r="P20" s="44">
        <f>(O20/P$34)</f>
        <v>126.99400843257638</v>
      </c>
      <c r="Q20" s="9"/>
    </row>
    <row r="21" spans="1:17" ht="15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5572475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5572475</v>
      </c>
      <c r="P21" s="44">
        <f>(O21/P$34)</f>
        <v>412.19579850580664</v>
      </c>
      <c r="Q21" s="9"/>
    </row>
    <row r="22" spans="1:17" ht="15">
      <c r="A22" s="12"/>
      <c r="B22" s="42">
        <v>538</v>
      </c>
      <c r="C22" s="19" t="s">
        <v>36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1660499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1660499</v>
      </c>
      <c r="P22" s="44">
        <f>(O22/P$34)</f>
        <v>122.82705821436497</v>
      </c>
      <c r="Q22" s="9"/>
    </row>
    <row r="23" spans="1:17" ht="15.75">
      <c r="A23" s="26" t="s">
        <v>37</v>
      </c>
      <c r="B23" s="27"/>
      <c r="C23" s="28"/>
      <c r="D23" s="29">
        <f>SUM(D24:D25)</f>
        <v>1214477</v>
      </c>
      <c r="E23" s="29">
        <f>SUM(E24:E25)</f>
        <v>446595</v>
      </c>
      <c r="F23" s="29">
        <f>SUM(F24:F25)</f>
        <v>0</v>
      </c>
      <c r="G23" s="29">
        <f>SUM(G24:G25)</f>
        <v>31574</v>
      </c>
      <c r="H23" s="29">
        <f>SUM(H24:H25)</f>
        <v>0</v>
      </c>
      <c r="I23" s="29">
        <f>SUM(I24:I25)</f>
        <v>0</v>
      </c>
      <c r="J23" s="29">
        <f>SUM(J24:J25)</f>
        <v>0</v>
      </c>
      <c r="K23" s="29">
        <f>SUM(K24:K25)</f>
        <v>0</v>
      </c>
      <c r="L23" s="29">
        <f>SUM(L24:L25)</f>
        <v>0</v>
      </c>
      <c r="M23" s="29">
        <f>SUM(M24:M25)</f>
        <v>0</v>
      </c>
      <c r="N23" s="29">
        <f>SUM(N24:N25)</f>
        <v>0</v>
      </c>
      <c r="O23" s="29">
        <f>SUM(D23:N23)</f>
        <v>1692646</v>
      </c>
      <c r="P23" s="41">
        <f>(O23/P$34)</f>
        <v>125.20497078186257</v>
      </c>
      <c r="Q23" s="10"/>
    </row>
    <row r="24" spans="1:17" ht="15">
      <c r="A24" s="12"/>
      <c r="B24" s="42">
        <v>541</v>
      </c>
      <c r="C24" s="19" t="s">
        <v>38</v>
      </c>
      <c r="D24" s="43">
        <v>1025871</v>
      </c>
      <c r="E24" s="43">
        <v>446595</v>
      </c>
      <c r="F24" s="43">
        <v>0</v>
      </c>
      <c r="G24" s="43">
        <v>31574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1504040</v>
      </c>
      <c r="P24" s="44">
        <f>(O24/P$34)</f>
        <v>111.25379096086989</v>
      </c>
      <c r="Q24" s="9"/>
    </row>
    <row r="25" spans="1:17" ht="15">
      <c r="A25" s="12"/>
      <c r="B25" s="42">
        <v>549</v>
      </c>
      <c r="C25" s="19" t="s">
        <v>39</v>
      </c>
      <c r="D25" s="43">
        <v>188606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188606</v>
      </c>
      <c r="P25" s="44">
        <f>(O25/P$34)</f>
        <v>13.951179820992676</v>
      </c>
      <c r="Q25" s="9"/>
    </row>
    <row r="26" spans="1:17" ht="15.75">
      <c r="A26" s="26" t="s">
        <v>40</v>
      </c>
      <c r="B26" s="27"/>
      <c r="C26" s="28"/>
      <c r="D26" s="29">
        <f>SUM(D27:D27)</f>
        <v>112447</v>
      </c>
      <c r="E26" s="29">
        <f>SUM(E27:E27)</f>
        <v>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112447</v>
      </c>
      <c r="P26" s="41">
        <f>(O26/P$34)</f>
        <v>8.317701013388564</v>
      </c>
      <c r="Q26" s="10"/>
    </row>
    <row r="27" spans="1:17" ht="15">
      <c r="A27" s="12"/>
      <c r="B27" s="42">
        <v>562</v>
      </c>
      <c r="C27" s="19" t="s">
        <v>41</v>
      </c>
      <c r="D27" s="43">
        <v>112447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112447</v>
      </c>
      <c r="P27" s="44">
        <f>(O27/P$34)</f>
        <v>8.317701013388564</v>
      </c>
      <c r="Q27" s="9"/>
    </row>
    <row r="28" spans="1:17" ht="15.75">
      <c r="A28" s="26" t="s">
        <v>42</v>
      </c>
      <c r="B28" s="27"/>
      <c r="C28" s="28"/>
      <c r="D28" s="29">
        <f>SUM(D29:D29)</f>
        <v>1097865</v>
      </c>
      <c r="E28" s="29">
        <f>SUM(E29:E29)</f>
        <v>104338</v>
      </c>
      <c r="F28" s="29">
        <f>SUM(F29:F29)</f>
        <v>120884</v>
      </c>
      <c r="G28" s="29">
        <f>SUM(G29:G29)</f>
        <v>501</v>
      </c>
      <c r="H28" s="29">
        <f>SUM(H29:H29)</f>
        <v>0</v>
      </c>
      <c r="I28" s="29">
        <f>SUM(I29:I29)</f>
        <v>0</v>
      </c>
      <c r="J28" s="29">
        <f>SUM(J29:J29)</f>
        <v>0</v>
      </c>
      <c r="K28" s="29">
        <f>SUM(K29:K29)</f>
        <v>0</v>
      </c>
      <c r="L28" s="29">
        <f>SUM(L29:L29)</f>
        <v>0</v>
      </c>
      <c r="M28" s="29">
        <f>SUM(M29:M29)</f>
        <v>0</v>
      </c>
      <c r="N28" s="29">
        <f>SUM(N29:N29)</f>
        <v>0</v>
      </c>
      <c r="O28" s="29">
        <f>SUM(D28:N28)</f>
        <v>1323588</v>
      </c>
      <c r="P28" s="41">
        <f>(O28/P$34)</f>
        <v>97.90576226052222</v>
      </c>
      <c r="Q28" s="9"/>
    </row>
    <row r="29" spans="1:17" ht="15">
      <c r="A29" s="12"/>
      <c r="B29" s="42">
        <v>572</v>
      </c>
      <c r="C29" s="19" t="s">
        <v>43</v>
      </c>
      <c r="D29" s="43">
        <v>1097865</v>
      </c>
      <c r="E29" s="43">
        <v>104338</v>
      </c>
      <c r="F29" s="43">
        <v>120884</v>
      </c>
      <c r="G29" s="43">
        <v>501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1323588</v>
      </c>
      <c r="P29" s="44">
        <f>(O29/P$34)</f>
        <v>97.90576226052222</v>
      </c>
      <c r="Q29" s="9"/>
    </row>
    <row r="30" spans="1:17" ht="15.75">
      <c r="A30" s="26" t="s">
        <v>46</v>
      </c>
      <c r="B30" s="27"/>
      <c r="C30" s="28"/>
      <c r="D30" s="29">
        <f>SUM(D31:D31)</f>
        <v>0</v>
      </c>
      <c r="E30" s="29">
        <f>SUM(E31:E31)</f>
        <v>1215395</v>
      </c>
      <c r="F30" s="29">
        <f>SUM(F31:F31)</f>
        <v>0</v>
      </c>
      <c r="G30" s="29">
        <f>SUM(G31:G31)</f>
        <v>0</v>
      </c>
      <c r="H30" s="29">
        <f>SUM(H31:H31)</f>
        <v>0</v>
      </c>
      <c r="I30" s="29">
        <f>SUM(I31:I31)</f>
        <v>1765254</v>
      </c>
      <c r="J30" s="29">
        <f>SUM(J31:J31)</f>
        <v>0</v>
      </c>
      <c r="K30" s="29">
        <f>SUM(K31:K31)</f>
        <v>0</v>
      </c>
      <c r="L30" s="29">
        <f>SUM(L31:L31)</f>
        <v>0</v>
      </c>
      <c r="M30" s="29">
        <f>SUM(M31:M31)</f>
        <v>0</v>
      </c>
      <c r="N30" s="29">
        <f>SUM(N31:N31)</f>
        <v>0</v>
      </c>
      <c r="O30" s="29">
        <f>SUM(D30:N30)</f>
        <v>2980649</v>
      </c>
      <c r="P30" s="41">
        <f>(O30/P$34)</f>
        <v>220.47851172423995</v>
      </c>
      <c r="Q30" s="9"/>
    </row>
    <row r="31" spans="1:17" ht="15.75" thickBot="1">
      <c r="A31" s="12"/>
      <c r="B31" s="42">
        <v>581</v>
      </c>
      <c r="C31" s="19" t="s">
        <v>99</v>
      </c>
      <c r="D31" s="43">
        <v>0</v>
      </c>
      <c r="E31" s="43">
        <v>1215395</v>
      </c>
      <c r="F31" s="43">
        <v>0</v>
      </c>
      <c r="G31" s="43">
        <v>0</v>
      </c>
      <c r="H31" s="43">
        <v>0</v>
      </c>
      <c r="I31" s="43">
        <v>1765254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>SUM(D31:N31)</f>
        <v>2980649</v>
      </c>
      <c r="P31" s="44">
        <f>(O31/P$34)</f>
        <v>220.47851172423995</v>
      </c>
      <c r="Q31" s="9"/>
    </row>
    <row r="32" spans="1:120" ht="16.5" thickBot="1">
      <c r="A32" s="13" t="s">
        <v>10</v>
      </c>
      <c r="B32" s="21"/>
      <c r="C32" s="20"/>
      <c r="D32" s="14">
        <f>SUM(D5,D14,D18,D23,D26,D28,D30)</f>
        <v>12284054</v>
      </c>
      <c r="E32" s="14">
        <f aca="true" t="shared" si="1" ref="E32:N32">SUM(E5,E14,E18,E23,E26,E28,E30)</f>
        <v>1786122</v>
      </c>
      <c r="F32" s="14">
        <f t="shared" si="1"/>
        <v>120884</v>
      </c>
      <c r="G32" s="14">
        <f t="shared" si="1"/>
        <v>40752</v>
      </c>
      <c r="H32" s="14">
        <f t="shared" si="1"/>
        <v>0</v>
      </c>
      <c r="I32" s="14">
        <f t="shared" si="1"/>
        <v>13958772</v>
      </c>
      <c r="J32" s="14">
        <f t="shared" si="1"/>
        <v>0</v>
      </c>
      <c r="K32" s="14">
        <f t="shared" si="1"/>
        <v>2348811</v>
      </c>
      <c r="L32" s="14">
        <f t="shared" si="1"/>
        <v>0</v>
      </c>
      <c r="M32" s="14">
        <f t="shared" si="1"/>
        <v>0</v>
      </c>
      <c r="N32" s="14">
        <f t="shared" si="1"/>
        <v>0</v>
      </c>
      <c r="O32" s="14">
        <f>SUM(D32:N32)</f>
        <v>30539395</v>
      </c>
      <c r="P32" s="35">
        <f>(O32/P$34)</f>
        <v>2258.998076780827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93" t="s">
        <v>100</v>
      </c>
      <c r="N34" s="93"/>
      <c r="O34" s="93"/>
      <c r="P34" s="39">
        <v>13519</v>
      </c>
    </row>
    <row r="35" spans="1:16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sheetProtection/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SUM(D6:D14)</f>
        <v>3040285</v>
      </c>
      <c r="E5" s="24">
        <f aca="true" t="shared" si="0" ref="E5:M5">SUM(E6:E14)</f>
        <v>109518</v>
      </c>
      <c r="F5" s="24">
        <f t="shared" si="0"/>
        <v>70784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1428381</v>
      </c>
      <c r="L5" s="24">
        <f t="shared" si="0"/>
        <v>0</v>
      </c>
      <c r="M5" s="24">
        <f t="shared" si="0"/>
        <v>0</v>
      </c>
      <c r="N5" s="25">
        <f>SUM(D5:M5)</f>
        <v>4648968</v>
      </c>
      <c r="O5" s="30">
        <f aca="true" t="shared" si="1" ref="O5:O36">(N5/O$38)</f>
        <v>365.54238087749644</v>
      </c>
      <c r="P5" s="6"/>
    </row>
    <row r="6" spans="1:16" ht="15">
      <c r="A6" s="12"/>
      <c r="B6" s="42">
        <v>511</v>
      </c>
      <c r="C6" s="19" t="s">
        <v>19</v>
      </c>
      <c r="D6" s="43">
        <v>41279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41279</v>
      </c>
      <c r="O6" s="44">
        <f t="shared" si="1"/>
        <v>3.2457147350212296</v>
      </c>
      <c r="P6" s="9"/>
    </row>
    <row r="7" spans="1:16" ht="15">
      <c r="A7" s="12"/>
      <c r="B7" s="42">
        <v>512</v>
      </c>
      <c r="C7" s="19" t="s">
        <v>20</v>
      </c>
      <c r="D7" s="43">
        <v>548504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4">SUM(D7:M7)</f>
        <v>548504</v>
      </c>
      <c r="O7" s="44">
        <f t="shared" si="1"/>
        <v>43.12816480578707</v>
      </c>
      <c r="P7" s="9"/>
    </row>
    <row r="8" spans="1:16" ht="15">
      <c r="A8" s="12"/>
      <c r="B8" s="42">
        <v>513</v>
      </c>
      <c r="C8" s="19" t="s">
        <v>21</v>
      </c>
      <c r="D8" s="43">
        <v>1306597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160748</v>
      </c>
      <c r="L8" s="43">
        <v>0</v>
      </c>
      <c r="M8" s="43">
        <v>0</v>
      </c>
      <c r="N8" s="43">
        <f t="shared" si="2"/>
        <v>1467345</v>
      </c>
      <c r="O8" s="44">
        <f t="shared" si="1"/>
        <v>115.37545211511244</v>
      </c>
      <c r="P8" s="9"/>
    </row>
    <row r="9" spans="1:16" ht="15">
      <c r="A9" s="12"/>
      <c r="B9" s="42">
        <v>514</v>
      </c>
      <c r="C9" s="19" t="s">
        <v>22</v>
      </c>
      <c r="D9" s="43">
        <v>120624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120624</v>
      </c>
      <c r="O9" s="44">
        <f t="shared" si="1"/>
        <v>9.484510143104261</v>
      </c>
      <c r="P9" s="9"/>
    </row>
    <row r="10" spans="1:16" ht="15">
      <c r="A10" s="12"/>
      <c r="B10" s="42">
        <v>515</v>
      </c>
      <c r="C10" s="19" t="s">
        <v>23</v>
      </c>
      <c r="D10" s="43">
        <v>153511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153511</v>
      </c>
      <c r="O10" s="44">
        <f t="shared" si="1"/>
        <v>12.070372700110081</v>
      </c>
      <c r="P10" s="9"/>
    </row>
    <row r="11" spans="1:16" ht="15">
      <c r="A11" s="12"/>
      <c r="B11" s="42">
        <v>516</v>
      </c>
      <c r="C11" s="19" t="s">
        <v>24</v>
      </c>
      <c r="D11" s="43">
        <v>452334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452334</v>
      </c>
      <c r="O11" s="44">
        <f t="shared" si="1"/>
        <v>35.56644126434974</v>
      </c>
      <c r="P11" s="9"/>
    </row>
    <row r="12" spans="1:16" ht="15">
      <c r="A12" s="12"/>
      <c r="B12" s="42">
        <v>517</v>
      </c>
      <c r="C12" s="19" t="s">
        <v>50</v>
      </c>
      <c r="D12" s="43">
        <v>0</v>
      </c>
      <c r="E12" s="43">
        <v>0</v>
      </c>
      <c r="F12" s="43">
        <v>70784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70784</v>
      </c>
      <c r="O12" s="44">
        <f t="shared" si="1"/>
        <v>5.565654977197672</v>
      </c>
      <c r="P12" s="9"/>
    </row>
    <row r="13" spans="1:16" ht="15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1267633</v>
      </c>
      <c r="L13" s="43">
        <v>0</v>
      </c>
      <c r="M13" s="43">
        <v>0</v>
      </c>
      <c r="N13" s="43">
        <f t="shared" si="2"/>
        <v>1267633</v>
      </c>
      <c r="O13" s="44">
        <f t="shared" si="1"/>
        <v>99.67235414373329</v>
      </c>
      <c r="P13" s="9"/>
    </row>
    <row r="14" spans="1:16" ht="15">
      <c r="A14" s="12"/>
      <c r="B14" s="42">
        <v>519</v>
      </c>
      <c r="C14" s="19" t="s">
        <v>26</v>
      </c>
      <c r="D14" s="43">
        <v>417436</v>
      </c>
      <c r="E14" s="43">
        <v>109518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526954</v>
      </c>
      <c r="O14" s="44">
        <f t="shared" si="1"/>
        <v>41.433715993080675</v>
      </c>
      <c r="P14" s="9"/>
    </row>
    <row r="15" spans="1:16" ht="15.75">
      <c r="A15" s="26" t="s">
        <v>27</v>
      </c>
      <c r="B15" s="27"/>
      <c r="C15" s="28"/>
      <c r="D15" s="29">
        <f aca="true" t="shared" si="3" ref="D15:M15">SUM(D16:D18)</f>
        <v>4735451</v>
      </c>
      <c r="E15" s="29">
        <f t="shared" si="3"/>
        <v>212918</v>
      </c>
      <c r="F15" s="29">
        <f t="shared" si="3"/>
        <v>0</v>
      </c>
      <c r="G15" s="29">
        <f t="shared" si="3"/>
        <v>14542</v>
      </c>
      <c r="H15" s="29">
        <f t="shared" si="3"/>
        <v>0</v>
      </c>
      <c r="I15" s="29">
        <f t="shared" si="3"/>
        <v>270033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aca="true" t="shared" si="4" ref="N15:N36">SUM(D15:M15)</f>
        <v>5232944</v>
      </c>
      <c r="O15" s="41">
        <f t="shared" si="1"/>
        <v>411.4596634690989</v>
      </c>
      <c r="P15" s="10"/>
    </row>
    <row r="16" spans="1:16" ht="15">
      <c r="A16" s="12"/>
      <c r="B16" s="42">
        <v>521</v>
      </c>
      <c r="C16" s="19" t="s">
        <v>28</v>
      </c>
      <c r="D16" s="43">
        <v>3445085</v>
      </c>
      <c r="E16" s="43">
        <v>212918</v>
      </c>
      <c r="F16" s="43">
        <v>0</v>
      </c>
      <c r="G16" s="43">
        <v>14542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3672545</v>
      </c>
      <c r="O16" s="44">
        <f t="shared" si="1"/>
        <v>288.7674948891335</v>
      </c>
      <c r="P16" s="9"/>
    </row>
    <row r="17" spans="1:16" ht="15">
      <c r="A17" s="12"/>
      <c r="B17" s="42">
        <v>522</v>
      </c>
      <c r="C17" s="19" t="s">
        <v>29</v>
      </c>
      <c r="D17" s="43">
        <v>1203764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1203764</v>
      </c>
      <c r="O17" s="44">
        <f t="shared" si="1"/>
        <v>94.65041673219059</v>
      </c>
      <c r="P17" s="9"/>
    </row>
    <row r="18" spans="1:16" ht="15">
      <c r="A18" s="12"/>
      <c r="B18" s="42">
        <v>524</v>
      </c>
      <c r="C18" s="19" t="s">
        <v>30</v>
      </c>
      <c r="D18" s="43">
        <v>86602</v>
      </c>
      <c r="E18" s="43">
        <v>0</v>
      </c>
      <c r="F18" s="43">
        <v>0</v>
      </c>
      <c r="G18" s="43">
        <v>0</v>
      </c>
      <c r="H18" s="43">
        <v>0</v>
      </c>
      <c r="I18" s="43">
        <v>270033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356635</v>
      </c>
      <c r="O18" s="44">
        <f t="shared" si="1"/>
        <v>28.04175184777481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SUM(D20:D23)</f>
        <v>0</v>
      </c>
      <c r="E19" s="29">
        <f t="shared" si="5"/>
        <v>228112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9490545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9718657</v>
      </c>
      <c r="O19" s="41">
        <f t="shared" si="1"/>
        <v>764.1655134455103</v>
      </c>
      <c r="P19" s="10"/>
    </row>
    <row r="20" spans="1:16" ht="15">
      <c r="A20" s="12"/>
      <c r="B20" s="42">
        <v>533</v>
      </c>
      <c r="C20" s="19" t="s">
        <v>32</v>
      </c>
      <c r="D20" s="43">
        <v>0</v>
      </c>
      <c r="E20" s="43">
        <v>5857</v>
      </c>
      <c r="F20" s="43">
        <v>0</v>
      </c>
      <c r="G20" s="43">
        <v>0</v>
      </c>
      <c r="H20" s="43">
        <v>0</v>
      </c>
      <c r="I20" s="43">
        <v>2519980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2525837</v>
      </c>
      <c r="O20" s="44">
        <f t="shared" si="1"/>
        <v>198.60331813178172</v>
      </c>
      <c r="P20" s="9"/>
    </row>
    <row r="21" spans="1:16" ht="15">
      <c r="A21" s="12"/>
      <c r="B21" s="42">
        <v>534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1551029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1551029</v>
      </c>
      <c r="O21" s="44">
        <f t="shared" si="1"/>
        <v>121.95541751847774</v>
      </c>
      <c r="P21" s="9"/>
    </row>
    <row r="22" spans="1:16" ht="15">
      <c r="A22" s="12"/>
      <c r="B22" s="42">
        <v>535</v>
      </c>
      <c r="C22" s="19" t="s">
        <v>34</v>
      </c>
      <c r="D22" s="43">
        <v>0</v>
      </c>
      <c r="E22" s="43">
        <v>222255</v>
      </c>
      <c r="F22" s="43">
        <v>0</v>
      </c>
      <c r="G22" s="43">
        <v>0</v>
      </c>
      <c r="H22" s="43">
        <v>0</v>
      </c>
      <c r="I22" s="43">
        <v>4358931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4581186</v>
      </c>
      <c r="O22" s="44">
        <f t="shared" si="1"/>
        <v>360.2127693033496</v>
      </c>
      <c r="P22" s="9"/>
    </row>
    <row r="23" spans="1:16" ht="15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1060605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1060605</v>
      </c>
      <c r="O23" s="44">
        <f t="shared" si="1"/>
        <v>83.39400849190125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SUM(D25:D26)</f>
        <v>1482008</v>
      </c>
      <c r="E24" s="29">
        <f t="shared" si="6"/>
        <v>347525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1829533</v>
      </c>
      <c r="O24" s="41">
        <f t="shared" si="1"/>
        <v>143.85382921843058</v>
      </c>
      <c r="P24" s="10"/>
    </row>
    <row r="25" spans="1:16" ht="15">
      <c r="A25" s="12"/>
      <c r="B25" s="42">
        <v>541</v>
      </c>
      <c r="C25" s="19" t="s">
        <v>38</v>
      </c>
      <c r="D25" s="43">
        <v>1211429</v>
      </c>
      <c r="E25" s="43">
        <v>347525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1558954</v>
      </c>
      <c r="O25" s="44">
        <f t="shared" si="1"/>
        <v>122.57855008649159</v>
      </c>
      <c r="P25" s="9"/>
    </row>
    <row r="26" spans="1:16" ht="15">
      <c r="A26" s="12"/>
      <c r="B26" s="42">
        <v>549</v>
      </c>
      <c r="C26" s="19" t="s">
        <v>39</v>
      </c>
      <c r="D26" s="43">
        <v>270579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270579</v>
      </c>
      <c r="O26" s="44">
        <f t="shared" si="1"/>
        <v>21.275279131938984</v>
      </c>
      <c r="P26" s="9"/>
    </row>
    <row r="27" spans="1:16" ht="15.75">
      <c r="A27" s="26" t="s">
        <v>40</v>
      </c>
      <c r="B27" s="27"/>
      <c r="C27" s="28"/>
      <c r="D27" s="29">
        <f aca="true" t="shared" si="7" ref="D27:M27">SUM(D28:D28)</f>
        <v>81686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81686</v>
      </c>
      <c r="O27" s="41">
        <f t="shared" si="1"/>
        <v>6.422865230382135</v>
      </c>
      <c r="P27" s="10"/>
    </row>
    <row r="28" spans="1:16" ht="15">
      <c r="A28" s="12"/>
      <c r="B28" s="42">
        <v>562</v>
      </c>
      <c r="C28" s="19" t="s">
        <v>41</v>
      </c>
      <c r="D28" s="43">
        <v>81686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81686</v>
      </c>
      <c r="O28" s="44">
        <f t="shared" si="1"/>
        <v>6.422865230382135</v>
      </c>
      <c r="P28" s="9"/>
    </row>
    <row r="29" spans="1:16" ht="15.75">
      <c r="A29" s="26" t="s">
        <v>42</v>
      </c>
      <c r="B29" s="27"/>
      <c r="C29" s="28"/>
      <c r="D29" s="29">
        <f aca="true" t="shared" si="8" ref="D29:M29">SUM(D30:D30)</f>
        <v>1081267</v>
      </c>
      <c r="E29" s="29">
        <f t="shared" si="8"/>
        <v>242629</v>
      </c>
      <c r="F29" s="29">
        <f t="shared" si="8"/>
        <v>0</v>
      </c>
      <c r="G29" s="29">
        <f t="shared" si="8"/>
        <v>10577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1334473</v>
      </c>
      <c r="O29" s="41">
        <f t="shared" si="1"/>
        <v>104.92789746815536</v>
      </c>
      <c r="P29" s="9"/>
    </row>
    <row r="30" spans="1:16" ht="15">
      <c r="A30" s="12"/>
      <c r="B30" s="42">
        <v>572</v>
      </c>
      <c r="C30" s="19" t="s">
        <v>43</v>
      </c>
      <c r="D30" s="43">
        <v>1081267</v>
      </c>
      <c r="E30" s="43">
        <v>242629</v>
      </c>
      <c r="F30" s="43">
        <v>0</v>
      </c>
      <c r="G30" s="43">
        <v>10577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1334473</v>
      </c>
      <c r="O30" s="44">
        <f t="shared" si="1"/>
        <v>104.92789746815536</v>
      </c>
      <c r="P30" s="9"/>
    </row>
    <row r="31" spans="1:16" ht="15.75">
      <c r="A31" s="26" t="s">
        <v>46</v>
      </c>
      <c r="B31" s="27"/>
      <c r="C31" s="28"/>
      <c r="D31" s="29">
        <f aca="true" t="shared" si="9" ref="D31:M31">SUM(D32:D35)</f>
        <v>9934</v>
      </c>
      <c r="E31" s="29">
        <f t="shared" si="9"/>
        <v>1079922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1776213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2866069</v>
      </c>
      <c r="O31" s="41">
        <f t="shared" si="1"/>
        <v>225.3553231640195</v>
      </c>
      <c r="P31" s="9"/>
    </row>
    <row r="32" spans="1:16" ht="15">
      <c r="A32" s="12"/>
      <c r="B32" s="42">
        <v>581</v>
      </c>
      <c r="C32" s="19" t="s">
        <v>44</v>
      </c>
      <c r="D32" s="43">
        <v>9934</v>
      </c>
      <c r="E32" s="43">
        <v>906000</v>
      </c>
      <c r="F32" s="43">
        <v>0</v>
      </c>
      <c r="G32" s="43">
        <v>0</v>
      </c>
      <c r="H32" s="43">
        <v>0</v>
      </c>
      <c r="I32" s="43">
        <v>879821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1795755</v>
      </c>
      <c r="O32" s="44">
        <f t="shared" si="1"/>
        <v>141.1979084761755</v>
      </c>
      <c r="P32" s="9"/>
    </row>
    <row r="33" spans="1:16" ht="15">
      <c r="A33" s="12"/>
      <c r="B33" s="42">
        <v>588</v>
      </c>
      <c r="C33" s="19" t="s">
        <v>56</v>
      </c>
      <c r="D33" s="43">
        <v>0</v>
      </c>
      <c r="E33" s="43">
        <v>173922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173922</v>
      </c>
      <c r="O33" s="44">
        <f t="shared" si="1"/>
        <v>13.675263406195942</v>
      </c>
      <c r="P33" s="9"/>
    </row>
    <row r="34" spans="1:16" ht="15">
      <c r="A34" s="12"/>
      <c r="B34" s="42">
        <v>590</v>
      </c>
      <c r="C34" s="19" t="s">
        <v>57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14654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14654</v>
      </c>
      <c r="O34" s="44">
        <f t="shared" si="1"/>
        <v>1.1522251926403522</v>
      </c>
      <c r="P34" s="9"/>
    </row>
    <row r="35" spans="1:16" ht="15.75" thickBot="1">
      <c r="A35" s="12"/>
      <c r="B35" s="42">
        <v>591</v>
      </c>
      <c r="C35" s="19" t="s">
        <v>45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881738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881738</v>
      </c>
      <c r="O35" s="44">
        <f t="shared" si="1"/>
        <v>69.3299260890077</v>
      </c>
      <c r="P35" s="9"/>
    </row>
    <row r="36" spans="1:119" ht="16.5" thickBot="1">
      <c r="A36" s="13" t="s">
        <v>10</v>
      </c>
      <c r="B36" s="21"/>
      <c r="C36" s="20"/>
      <c r="D36" s="14">
        <f>SUM(D5,D15,D19,D24,D27,D29,D31)</f>
        <v>10430631</v>
      </c>
      <c r="E36" s="14">
        <f aca="true" t="shared" si="10" ref="E36:M36">SUM(E5,E15,E19,E24,E27,E29,E31)</f>
        <v>2220624</v>
      </c>
      <c r="F36" s="14">
        <f t="shared" si="10"/>
        <v>70784</v>
      </c>
      <c r="G36" s="14">
        <f t="shared" si="10"/>
        <v>25119</v>
      </c>
      <c r="H36" s="14">
        <f t="shared" si="10"/>
        <v>0</v>
      </c>
      <c r="I36" s="14">
        <f t="shared" si="10"/>
        <v>11536791</v>
      </c>
      <c r="J36" s="14">
        <f t="shared" si="10"/>
        <v>0</v>
      </c>
      <c r="K36" s="14">
        <f t="shared" si="10"/>
        <v>1428381</v>
      </c>
      <c r="L36" s="14">
        <f t="shared" si="10"/>
        <v>0</v>
      </c>
      <c r="M36" s="14">
        <f t="shared" si="10"/>
        <v>0</v>
      </c>
      <c r="N36" s="14">
        <f t="shared" si="4"/>
        <v>25712330</v>
      </c>
      <c r="O36" s="35">
        <f t="shared" si="1"/>
        <v>2021.7274728730933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58</v>
      </c>
      <c r="M38" s="93"/>
      <c r="N38" s="93"/>
      <c r="O38" s="39">
        <v>12718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SUM(D6:D14)</f>
        <v>3054144</v>
      </c>
      <c r="E5" s="24">
        <f aca="true" t="shared" si="0" ref="E5:M5">SUM(E6:E14)</f>
        <v>7325</v>
      </c>
      <c r="F5" s="24">
        <f t="shared" si="0"/>
        <v>71343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1295321</v>
      </c>
      <c r="L5" s="24">
        <f t="shared" si="0"/>
        <v>0</v>
      </c>
      <c r="M5" s="24">
        <f t="shared" si="0"/>
        <v>0</v>
      </c>
      <c r="N5" s="25">
        <f>SUM(D5:M5)</f>
        <v>4428133</v>
      </c>
      <c r="O5" s="30">
        <f aca="true" t="shared" si="1" ref="O5:O35">(N5/O$37)</f>
        <v>349.4974743488556</v>
      </c>
      <c r="P5" s="6"/>
    </row>
    <row r="6" spans="1:16" ht="15">
      <c r="A6" s="12"/>
      <c r="B6" s="42">
        <v>511</v>
      </c>
      <c r="C6" s="19" t="s">
        <v>19</v>
      </c>
      <c r="D6" s="43">
        <v>41205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41205</v>
      </c>
      <c r="O6" s="44">
        <f t="shared" si="1"/>
        <v>3.2521704814522496</v>
      </c>
      <c r="P6" s="9"/>
    </row>
    <row r="7" spans="1:16" ht="15">
      <c r="A7" s="12"/>
      <c r="B7" s="42">
        <v>512</v>
      </c>
      <c r="C7" s="19" t="s">
        <v>20</v>
      </c>
      <c r="D7" s="43">
        <v>739562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4">SUM(D7:M7)</f>
        <v>739562</v>
      </c>
      <c r="O7" s="44">
        <f t="shared" si="1"/>
        <v>58.37111286503551</v>
      </c>
      <c r="P7" s="9"/>
    </row>
    <row r="8" spans="1:16" ht="15">
      <c r="A8" s="12"/>
      <c r="B8" s="42">
        <v>513</v>
      </c>
      <c r="C8" s="19" t="s">
        <v>21</v>
      </c>
      <c r="D8" s="43">
        <v>1185215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186564</v>
      </c>
      <c r="L8" s="43">
        <v>0</v>
      </c>
      <c r="M8" s="43">
        <v>0</v>
      </c>
      <c r="N8" s="43">
        <f t="shared" si="2"/>
        <v>1371779</v>
      </c>
      <c r="O8" s="44">
        <f t="shared" si="1"/>
        <v>108.2698500394633</v>
      </c>
      <c r="P8" s="9"/>
    </row>
    <row r="9" spans="1:16" ht="15">
      <c r="A9" s="12"/>
      <c r="B9" s="42">
        <v>514</v>
      </c>
      <c r="C9" s="19" t="s">
        <v>22</v>
      </c>
      <c r="D9" s="43">
        <v>121859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121859</v>
      </c>
      <c r="O9" s="44">
        <f t="shared" si="1"/>
        <v>9.617916337805841</v>
      </c>
      <c r="P9" s="9"/>
    </row>
    <row r="10" spans="1:16" ht="15">
      <c r="A10" s="12"/>
      <c r="B10" s="42">
        <v>515</v>
      </c>
      <c r="C10" s="19" t="s">
        <v>23</v>
      </c>
      <c r="D10" s="43">
        <v>172059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172059</v>
      </c>
      <c r="O10" s="44">
        <f t="shared" si="1"/>
        <v>13.580031570639305</v>
      </c>
      <c r="P10" s="9"/>
    </row>
    <row r="11" spans="1:16" ht="15">
      <c r="A11" s="12"/>
      <c r="B11" s="42">
        <v>516</v>
      </c>
      <c r="C11" s="19" t="s">
        <v>24</v>
      </c>
      <c r="D11" s="43">
        <v>404209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404209</v>
      </c>
      <c r="O11" s="44">
        <f t="shared" si="1"/>
        <v>31.90284135753749</v>
      </c>
      <c r="P11" s="9"/>
    </row>
    <row r="12" spans="1:16" ht="15">
      <c r="A12" s="12"/>
      <c r="B12" s="42">
        <v>517</v>
      </c>
      <c r="C12" s="19" t="s">
        <v>50</v>
      </c>
      <c r="D12" s="43">
        <v>0</v>
      </c>
      <c r="E12" s="43">
        <v>0</v>
      </c>
      <c r="F12" s="43">
        <v>71343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71343</v>
      </c>
      <c r="O12" s="44">
        <f t="shared" si="1"/>
        <v>5.630860299921073</v>
      </c>
      <c r="P12" s="9"/>
    </row>
    <row r="13" spans="1:16" ht="15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1108757</v>
      </c>
      <c r="L13" s="43">
        <v>0</v>
      </c>
      <c r="M13" s="43">
        <v>0</v>
      </c>
      <c r="N13" s="43">
        <f t="shared" si="2"/>
        <v>1108757</v>
      </c>
      <c r="O13" s="44">
        <f t="shared" si="1"/>
        <v>87.51041831097079</v>
      </c>
      <c r="P13" s="9"/>
    </row>
    <row r="14" spans="1:16" ht="15">
      <c r="A14" s="12"/>
      <c r="B14" s="42">
        <v>519</v>
      </c>
      <c r="C14" s="19" t="s">
        <v>26</v>
      </c>
      <c r="D14" s="43">
        <v>390035</v>
      </c>
      <c r="E14" s="43">
        <v>7325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397360</v>
      </c>
      <c r="O14" s="44">
        <f t="shared" si="1"/>
        <v>31.362273086029994</v>
      </c>
      <c r="P14" s="9"/>
    </row>
    <row r="15" spans="1:16" ht="15.75">
      <c r="A15" s="26" t="s">
        <v>27</v>
      </c>
      <c r="B15" s="27"/>
      <c r="C15" s="28"/>
      <c r="D15" s="29">
        <f aca="true" t="shared" si="3" ref="D15:M15">SUM(D16:D18)</f>
        <v>4407401</v>
      </c>
      <c r="E15" s="29">
        <f t="shared" si="3"/>
        <v>225885</v>
      </c>
      <c r="F15" s="29">
        <f t="shared" si="3"/>
        <v>0</v>
      </c>
      <c r="G15" s="29">
        <f t="shared" si="3"/>
        <v>334457</v>
      </c>
      <c r="H15" s="29">
        <f t="shared" si="3"/>
        <v>0</v>
      </c>
      <c r="I15" s="29">
        <f t="shared" si="3"/>
        <v>302360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aca="true" t="shared" si="4" ref="N15:N35">SUM(D15:M15)</f>
        <v>5270103</v>
      </c>
      <c r="O15" s="41">
        <f t="shared" si="1"/>
        <v>415.9513022888714</v>
      </c>
      <c r="P15" s="10"/>
    </row>
    <row r="16" spans="1:16" ht="15">
      <c r="A16" s="12"/>
      <c r="B16" s="42">
        <v>521</v>
      </c>
      <c r="C16" s="19" t="s">
        <v>28</v>
      </c>
      <c r="D16" s="43">
        <v>3178350</v>
      </c>
      <c r="E16" s="43">
        <v>225885</v>
      </c>
      <c r="F16" s="43">
        <v>0</v>
      </c>
      <c r="G16" s="43">
        <v>334457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3738692</v>
      </c>
      <c r="O16" s="44">
        <f t="shared" si="1"/>
        <v>295.0822415153907</v>
      </c>
      <c r="P16" s="9"/>
    </row>
    <row r="17" spans="1:16" ht="15">
      <c r="A17" s="12"/>
      <c r="B17" s="42">
        <v>522</v>
      </c>
      <c r="C17" s="19" t="s">
        <v>29</v>
      </c>
      <c r="D17" s="43">
        <v>1162891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1162891</v>
      </c>
      <c r="O17" s="44">
        <f t="shared" si="1"/>
        <v>91.78303078137333</v>
      </c>
      <c r="P17" s="9"/>
    </row>
    <row r="18" spans="1:16" ht="15">
      <c r="A18" s="12"/>
      <c r="B18" s="42">
        <v>524</v>
      </c>
      <c r="C18" s="19" t="s">
        <v>30</v>
      </c>
      <c r="D18" s="43">
        <v>66160</v>
      </c>
      <c r="E18" s="43">
        <v>0</v>
      </c>
      <c r="F18" s="43">
        <v>0</v>
      </c>
      <c r="G18" s="43">
        <v>0</v>
      </c>
      <c r="H18" s="43">
        <v>0</v>
      </c>
      <c r="I18" s="43">
        <v>302360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368520</v>
      </c>
      <c r="O18" s="44">
        <f t="shared" si="1"/>
        <v>29.08602999210734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SUM(D20:D24)</f>
        <v>0</v>
      </c>
      <c r="E19" s="29">
        <f t="shared" si="5"/>
        <v>589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9618961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9619550</v>
      </c>
      <c r="O19" s="41">
        <f t="shared" si="1"/>
        <v>759.2383583267562</v>
      </c>
      <c r="P19" s="10"/>
    </row>
    <row r="20" spans="1:16" ht="15">
      <c r="A20" s="12"/>
      <c r="B20" s="42">
        <v>533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2517190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2517190</v>
      </c>
      <c r="O20" s="44">
        <f t="shared" si="1"/>
        <v>198.67324388318863</v>
      </c>
      <c r="P20" s="9"/>
    </row>
    <row r="21" spans="1:16" ht="15">
      <c r="A21" s="12"/>
      <c r="B21" s="42">
        <v>534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1499733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1499733</v>
      </c>
      <c r="O21" s="44">
        <f t="shared" si="1"/>
        <v>118.36882399368587</v>
      </c>
      <c r="P21" s="9"/>
    </row>
    <row r="22" spans="1:16" ht="15">
      <c r="A22" s="12"/>
      <c r="B22" s="42">
        <v>535</v>
      </c>
      <c r="C22" s="19" t="s">
        <v>34</v>
      </c>
      <c r="D22" s="43">
        <v>0</v>
      </c>
      <c r="E22" s="43">
        <v>109</v>
      </c>
      <c r="F22" s="43">
        <v>0</v>
      </c>
      <c r="G22" s="43">
        <v>0</v>
      </c>
      <c r="H22" s="43">
        <v>0</v>
      </c>
      <c r="I22" s="43">
        <v>4518135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4518244</v>
      </c>
      <c r="O22" s="44">
        <f t="shared" si="1"/>
        <v>356.60962904498814</v>
      </c>
      <c r="P22" s="9"/>
    </row>
    <row r="23" spans="1:16" ht="15">
      <c r="A23" s="12"/>
      <c r="B23" s="42">
        <v>537</v>
      </c>
      <c r="C23" s="19" t="s">
        <v>35</v>
      </c>
      <c r="D23" s="43">
        <v>0</v>
      </c>
      <c r="E23" s="43">
        <v>480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480</v>
      </c>
      <c r="O23" s="44">
        <f t="shared" si="1"/>
        <v>0.037884767166535126</v>
      </c>
      <c r="P23" s="9"/>
    </row>
    <row r="24" spans="1:16" ht="15">
      <c r="A24" s="12"/>
      <c r="B24" s="42">
        <v>538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1083903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1083903</v>
      </c>
      <c r="O24" s="44">
        <f t="shared" si="1"/>
        <v>85.54877663772692</v>
      </c>
      <c r="P24" s="9"/>
    </row>
    <row r="25" spans="1:16" ht="15.75">
      <c r="A25" s="26" t="s">
        <v>37</v>
      </c>
      <c r="B25" s="27"/>
      <c r="C25" s="28"/>
      <c r="D25" s="29">
        <f aca="true" t="shared" si="6" ref="D25:M25">SUM(D26:D27)</f>
        <v>1450377</v>
      </c>
      <c r="E25" s="29">
        <f t="shared" si="6"/>
        <v>239753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1690130</v>
      </c>
      <c r="O25" s="41">
        <f t="shared" si="1"/>
        <v>133.39621152328334</v>
      </c>
      <c r="P25" s="10"/>
    </row>
    <row r="26" spans="1:16" ht="15">
      <c r="A26" s="12"/>
      <c r="B26" s="42">
        <v>541</v>
      </c>
      <c r="C26" s="19" t="s">
        <v>38</v>
      </c>
      <c r="D26" s="43">
        <v>1203314</v>
      </c>
      <c r="E26" s="43">
        <v>239753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1443067</v>
      </c>
      <c r="O26" s="44">
        <f t="shared" si="1"/>
        <v>113.89636937647987</v>
      </c>
      <c r="P26" s="9"/>
    </row>
    <row r="27" spans="1:16" ht="15">
      <c r="A27" s="12"/>
      <c r="B27" s="42">
        <v>549</v>
      </c>
      <c r="C27" s="19" t="s">
        <v>39</v>
      </c>
      <c r="D27" s="43">
        <v>247063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247063</v>
      </c>
      <c r="O27" s="44">
        <f t="shared" si="1"/>
        <v>19.499842146803473</v>
      </c>
      <c r="P27" s="9"/>
    </row>
    <row r="28" spans="1:16" ht="15.75">
      <c r="A28" s="26" t="s">
        <v>40</v>
      </c>
      <c r="B28" s="27"/>
      <c r="C28" s="28"/>
      <c r="D28" s="29">
        <f aca="true" t="shared" si="7" ref="D28:M28">SUM(D29:D29)</f>
        <v>94120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94120</v>
      </c>
      <c r="O28" s="41">
        <f t="shared" si="1"/>
        <v>7.428571428571429</v>
      </c>
      <c r="P28" s="10"/>
    </row>
    <row r="29" spans="1:16" ht="15">
      <c r="A29" s="12"/>
      <c r="B29" s="42">
        <v>562</v>
      </c>
      <c r="C29" s="19" t="s">
        <v>41</v>
      </c>
      <c r="D29" s="43">
        <v>94120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94120</v>
      </c>
      <c r="O29" s="44">
        <f t="shared" si="1"/>
        <v>7.428571428571429</v>
      </c>
      <c r="P29" s="9"/>
    </row>
    <row r="30" spans="1:16" ht="15.75">
      <c r="A30" s="26" t="s">
        <v>42</v>
      </c>
      <c r="B30" s="27"/>
      <c r="C30" s="28"/>
      <c r="D30" s="29">
        <f aca="true" t="shared" si="8" ref="D30:M30">SUM(D31:D31)</f>
        <v>1081718</v>
      </c>
      <c r="E30" s="29">
        <f t="shared" si="8"/>
        <v>346031</v>
      </c>
      <c r="F30" s="29">
        <f t="shared" si="8"/>
        <v>0</v>
      </c>
      <c r="G30" s="29">
        <f t="shared" si="8"/>
        <v>117629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1545378</v>
      </c>
      <c r="O30" s="41">
        <f t="shared" si="1"/>
        <v>121.97142857142858</v>
      </c>
      <c r="P30" s="9"/>
    </row>
    <row r="31" spans="1:16" ht="15">
      <c r="A31" s="12"/>
      <c r="B31" s="42">
        <v>572</v>
      </c>
      <c r="C31" s="19" t="s">
        <v>43</v>
      </c>
      <c r="D31" s="43">
        <v>1081718</v>
      </c>
      <c r="E31" s="43">
        <v>346031</v>
      </c>
      <c r="F31" s="43">
        <v>0</v>
      </c>
      <c r="G31" s="43">
        <v>117629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1545378</v>
      </c>
      <c r="O31" s="44">
        <f t="shared" si="1"/>
        <v>121.97142857142858</v>
      </c>
      <c r="P31" s="9"/>
    </row>
    <row r="32" spans="1:16" ht="15.75">
      <c r="A32" s="26" t="s">
        <v>46</v>
      </c>
      <c r="B32" s="27"/>
      <c r="C32" s="28"/>
      <c r="D32" s="29">
        <f aca="true" t="shared" si="9" ref="D32:M32">SUM(D33:D34)</f>
        <v>132000</v>
      </c>
      <c r="E32" s="29">
        <f t="shared" si="9"/>
        <v>1009500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2216538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4"/>
        <v>3358038</v>
      </c>
      <c r="O32" s="41">
        <f t="shared" si="1"/>
        <v>265.03851617995264</v>
      </c>
      <c r="P32" s="9"/>
    </row>
    <row r="33" spans="1:16" ht="15">
      <c r="A33" s="12"/>
      <c r="B33" s="42">
        <v>581</v>
      </c>
      <c r="C33" s="19" t="s">
        <v>44</v>
      </c>
      <c r="D33" s="43">
        <v>132000</v>
      </c>
      <c r="E33" s="43">
        <v>1009500</v>
      </c>
      <c r="F33" s="43">
        <v>0</v>
      </c>
      <c r="G33" s="43">
        <v>0</v>
      </c>
      <c r="H33" s="43">
        <v>0</v>
      </c>
      <c r="I33" s="43">
        <v>1381007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2522507</v>
      </c>
      <c r="O33" s="44">
        <f t="shared" si="1"/>
        <v>199.09289660615627</v>
      </c>
      <c r="P33" s="9"/>
    </row>
    <row r="34" spans="1:16" ht="15.75" thickBot="1">
      <c r="A34" s="12"/>
      <c r="B34" s="42">
        <v>591</v>
      </c>
      <c r="C34" s="19" t="s">
        <v>45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835531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835531</v>
      </c>
      <c r="O34" s="44">
        <f t="shared" si="1"/>
        <v>65.94561957379636</v>
      </c>
      <c r="P34" s="9"/>
    </row>
    <row r="35" spans="1:119" ht="16.5" thickBot="1">
      <c r="A35" s="13" t="s">
        <v>10</v>
      </c>
      <c r="B35" s="21"/>
      <c r="C35" s="20"/>
      <c r="D35" s="14">
        <f>SUM(D5,D15,D19,D25,D28,D30,D32)</f>
        <v>10219760</v>
      </c>
      <c r="E35" s="14">
        <f aca="true" t="shared" si="10" ref="E35:M35">SUM(E5,E15,E19,E25,E28,E30,E32)</f>
        <v>1829083</v>
      </c>
      <c r="F35" s="14">
        <f t="shared" si="10"/>
        <v>71343</v>
      </c>
      <c r="G35" s="14">
        <f t="shared" si="10"/>
        <v>452086</v>
      </c>
      <c r="H35" s="14">
        <f t="shared" si="10"/>
        <v>0</v>
      </c>
      <c r="I35" s="14">
        <f t="shared" si="10"/>
        <v>12137859</v>
      </c>
      <c r="J35" s="14">
        <f t="shared" si="10"/>
        <v>0</v>
      </c>
      <c r="K35" s="14">
        <f t="shared" si="10"/>
        <v>1295321</v>
      </c>
      <c r="L35" s="14">
        <f t="shared" si="10"/>
        <v>0</v>
      </c>
      <c r="M35" s="14">
        <f t="shared" si="10"/>
        <v>0</v>
      </c>
      <c r="N35" s="14">
        <f t="shared" si="4"/>
        <v>26005452</v>
      </c>
      <c r="O35" s="35">
        <f t="shared" si="1"/>
        <v>2052.5218626677192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5" ht="15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54</v>
      </c>
      <c r="M37" s="93"/>
      <c r="N37" s="93"/>
      <c r="O37" s="39">
        <v>12670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SUM(D6:D14)</f>
        <v>2872984</v>
      </c>
      <c r="E5" s="24">
        <f aca="true" t="shared" si="0" ref="E5:M5">SUM(E6:E14)</f>
        <v>2500</v>
      </c>
      <c r="F5" s="24">
        <f t="shared" si="0"/>
        <v>71560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1066371</v>
      </c>
      <c r="L5" s="24">
        <f t="shared" si="0"/>
        <v>0</v>
      </c>
      <c r="M5" s="24">
        <f t="shared" si="0"/>
        <v>0</v>
      </c>
      <c r="N5" s="25">
        <f>SUM(D5:M5)</f>
        <v>4013415</v>
      </c>
      <c r="O5" s="30">
        <f aca="true" t="shared" si="1" ref="O5:O35">(N5/O$37)</f>
        <v>317.14065586724615</v>
      </c>
      <c r="P5" s="6"/>
    </row>
    <row r="6" spans="1:16" ht="15">
      <c r="A6" s="12"/>
      <c r="B6" s="42">
        <v>511</v>
      </c>
      <c r="C6" s="19" t="s">
        <v>19</v>
      </c>
      <c r="D6" s="43">
        <v>42764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42764</v>
      </c>
      <c r="O6" s="44">
        <f t="shared" si="1"/>
        <v>3.379217700513631</v>
      </c>
      <c r="P6" s="9"/>
    </row>
    <row r="7" spans="1:16" ht="15">
      <c r="A7" s="12"/>
      <c r="B7" s="42">
        <v>512</v>
      </c>
      <c r="C7" s="19" t="s">
        <v>20</v>
      </c>
      <c r="D7" s="43">
        <v>633763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4">SUM(D7:M7)</f>
        <v>633763</v>
      </c>
      <c r="O7" s="44">
        <f t="shared" si="1"/>
        <v>50.08004741209008</v>
      </c>
      <c r="P7" s="9"/>
    </row>
    <row r="8" spans="1:16" ht="15">
      <c r="A8" s="12"/>
      <c r="B8" s="42">
        <v>513</v>
      </c>
      <c r="C8" s="19" t="s">
        <v>21</v>
      </c>
      <c r="D8" s="43">
        <v>1133712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99489</v>
      </c>
      <c r="L8" s="43">
        <v>0</v>
      </c>
      <c r="M8" s="43">
        <v>0</v>
      </c>
      <c r="N8" s="43">
        <f t="shared" si="2"/>
        <v>1233201</v>
      </c>
      <c r="O8" s="44">
        <f t="shared" si="1"/>
        <v>97.44772817068352</v>
      </c>
      <c r="P8" s="9"/>
    </row>
    <row r="9" spans="1:16" ht="15">
      <c r="A9" s="12"/>
      <c r="B9" s="42">
        <v>514</v>
      </c>
      <c r="C9" s="19" t="s">
        <v>22</v>
      </c>
      <c r="D9" s="43">
        <v>98422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98422</v>
      </c>
      <c r="O9" s="44">
        <f t="shared" si="1"/>
        <v>7.7773212169103125</v>
      </c>
      <c r="P9" s="9"/>
    </row>
    <row r="10" spans="1:16" ht="15">
      <c r="A10" s="12"/>
      <c r="B10" s="42">
        <v>515</v>
      </c>
      <c r="C10" s="19" t="s">
        <v>23</v>
      </c>
      <c r="D10" s="43">
        <v>197317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197317</v>
      </c>
      <c r="O10" s="44">
        <f t="shared" si="1"/>
        <v>15.592018964836033</v>
      </c>
      <c r="P10" s="9"/>
    </row>
    <row r="11" spans="1:16" ht="15">
      <c r="A11" s="12"/>
      <c r="B11" s="42">
        <v>516</v>
      </c>
      <c r="C11" s="19" t="s">
        <v>24</v>
      </c>
      <c r="D11" s="43">
        <v>370616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370616</v>
      </c>
      <c r="O11" s="44">
        <f t="shared" si="1"/>
        <v>29.286131963650732</v>
      </c>
      <c r="P11" s="9"/>
    </row>
    <row r="12" spans="1:16" ht="15">
      <c r="A12" s="12"/>
      <c r="B12" s="42">
        <v>517</v>
      </c>
      <c r="C12" s="19" t="s">
        <v>50</v>
      </c>
      <c r="D12" s="43">
        <v>0</v>
      </c>
      <c r="E12" s="43">
        <v>0</v>
      </c>
      <c r="F12" s="43">
        <v>71560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71560</v>
      </c>
      <c r="O12" s="44">
        <f t="shared" si="1"/>
        <v>5.654681943895693</v>
      </c>
      <c r="P12" s="9"/>
    </row>
    <row r="13" spans="1:16" ht="15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966882</v>
      </c>
      <c r="L13" s="43">
        <v>0</v>
      </c>
      <c r="M13" s="43">
        <v>0</v>
      </c>
      <c r="N13" s="43">
        <f t="shared" si="2"/>
        <v>966882</v>
      </c>
      <c r="O13" s="44">
        <f t="shared" si="1"/>
        <v>76.40316080600553</v>
      </c>
      <c r="P13" s="9"/>
    </row>
    <row r="14" spans="1:16" ht="15">
      <c r="A14" s="12"/>
      <c r="B14" s="42">
        <v>519</v>
      </c>
      <c r="C14" s="19" t="s">
        <v>26</v>
      </c>
      <c r="D14" s="43">
        <v>396390</v>
      </c>
      <c r="E14" s="43">
        <v>2500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398890</v>
      </c>
      <c r="O14" s="44">
        <f t="shared" si="1"/>
        <v>31.520347688660607</v>
      </c>
      <c r="P14" s="9"/>
    </row>
    <row r="15" spans="1:16" ht="15.75">
      <c r="A15" s="26" t="s">
        <v>27</v>
      </c>
      <c r="B15" s="27"/>
      <c r="C15" s="28"/>
      <c r="D15" s="29">
        <f aca="true" t="shared" si="3" ref="D15:M15">SUM(D16:D18)</f>
        <v>4213901</v>
      </c>
      <c r="E15" s="29">
        <f t="shared" si="3"/>
        <v>402216</v>
      </c>
      <c r="F15" s="29">
        <f t="shared" si="3"/>
        <v>0</v>
      </c>
      <c r="G15" s="29">
        <f t="shared" si="3"/>
        <v>26901</v>
      </c>
      <c r="H15" s="29">
        <f t="shared" si="3"/>
        <v>0</v>
      </c>
      <c r="I15" s="29">
        <f t="shared" si="3"/>
        <v>292752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aca="true" t="shared" si="4" ref="N15:N35">SUM(D15:M15)</f>
        <v>4935770</v>
      </c>
      <c r="O15" s="41">
        <f t="shared" si="1"/>
        <v>390.02528644804426</v>
      </c>
      <c r="P15" s="10"/>
    </row>
    <row r="16" spans="1:16" ht="15">
      <c r="A16" s="12"/>
      <c r="B16" s="42">
        <v>521</v>
      </c>
      <c r="C16" s="19" t="s">
        <v>28</v>
      </c>
      <c r="D16" s="43">
        <v>3047408</v>
      </c>
      <c r="E16" s="43">
        <v>402216</v>
      </c>
      <c r="F16" s="43">
        <v>0</v>
      </c>
      <c r="G16" s="43">
        <v>26901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3476525</v>
      </c>
      <c r="O16" s="44">
        <f t="shared" si="1"/>
        <v>274.7155274595022</v>
      </c>
      <c r="P16" s="9"/>
    </row>
    <row r="17" spans="1:16" ht="15">
      <c r="A17" s="12"/>
      <c r="B17" s="42">
        <v>522</v>
      </c>
      <c r="C17" s="19" t="s">
        <v>29</v>
      </c>
      <c r="D17" s="43">
        <v>1108593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1108593</v>
      </c>
      <c r="O17" s="44">
        <f t="shared" si="1"/>
        <v>87.60118530225208</v>
      </c>
      <c r="P17" s="9"/>
    </row>
    <row r="18" spans="1:16" ht="15">
      <c r="A18" s="12"/>
      <c r="B18" s="42">
        <v>524</v>
      </c>
      <c r="C18" s="19" t="s">
        <v>30</v>
      </c>
      <c r="D18" s="43">
        <v>57900</v>
      </c>
      <c r="E18" s="43">
        <v>0</v>
      </c>
      <c r="F18" s="43">
        <v>0</v>
      </c>
      <c r="G18" s="43">
        <v>0</v>
      </c>
      <c r="H18" s="43">
        <v>0</v>
      </c>
      <c r="I18" s="43">
        <v>292752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350652</v>
      </c>
      <c r="O18" s="44">
        <f t="shared" si="1"/>
        <v>27.708573686290006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SUM(D20:D24)</f>
        <v>0</v>
      </c>
      <c r="E19" s="29">
        <f t="shared" si="5"/>
        <v>14821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9166827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9181648</v>
      </c>
      <c r="O19" s="41">
        <f t="shared" si="1"/>
        <v>725.5352034768866</v>
      </c>
      <c r="P19" s="10"/>
    </row>
    <row r="20" spans="1:16" ht="15">
      <c r="A20" s="12"/>
      <c r="B20" s="42">
        <v>533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2327724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2327724</v>
      </c>
      <c r="O20" s="44">
        <f t="shared" si="1"/>
        <v>183.93709996048992</v>
      </c>
      <c r="P20" s="9"/>
    </row>
    <row r="21" spans="1:16" ht="15">
      <c r="A21" s="12"/>
      <c r="B21" s="42">
        <v>534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1494515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1494515</v>
      </c>
      <c r="O21" s="44">
        <f t="shared" si="1"/>
        <v>118.0967996839194</v>
      </c>
      <c r="P21" s="9"/>
    </row>
    <row r="22" spans="1:16" ht="15">
      <c r="A22" s="12"/>
      <c r="B22" s="42">
        <v>535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4290512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4290512</v>
      </c>
      <c r="O22" s="44">
        <f t="shared" si="1"/>
        <v>339.0369024101146</v>
      </c>
      <c r="P22" s="9"/>
    </row>
    <row r="23" spans="1:16" ht="15">
      <c r="A23" s="12"/>
      <c r="B23" s="42">
        <v>537</v>
      </c>
      <c r="C23" s="19" t="s">
        <v>35</v>
      </c>
      <c r="D23" s="43">
        <v>0</v>
      </c>
      <c r="E23" s="43">
        <v>14821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14821</v>
      </c>
      <c r="O23" s="44">
        <f t="shared" si="1"/>
        <v>1.1711576451995258</v>
      </c>
      <c r="P23" s="9"/>
    </row>
    <row r="24" spans="1:16" ht="15">
      <c r="A24" s="12"/>
      <c r="B24" s="42">
        <v>538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1054076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1054076</v>
      </c>
      <c r="O24" s="44">
        <f t="shared" si="1"/>
        <v>83.29324377716317</v>
      </c>
      <c r="P24" s="9"/>
    </row>
    <row r="25" spans="1:16" ht="15.75">
      <c r="A25" s="26" t="s">
        <v>37</v>
      </c>
      <c r="B25" s="27"/>
      <c r="C25" s="28"/>
      <c r="D25" s="29">
        <f aca="true" t="shared" si="6" ref="D25:M25">SUM(D26:D27)</f>
        <v>1447059</v>
      </c>
      <c r="E25" s="29">
        <f t="shared" si="6"/>
        <v>160791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1607850</v>
      </c>
      <c r="O25" s="41">
        <f t="shared" si="1"/>
        <v>127.05254839984195</v>
      </c>
      <c r="P25" s="10"/>
    </row>
    <row r="26" spans="1:16" ht="15">
      <c r="A26" s="12"/>
      <c r="B26" s="42">
        <v>541</v>
      </c>
      <c r="C26" s="19" t="s">
        <v>38</v>
      </c>
      <c r="D26" s="43">
        <v>1201010</v>
      </c>
      <c r="E26" s="43">
        <v>160791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1361801</v>
      </c>
      <c r="O26" s="44">
        <f t="shared" si="1"/>
        <v>107.60971947846701</v>
      </c>
      <c r="P26" s="9"/>
    </row>
    <row r="27" spans="1:16" ht="15">
      <c r="A27" s="12"/>
      <c r="B27" s="42">
        <v>549</v>
      </c>
      <c r="C27" s="19" t="s">
        <v>39</v>
      </c>
      <c r="D27" s="43">
        <v>246049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246049</v>
      </c>
      <c r="O27" s="44">
        <f t="shared" si="1"/>
        <v>19.44282892137495</v>
      </c>
      <c r="P27" s="9"/>
    </row>
    <row r="28" spans="1:16" ht="15.75">
      <c r="A28" s="26" t="s">
        <v>40</v>
      </c>
      <c r="B28" s="27"/>
      <c r="C28" s="28"/>
      <c r="D28" s="29">
        <f aca="true" t="shared" si="7" ref="D28:M28">SUM(D29:D29)</f>
        <v>85763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85763</v>
      </c>
      <c r="O28" s="41">
        <f t="shared" si="1"/>
        <v>6.777005136309759</v>
      </c>
      <c r="P28" s="10"/>
    </row>
    <row r="29" spans="1:16" ht="15">
      <c r="A29" s="12"/>
      <c r="B29" s="42">
        <v>562</v>
      </c>
      <c r="C29" s="19" t="s">
        <v>41</v>
      </c>
      <c r="D29" s="43">
        <v>85763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85763</v>
      </c>
      <c r="O29" s="44">
        <f t="shared" si="1"/>
        <v>6.777005136309759</v>
      </c>
      <c r="P29" s="9"/>
    </row>
    <row r="30" spans="1:16" ht="15.75">
      <c r="A30" s="26" t="s">
        <v>42</v>
      </c>
      <c r="B30" s="27"/>
      <c r="C30" s="28"/>
      <c r="D30" s="29">
        <f aca="true" t="shared" si="8" ref="D30:M30">SUM(D31:D31)</f>
        <v>1013525</v>
      </c>
      <c r="E30" s="29">
        <f t="shared" si="8"/>
        <v>164421</v>
      </c>
      <c r="F30" s="29">
        <f t="shared" si="8"/>
        <v>0</v>
      </c>
      <c r="G30" s="29">
        <f t="shared" si="8"/>
        <v>3000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1180946</v>
      </c>
      <c r="O30" s="41">
        <f t="shared" si="1"/>
        <v>93.31853022520743</v>
      </c>
      <c r="P30" s="9"/>
    </row>
    <row r="31" spans="1:16" ht="15">
      <c r="A31" s="12"/>
      <c r="B31" s="42">
        <v>572</v>
      </c>
      <c r="C31" s="19" t="s">
        <v>43</v>
      </c>
      <c r="D31" s="43">
        <v>1013525</v>
      </c>
      <c r="E31" s="43">
        <v>164421</v>
      </c>
      <c r="F31" s="43">
        <v>0</v>
      </c>
      <c r="G31" s="43">
        <v>3000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1180946</v>
      </c>
      <c r="O31" s="44">
        <f t="shared" si="1"/>
        <v>93.31853022520743</v>
      </c>
      <c r="P31" s="9"/>
    </row>
    <row r="32" spans="1:16" ht="15.75">
      <c r="A32" s="26" t="s">
        <v>46</v>
      </c>
      <c r="B32" s="27"/>
      <c r="C32" s="28"/>
      <c r="D32" s="29">
        <f aca="true" t="shared" si="9" ref="D32:M32">SUM(D33:D34)</f>
        <v>88538</v>
      </c>
      <c r="E32" s="29">
        <f t="shared" si="9"/>
        <v>1491500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1462080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4"/>
        <v>3042118</v>
      </c>
      <c r="O32" s="41">
        <f t="shared" si="1"/>
        <v>240.3886210983801</v>
      </c>
      <c r="P32" s="9"/>
    </row>
    <row r="33" spans="1:16" ht="15">
      <c r="A33" s="12"/>
      <c r="B33" s="42">
        <v>581</v>
      </c>
      <c r="C33" s="19" t="s">
        <v>44</v>
      </c>
      <c r="D33" s="43">
        <v>88538</v>
      </c>
      <c r="E33" s="43">
        <v>1491500</v>
      </c>
      <c r="F33" s="43">
        <v>0</v>
      </c>
      <c r="G33" s="43">
        <v>0</v>
      </c>
      <c r="H33" s="43">
        <v>0</v>
      </c>
      <c r="I33" s="43">
        <v>638848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2218886</v>
      </c>
      <c r="O33" s="44">
        <f t="shared" si="1"/>
        <v>175.33670485973923</v>
      </c>
      <c r="P33" s="9"/>
    </row>
    <row r="34" spans="1:16" ht="15.75" thickBot="1">
      <c r="A34" s="12"/>
      <c r="B34" s="42">
        <v>591</v>
      </c>
      <c r="C34" s="19" t="s">
        <v>45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823232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823232</v>
      </c>
      <c r="O34" s="44">
        <f t="shared" si="1"/>
        <v>65.05191623864086</v>
      </c>
      <c r="P34" s="9"/>
    </row>
    <row r="35" spans="1:119" ht="16.5" thickBot="1">
      <c r="A35" s="13" t="s">
        <v>10</v>
      </c>
      <c r="B35" s="21"/>
      <c r="C35" s="20"/>
      <c r="D35" s="14">
        <f>SUM(D5,D15,D19,D25,D28,D30,D32)</f>
        <v>9721770</v>
      </c>
      <c r="E35" s="14">
        <f aca="true" t="shared" si="10" ref="E35:M35">SUM(E5,E15,E19,E25,E28,E30,E32)</f>
        <v>2236249</v>
      </c>
      <c r="F35" s="14">
        <f t="shared" si="10"/>
        <v>71560</v>
      </c>
      <c r="G35" s="14">
        <f t="shared" si="10"/>
        <v>29901</v>
      </c>
      <c r="H35" s="14">
        <f t="shared" si="10"/>
        <v>0</v>
      </c>
      <c r="I35" s="14">
        <f t="shared" si="10"/>
        <v>10921659</v>
      </c>
      <c r="J35" s="14">
        <f t="shared" si="10"/>
        <v>0</v>
      </c>
      <c r="K35" s="14">
        <f t="shared" si="10"/>
        <v>1066371</v>
      </c>
      <c r="L35" s="14">
        <f t="shared" si="10"/>
        <v>0</v>
      </c>
      <c r="M35" s="14">
        <f t="shared" si="10"/>
        <v>0</v>
      </c>
      <c r="N35" s="14">
        <f t="shared" si="4"/>
        <v>24047510</v>
      </c>
      <c r="O35" s="35">
        <f t="shared" si="1"/>
        <v>1900.2378506519162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5" ht="15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51</v>
      </c>
      <c r="M37" s="93"/>
      <c r="N37" s="93"/>
      <c r="O37" s="39">
        <v>12655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SUM(D6:D13)</f>
        <v>3142123</v>
      </c>
      <c r="E5" s="24">
        <f aca="true" t="shared" si="0" ref="E5:M5">SUM(E6:E13)</f>
        <v>40000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981727</v>
      </c>
      <c r="L5" s="24">
        <f t="shared" si="0"/>
        <v>0</v>
      </c>
      <c r="M5" s="24">
        <f t="shared" si="0"/>
        <v>0</v>
      </c>
      <c r="N5" s="25">
        <f>SUM(D5:M5)</f>
        <v>4163850</v>
      </c>
      <c r="O5" s="30">
        <f aca="true" t="shared" si="1" ref="O5:O34">(N5/O$36)</f>
        <v>302.18811234487265</v>
      </c>
      <c r="P5" s="6"/>
    </row>
    <row r="6" spans="1:16" ht="15">
      <c r="A6" s="12"/>
      <c r="B6" s="42">
        <v>511</v>
      </c>
      <c r="C6" s="19" t="s">
        <v>19</v>
      </c>
      <c r="D6" s="43">
        <v>41585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41585</v>
      </c>
      <c r="O6" s="44">
        <f t="shared" si="1"/>
        <v>3.0179984033674434</v>
      </c>
      <c r="P6" s="9"/>
    </row>
    <row r="7" spans="1:16" ht="15">
      <c r="A7" s="12"/>
      <c r="B7" s="42">
        <v>512</v>
      </c>
      <c r="C7" s="19" t="s">
        <v>20</v>
      </c>
      <c r="D7" s="43">
        <v>772385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772385</v>
      </c>
      <c r="O7" s="44">
        <f t="shared" si="1"/>
        <v>56.055228971623485</v>
      </c>
      <c r="P7" s="9"/>
    </row>
    <row r="8" spans="1:16" ht="15">
      <c r="A8" s="12"/>
      <c r="B8" s="42">
        <v>513</v>
      </c>
      <c r="C8" s="19" t="s">
        <v>21</v>
      </c>
      <c r="D8" s="43">
        <v>1136203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36286</v>
      </c>
      <c r="L8" s="43">
        <v>0</v>
      </c>
      <c r="M8" s="43">
        <v>0</v>
      </c>
      <c r="N8" s="43">
        <f t="shared" si="2"/>
        <v>1172489</v>
      </c>
      <c r="O8" s="44">
        <f t="shared" si="1"/>
        <v>85.09245953987953</v>
      </c>
      <c r="P8" s="9"/>
    </row>
    <row r="9" spans="1:16" ht="15">
      <c r="A9" s="12"/>
      <c r="B9" s="42">
        <v>514</v>
      </c>
      <c r="C9" s="19" t="s">
        <v>22</v>
      </c>
      <c r="D9" s="43">
        <v>110454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110454</v>
      </c>
      <c r="O9" s="44">
        <f t="shared" si="1"/>
        <v>8.016111473982146</v>
      </c>
      <c r="P9" s="9"/>
    </row>
    <row r="10" spans="1:16" ht="15">
      <c r="A10" s="12"/>
      <c r="B10" s="42">
        <v>515</v>
      </c>
      <c r="C10" s="19" t="s">
        <v>23</v>
      </c>
      <c r="D10" s="43">
        <v>202960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202960</v>
      </c>
      <c r="O10" s="44">
        <f t="shared" si="1"/>
        <v>14.729661078452718</v>
      </c>
      <c r="P10" s="9"/>
    </row>
    <row r="11" spans="1:16" ht="15">
      <c r="A11" s="12"/>
      <c r="B11" s="42">
        <v>516</v>
      </c>
      <c r="C11" s="19" t="s">
        <v>24</v>
      </c>
      <c r="D11" s="43">
        <v>455202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455202</v>
      </c>
      <c r="O11" s="44">
        <f t="shared" si="1"/>
        <v>33.03592423252776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945441</v>
      </c>
      <c r="L12" s="43">
        <v>0</v>
      </c>
      <c r="M12" s="43">
        <v>0</v>
      </c>
      <c r="N12" s="43">
        <f t="shared" si="2"/>
        <v>945441</v>
      </c>
      <c r="O12" s="44">
        <f t="shared" si="1"/>
        <v>68.61463096015676</v>
      </c>
      <c r="P12" s="9"/>
    </row>
    <row r="13" spans="1:16" ht="15">
      <c r="A13" s="12"/>
      <c r="B13" s="42">
        <v>519</v>
      </c>
      <c r="C13" s="19" t="s">
        <v>26</v>
      </c>
      <c r="D13" s="43">
        <v>423334</v>
      </c>
      <c r="E13" s="43">
        <v>40000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463334</v>
      </c>
      <c r="O13" s="44">
        <f t="shared" si="1"/>
        <v>33.626097684882794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4504963</v>
      </c>
      <c r="E14" s="29">
        <f t="shared" si="3"/>
        <v>55711</v>
      </c>
      <c r="F14" s="29">
        <f t="shared" si="3"/>
        <v>0</v>
      </c>
      <c r="G14" s="29">
        <f t="shared" si="3"/>
        <v>14212</v>
      </c>
      <c r="H14" s="29">
        <f t="shared" si="3"/>
        <v>0</v>
      </c>
      <c r="I14" s="29">
        <f t="shared" si="3"/>
        <v>301667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4">SUM(D14:M14)</f>
        <v>4876553</v>
      </c>
      <c r="O14" s="41">
        <f t="shared" si="1"/>
        <v>353.9119674867552</v>
      </c>
      <c r="P14" s="10"/>
    </row>
    <row r="15" spans="1:16" ht="15">
      <c r="A15" s="12"/>
      <c r="B15" s="42">
        <v>521</v>
      </c>
      <c r="C15" s="19" t="s">
        <v>28</v>
      </c>
      <c r="D15" s="43">
        <v>3346360</v>
      </c>
      <c r="E15" s="43">
        <v>55711</v>
      </c>
      <c r="F15" s="43">
        <v>0</v>
      </c>
      <c r="G15" s="43">
        <v>14212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3416283</v>
      </c>
      <c r="O15" s="44">
        <f t="shared" si="1"/>
        <v>247.93403004572176</v>
      </c>
      <c r="P15" s="9"/>
    </row>
    <row r="16" spans="1:16" ht="15">
      <c r="A16" s="12"/>
      <c r="B16" s="42">
        <v>522</v>
      </c>
      <c r="C16" s="19" t="s">
        <v>29</v>
      </c>
      <c r="D16" s="43">
        <v>1093207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1093207</v>
      </c>
      <c r="O16" s="44">
        <f t="shared" si="1"/>
        <v>79.33863125045359</v>
      </c>
      <c r="P16" s="9"/>
    </row>
    <row r="17" spans="1:16" ht="15">
      <c r="A17" s="12"/>
      <c r="B17" s="42">
        <v>524</v>
      </c>
      <c r="C17" s="19" t="s">
        <v>30</v>
      </c>
      <c r="D17" s="43">
        <v>65396</v>
      </c>
      <c r="E17" s="43">
        <v>0</v>
      </c>
      <c r="F17" s="43">
        <v>0</v>
      </c>
      <c r="G17" s="43">
        <v>0</v>
      </c>
      <c r="H17" s="43">
        <v>0</v>
      </c>
      <c r="I17" s="43">
        <v>301667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367063</v>
      </c>
      <c r="O17" s="44">
        <f t="shared" si="1"/>
        <v>26.63930619057987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SUM(D19:D23)</f>
        <v>0</v>
      </c>
      <c r="E18" s="29">
        <f t="shared" si="5"/>
        <v>24263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9453460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9477723</v>
      </c>
      <c r="O18" s="41">
        <f t="shared" si="1"/>
        <v>687.8382320923143</v>
      </c>
      <c r="P18" s="10"/>
    </row>
    <row r="19" spans="1:16" ht="15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2374364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2374364</v>
      </c>
      <c r="O19" s="44">
        <f t="shared" si="1"/>
        <v>172.3175847303868</v>
      </c>
      <c r="P19" s="9"/>
    </row>
    <row r="20" spans="1:16" ht="15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1500003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1500003</v>
      </c>
      <c r="O20" s="44">
        <f t="shared" si="1"/>
        <v>108.86152841280209</v>
      </c>
      <c r="P20" s="9"/>
    </row>
    <row r="21" spans="1:16" ht="15">
      <c r="A21" s="12"/>
      <c r="B21" s="42">
        <v>535</v>
      </c>
      <c r="C21" s="19" t="s">
        <v>34</v>
      </c>
      <c r="D21" s="43">
        <v>0</v>
      </c>
      <c r="E21" s="43">
        <v>2988</v>
      </c>
      <c r="F21" s="43">
        <v>0</v>
      </c>
      <c r="G21" s="43">
        <v>0</v>
      </c>
      <c r="H21" s="43">
        <v>0</v>
      </c>
      <c r="I21" s="43">
        <v>4497849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4500837</v>
      </c>
      <c r="O21" s="44">
        <f t="shared" si="1"/>
        <v>326.64467668190724</v>
      </c>
      <c r="P21" s="9"/>
    </row>
    <row r="22" spans="1:16" ht="15">
      <c r="A22" s="12"/>
      <c r="B22" s="42">
        <v>537</v>
      </c>
      <c r="C22" s="19" t="s">
        <v>35</v>
      </c>
      <c r="D22" s="43">
        <v>0</v>
      </c>
      <c r="E22" s="43">
        <v>21275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21275</v>
      </c>
      <c r="O22" s="44">
        <f t="shared" si="1"/>
        <v>1.5440162566223965</v>
      </c>
      <c r="P22" s="9"/>
    </row>
    <row r="23" spans="1:16" ht="15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1081244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1081244</v>
      </c>
      <c r="O23" s="44">
        <f t="shared" si="1"/>
        <v>78.47042601059583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SUM(D25:D26)</f>
        <v>1446548</v>
      </c>
      <c r="E24" s="29">
        <f t="shared" si="6"/>
        <v>291480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1738028</v>
      </c>
      <c r="O24" s="41">
        <f t="shared" si="1"/>
        <v>126.1360040641556</v>
      </c>
      <c r="P24" s="10"/>
    </row>
    <row r="25" spans="1:16" ht="15">
      <c r="A25" s="12"/>
      <c r="B25" s="42">
        <v>541</v>
      </c>
      <c r="C25" s="19" t="s">
        <v>38</v>
      </c>
      <c r="D25" s="43">
        <v>1193355</v>
      </c>
      <c r="E25" s="43">
        <v>291480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1484835</v>
      </c>
      <c r="O25" s="44">
        <f t="shared" si="1"/>
        <v>107.76072283910298</v>
      </c>
      <c r="P25" s="9"/>
    </row>
    <row r="26" spans="1:16" ht="15">
      <c r="A26" s="12"/>
      <c r="B26" s="42">
        <v>549</v>
      </c>
      <c r="C26" s="19" t="s">
        <v>39</v>
      </c>
      <c r="D26" s="43">
        <v>253193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253193</v>
      </c>
      <c r="O26" s="44">
        <f t="shared" si="1"/>
        <v>18.375281225052618</v>
      </c>
      <c r="P26" s="9"/>
    </row>
    <row r="27" spans="1:16" ht="15.75">
      <c r="A27" s="26" t="s">
        <v>40</v>
      </c>
      <c r="B27" s="27"/>
      <c r="C27" s="28"/>
      <c r="D27" s="29">
        <f aca="true" t="shared" si="7" ref="D27:M27">SUM(D28:D28)</f>
        <v>92887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92887</v>
      </c>
      <c r="O27" s="41">
        <f t="shared" si="1"/>
        <v>6.741200377385877</v>
      </c>
      <c r="P27" s="10"/>
    </row>
    <row r="28" spans="1:16" ht="15">
      <c r="A28" s="12"/>
      <c r="B28" s="42">
        <v>562</v>
      </c>
      <c r="C28" s="19" t="s">
        <v>41</v>
      </c>
      <c r="D28" s="43">
        <v>92887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92887</v>
      </c>
      <c r="O28" s="44">
        <f t="shared" si="1"/>
        <v>6.741200377385877</v>
      </c>
      <c r="P28" s="9"/>
    </row>
    <row r="29" spans="1:16" ht="15.75">
      <c r="A29" s="26" t="s">
        <v>42</v>
      </c>
      <c r="B29" s="27"/>
      <c r="C29" s="28"/>
      <c r="D29" s="29">
        <f aca="true" t="shared" si="8" ref="D29:M29">SUM(D30:D30)</f>
        <v>1090873</v>
      </c>
      <c r="E29" s="29">
        <f t="shared" si="8"/>
        <v>373914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1464787</v>
      </c>
      <c r="O29" s="41">
        <f t="shared" si="1"/>
        <v>106.30575513462516</v>
      </c>
      <c r="P29" s="9"/>
    </row>
    <row r="30" spans="1:16" ht="15">
      <c r="A30" s="12"/>
      <c r="B30" s="42">
        <v>572</v>
      </c>
      <c r="C30" s="19" t="s">
        <v>43</v>
      </c>
      <c r="D30" s="43">
        <v>1090873</v>
      </c>
      <c r="E30" s="43">
        <v>373914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1464787</v>
      </c>
      <c r="O30" s="44">
        <f t="shared" si="1"/>
        <v>106.30575513462516</v>
      </c>
      <c r="P30" s="9"/>
    </row>
    <row r="31" spans="1:16" ht="15.75">
      <c r="A31" s="26" t="s">
        <v>46</v>
      </c>
      <c r="B31" s="27"/>
      <c r="C31" s="28"/>
      <c r="D31" s="29">
        <f aca="true" t="shared" si="9" ref="D31:M31">SUM(D32:D33)</f>
        <v>2571015</v>
      </c>
      <c r="E31" s="29">
        <f t="shared" si="9"/>
        <v>847000</v>
      </c>
      <c r="F31" s="29">
        <f t="shared" si="9"/>
        <v>71359</v>
      </c>
      <c r="G31" s="29">
        <f t="shared" si="9"/>
        <v>0</v>
      </c>
      <c r="H31" s="29">
        <f t="shared" si="9"/>
        <v>0</v>
      </c>
      <c r="I31" s="29">
        <f t="shared" si="9"/>
        <v>1227663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4717037</v>
      </c>
      <c r="O31" s="41">
        <f t="shared" si="1"/>
        <v>342.3352202627186</v>
      </c>
      <c r="P31" s="9"/>
    </row>
    <row r="32" spans="1:16" ht="15">
      <c r="A32" s="12"/>
      <c r="B32" s="42">
        <v>581</v>
      </c>
      <c r="C32" s="19" t="s">
        <v>44</v>
      </c>
      <c r="D32" s="43">
        <v>2571015</v>
      </c>
      <c r="E32" s="43">
        <v>847000</v>
      </c>
      <c r="F32" s="43">
        <v>0</v>
      </c>
      <c r="G32" s="43">
        <v>0</v>
      </c>
      <c r="H32" s="43">
        <v>0</v>
      </c>
      <c r="I32" s="43">
        <v>361700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3779715</v>
      </c>
      <c r="O32" s="44">
        <f t="shared" si="1"/>
        <v>274.30981929022425</v>
      </c>
      <c r="P32" s="9"/>
    </row>
    <row r="33" spans="1:16" ht="15.75" thickBot="1">
      <c r="A33" s="12"/>
      <c r="B33" s="42">
        <v>591</v>
      </c>
      <c r="C33" s="19" t="s">
        <v>45</v>
      </c>
      <c r="D33" s="43">
        <v>0</v>
      </c>
      <c r="E33" s="43">
        <v>0</v>
      </c>
      <c r="F33" s="43">
        <v>71359</v>
      </c>
      <c r="G33" s="43">
        <v>0</v>
      </c>
      <c r="H33" s="43">
        <v>0</v>
      </c>
      <c r="I33" s="43">
        <v>865963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937322</v>
      </c>
      <c r="O33" s="44">
        <f t="shared" si="1"/>
        <v>68.02540097249438</v>
      </c>
      <c r="P33" s="9"/>
    </row>
    <row r="34" spans="1:119" ht="16.5" thickBot="1">
      <c r="A34" s="13" t="s">
        <v>10</v>
      </c>
      <c r="B34" s="21"/>
      <c r="C34" s="20"/>
      <c r="D34" s="14">
        <f>SUM(D5,D14,D18,D24,D27,D29,D31)</f>
        <v>12848409</v>
      </c>
      <c r="E34" s="14">
        <f aca="true" t="shared" si="10" ref="E34:M34">SUM(E5,E14,E18,E24,E27,E29,E31)</f>
        <v>1632368</v>
      </c>
      <c r="F34" s="14">
        <f t="shared" si="10"/>
        <v>71359</v>
      </c>
      <c r="G34" s="14">
        <f t="shared" si="10"/>
        <v>14212</v>
      </c>
      <c r="H34" s="14">
        <f t="shared" si="10"/>
        <v>0</v>
      </c>
      <c r="I34" s="14">
        <f t="shared" si="10"/>
        <v>10982790</v>
      </c>
      <c r="J34" s="14">
        <f t="shared" si="10"/>
        <v>0</v>
      </c>
      <c r="K34" s="14">
        <f t="shared" si="10"/>
        <v>981727</v>
      </c>
      <c r="L34" s="14">
        <f t="shared" si="10"/>
        <v>0</v>
      </c>
      <c r="M34" s="14">
        <f t="shared" si="10"/>
        <v>0</v>
      </c>
      <c r="N34" s="14">
        <f t="shared" si="4"/>
        <v>26530865</v>
      </c>
      <c r="O34" s="35">
        <f t="shared" si="1"/>
        <v>1925.4564917628275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47</v>
      </c>
      <c r="M36" s="93"/>
      <c r="N36" s="93"/>
      <c r="O36" s="39">
        <v>13779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2730687</v>
      </c>
      <c r="E5" s="24">
        <f t="shared" si="0"/>
        <v>40000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887286</v>
      </c>
      <c r="L5" s="24">
        <f t="shared" si="0"/>
        <v>0</v>
      </c>
      <c r="M5" s="24">
        <f t="shared" si="0"/>
        <v>0</v>
      </c>
      <c r="N5" s="25">
        <f>SUM(D5:M5)</f>
        <v>3657973</v>
      </c>
      <c r="O5" s="30">
        <f aca="true" t="shared" si="1" ref="O5:O33">(N5/O$35)</f>
        <v>264.70605687821114</v>
      </c>
      <c r="P5" s="6"/>
    </row>
    <row r="6" spans="1:16" ht="15">
      <c r="A6" s="12"/>
      <c r="B6" s="42">
        <v>511</v>
      </c>
      <c r="C6" s="19" t="s">
        <v>19</v>
      </c>
      <c r="D6" s="43">
        <v>45888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45888</v>
      </c>
      <c r="O6" s="44">
        <f t="shared" si="1"/>
        <v>3.3206454880960994</v>
      </c>
      <c r="P6" s="9"/>
    </row>
    <row r="7" spans="1:16" ht="15">
      <c r="A7" s="12"/>
      <c r="B7" s="42">
        <v>512</v>
      </c>
      <c r="C7" s="19" t="s">
        <v>20</v>
      </c>
      <c r="D7" s="43">
        <v>540305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540305</v>
      </c>
      <c r="O7" s="44">
        <f t="shared" si="1"/>
        <v>39.09870468195962</v>
      </c>
      <c r="P7" s="9"/>
    </row>
    <row r="8" spans="1:16" ht="15">
      <c r="A8" s="12"/>
      <c r="B8" s="42">
        <v>513</v>
      </c>
      <c r="C8" s="19" t="s">
        <v>21</v>
      </c>
      <c r="D8" s="43">
        <v>1466442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14723</v>
      </c>
      <c r="L8" s="43">
        <v>0</v>
      </c>
      <c r="M8" s="43">
        <v>0</v>
      </c>
      <c r="N8" s="43">
        <f t="shared" si="2"/>
        <v>1481165</v>
      </c>
      <c r="O8" s="44">
        <f t="shared" si="1"/>
        <v>107.18322599319777</v>
      </c>
      <c r="P8" s="9"/>
    </row>
    <row r="9" spans="1:16" ht="15">
      <c r="A9" s="12"/>
      <c r="B9" s="42">
        <v>514</v>
      </c>
      <c r="C9" s="19" t="s">
        <v>22</v>
      </c>
      <c r="D9" s="43">
        <v>84944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84944</v>
      </c>
      <c r="O9" s="44">
        <f t="shared" si="1"/>
        <v>6.146899196758087</v>
      </c>
      <c r="P9" s="9"/>
    </row>
    <row r="10" spans="1:16" ht="15">
      <c r="A10" s="12"/>
      <c r="B10" s="42">
        <v>515</v>
      </c>
      <c r="C10" s="19" t="s">
        <v>23</v>
      </c>
      <c r="D10" s="43">
        <v>198159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198159</v>
      </c>
      <c r="O10" s="44">
        <f t="shared" si="1"/>
        <v>14.339604891815616</v>
      </c>
      <c r="P10" s="9"/>
    </row>
    <row r="11" spans="1:16" ht="15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872563</v>
      </c>
      <c r="L11" s="43">
        <v>0</v>
      </c>
      <c r="M11" s="43">
        <v>0</v>
      </c>
      <c r="N11" s="43">
        <f t="shared" si="2"/>
        <v>872563</v>
      </c>
      <c r="O11" s="44">
        <f t="shared" si="1"/>
        <v>63.142267892032706</v>
      </c>
      <c r="P11" s="9"/>
    </row>
    <row r="12" spans="1:16" ht="15">
      <c r="A12" s="12"/>
      <c r="B12" s="42">
        <v>519</v>
      </c>
      <c r="C12" s="19" t="s">
        <v>26</v>
      </c>
      <c r="D12" s="43">
        <v>394949</v>
      </c>
      <c r="E12" s="43">
        <v>40000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434949</v>
      </c>
      <c r="O12" s="44">
        <f t="shared" si="1"/>
        <v>31.474708734351257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SUM(D14:D16)</f>
        <v>4790350</v>
      </c>
      <c r="E13" s="29">
        <f t="shared" si="3"/>
        <v>45127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265493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3">SUM(D13:M13)</f>
        <v>5100970</v>
      </c>
      <c r="O13" s="41">
        <f t="shared" si="1"/>
        <v>369.1272885158116</v>
      </c>
      <c r="P13" s="10"/>
    </row>
    <row r="14" spans="1:16" ht="15">
      <c r="A14" s="12"/>
      <c r="B14" s="42">
        <v>521</v>
      </c>
      <c r="C14" s="19" t="s">
        <v>28</v>
      </c>
      <c r="D14" s="43">
        <v>3631830</v>
      </c>
      <c r="E14" s="43">
        <v>45127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3676957</v>
      </c>
      <c r="O14" s="44">
        <f t="shared" si="1"/>
        <v>266.07981764237644</v>
      </c>
      <c r="P14" s="9"/>
    </row>
    <row r="15" spans="1:16" ht="15">
      <c r="A15" s="12"/>
      <c r="B15" s="42">
        <v>522</v>
      </c>
      <c r="C15" s="19" t="s">
        <v>29</v>
      </c>
      <c r="D15" s="43">
        <v>1097554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1097554</v>
      </c>
      <c r="O15" s="44">
        <f t="shared" si="1"/>
        <v>79.4235472899631</v>
      </c>
      <c r="P15" s="9"/>
    </row>
    <row r="16" spans="1:16" ht="15">
      <c r="A16" s="12"/>
      <c r="B16" s="42">
        <v>524</v>
      </c>
      <c r="C16" s="19" t="s">
        <v>30</v>
      </c>
      <c r="D16" s="43">
        <v>60966</v>
      </c>
      <c r="E16" s="43">
        <v>0</v>
      </c>
      <c r="F16" s="43">
        <v>0</v>
      </c>
      <c r="G16" s="43">
        <v>0</v>
      </c>
      <c r="H16" s="43">
        <v>0</v>
      </c>
      <c r="I16" s="43">
        <v>265493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326459</v>
      </c>
      <c r="O16" s="44">
        <f t="shared" si="1"/>
        <v>23.62392358347203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9753325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9753325</v>
      </c>
      <c r="O17" s="41">
        <f t="shared" si="1"/>
        <v>705.790940010131</v>
      </c>
      <c r="P17" s="10"/>
    </row>
    <row r="18" spans="1:16" ht="15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2347235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2347235</v>
      </c>
      <c r="O18" s="44">
        <f t="shared" si="1"/>
        <v>169.8556335480136</v>
      </c>
      <c r="P18" s="9"/>
    </row>
    <row r="19" spans="1:16" ht="15">
      <c r="A19" s="12"/>
      <c r="B19" s="42">
        <v>534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1679275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1679275</v>
      </c>
      <c r="O19" s="44">
        <f t="shared" si="1"/>
        <v>121.51928504233302</v>
      </c>
      <c r="P19" s="9"/>
    </row>
    <row r="20" spans="1:16" ht="15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4570947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4570947</v>
      </c>
      <c r="O20" s="44">
        <f t="shared" si="1"/>
        <v>330.7726318836385</v>
      </c>
      <c r="P20" s="9"/>
    </row>
    <row r="21" spans="1:16" ht="15">
      <c r="A21" s="12"/>
      <c r="B21" s="42">
        <v>538</v>
      </c>
      <c r="C21" s="19" t="s">
        <v>36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1155868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1155868</v>
      </c>
      <c r="O21" s="44">
        <f t="shared" si="1"/>
        <v>83.64338953614589</v>
      </c>
      <c r="P21" s="9"/>
    </row>
    <row r="22" spans="1:16" ht="15.75">
      <c r="A22" s="26" t="s">
        <v>37</v>
      </c>
      <c r="B22" s="27"/>
      <c r="C22" s="28"/>
      <c r="D22" s="29">
        <f aca="true" t="shared" si="6" ref="D22:M22">SUM(D23:D24)</f>
        <v>1544652</v>
      </c>
      <c r="E22" s="29">
        <f t="shared" si="6"/>
        <v>520041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2064693</v>
      </c>
      <c r="O22" s="41">
        <f t="shared" si="1"/>
        <v>149.4097257399233</v>
      </c>
      <c r="P22" s="10"/>
    </row>
    <row r="23" spans="1:16" ht="15">
      <c r="A23" s="12"/>
      <c r="B23" s="42">
        <v>541</v>
      </c>
      <c r="C23" s="19" t="s">
        <v>38</v>
      </c>
      <c r="D23" s="43">
        <v>1291070</v>
      </c>
      <c r="E23" s="43">
        <v>520041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1811111</v>
      </c>
      <c r="O23" s="44">
        <f t="shared" si="1"/>
        <v>131.05948332006656</v>
      </c>
      <c r="P23" s="9"/>
    </row>
    <row r="24" spans="1:16" ht="15">
      <c r="A24" s="12"/>
      <c r="B24" s="42">
        <v>549</v>
      </c>
      <c r="C24" s="19" t="s">
        <v>39</v>
      </c>
      <c r="D24" s="43">
        <v>253582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253582</v>
      </c>
      <c r="O24" s="44">
        <f t="shared" si="1"/>
        <v>18.35024241985672</v>
      </c>
      <c r="P24" s="9"/>
    </row>
    <row r="25" spans="1:16" ht="15.75">
      <c r="A25" s="26" t="s">
        <v>40</v>
      </c>
      <c r="B25" s="27"/>
      <c r="C25" s="28"/>
      <c r="D25" s="29">
        <f aca="true" t="shared" si="7" ref="D25:M25">SUM(D26:D26)</f>
        <v>99170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99170</v>
      </c>
      <c r="O25" s="41">
        <f t="shared" si="1"/>
        <v>7.1763514002460385</v>
      </c>
      <c r="P25" s="10"/>
    </row>
    <row r="26" spans="1:16" ht="15">
      <c r="A26" s="12"/>
      <c r="B26" s="42">
        <v>562</v>
      </c>
      <c r="C26" s="19" t="s">
        <v>41</v>
      </c>
      <c r="D26" s="43">
        <v>99170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99170</v>
      </c>
      <c r="O26" s="44">
        <f t="shared" si="1"/>
        <v>7.1763514002460385</v>
      </c>
      <c r="P26" s="9"/>
    </row>
    <row r="27" spans="1:16" ht="15.75">
      <c r="A27" s="26" t="s">
        <v>42</v>
      </c>
      <c r="B27" s="27"/>
      <c r="C27" s="28"/>
      <c r="D27" s="29">
        <f aca="true" t="shared" si="8" ref="D27:M27">SUM(D28:D28)</f>
        <v>988018</v>
      </c>
      <c r="E27" s="29">
        <f t="shared" si="8"/>
        <v>30125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1018143</v>
      </c>
      <c r="O27" s="41">
        <f t="shared" si="1"/>
        <v>73.67703885954121</v>
      </c>
      <c r="P27" s="9"/>
    </row>
    <row r="28" spans="1:16" ht="15">
      <c r="A28" s="12"/>
      <c r="B28" s="42">
        <v>572</v>
      </c>
      <c r="C28" s="19" t="s">
        <v>43</v>
      </c>
      <c r="D28" s="43">
        <v>988018</v>
      </c>
      <c r="E28" s="43">
        <v>30125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1018143</v>
      </c>
      <c r="O28" s="44">
        <f t="shared" si="1"/>
        <v>73.67703885954121</v>
      </c>
      <c r="P28" s="9"/>
    </row>
    <row r="29" spans="1:16" ht="15.75">
      <c r="A29" s="26" t="s">
        <v>46</v>
      </c>
      <c r="B29" s="27"/>
      <c r="C29" s="28"/>
      <c r="D29" s="29">
        <f aca="true" t="shared" si="9" ref="D29:M29">SUM(D30:D32)</f>
        <v>645294</v>
      </c>
      <c r="E29" s="29">
        <f t="shared" si="9"/>
        <v>1460112</v>
      </c>
      <c r="F29" s="29">
        <f t="shared" si="9"/>
        <v>70965</v>
      </c>
      <c r="G29" s="29">
        <f t="shared" si="9"/>
        <v>0</v>
      </c>
      <c r="H29" s="29">
        <f t="shared" si="9"/>
        <v>0</v>
      </c>
      <c r="I29" s="29">
        <f t="shared" si="9"/>
        <v>3939313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6115684</v>
      </c>
      <c r="O29" s="41">
        <f t="shared" si="1"/>
        <v>442.55619075186337</v>
      </c>
      <c r="P29" s="9"/>
    </row>
    <row r="30" spans="1:16" ht="15">
      <c r="A30" s="12"/>
      <c r="B30" s="42">
        <v>581</v>
      </c>
      <c r="C30" s="19" t="s">
        <v>44</v>
      </c>
      <c r="D30" s="43">
        <v>645294</v>
      </c>
      <c r="E30" s="43">
        <v>1460112</v>
      </c>
      <c r="F30" s="43">
        <v>0</v>
      </c>
      <c r="G30" s="43">
        <v>0</v>
      </c>
      <c r="H30" s="43">
        <v>0</v>
      </c>
      <c r="I30" s="43">
        <v>392033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2497439</v>
      </c>
      <c r="O30" s="44">
        <f t="shared" si="1"/>
        <v>180.72501628193066</v>
      </c>
      <c r="P30" s="9"/>
    </row>
    <row r="31" spans="1:16" ht="15">
      <c r="A31" s="12"/>
      <c r="B31" s="42">
        <v>591</v>
      </c>
      <c r="C31" s="19" t="s">
        <v>45</v>
      </c>
      <c r="D31" s="43">
        <v>0</v>
      </c>
      <c r="E31" s="43">
        <v>0</v>
      </c>
      <c r="F31" s="43">
        <v>70965</v>
      </c>
      <c r="G31" s="43">
        <v>0</v>
      </c>
      <c r="H31" s="43">
        <v>0</v>
      </c>
      <c r="I31" s="43">
        <v>888170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959135</v>
      </c>
      <c r="O31" s="44">
        <f t="shared" si="1"/>
        <v>69.4069759027426</v>
      </c>
      <c r="P31" s="9"/>
    </row>
    <row r="32" spans="1:16" ht="15.75" thickBot="1">
      <c r="A32" s="12"/>
      <c r="B32" s="42">
        <v>593</v>
      </c>
      <c r="C32" s="19" t="s">
        <v>60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2659110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2659110</v>
      </c>
      <c r="O32" s="44">
        <f t="shared" si="1"/>
        <v>192.4241985671901</v>
      </c>
      <c r="P32" s="9"/>
    </row>
    <row r="33" spans="1:119" ht="16.5" thickBot="1">
      <c r="A33" s="13" t="s">
        <v>10</v>
      </c>
      <c r="B33" s="21"/>
      <c r="C33" s="20"/>
      <c r="D33" s="14">
        <f>SUM(D5,D13,D17,D22,D25,D27,D29)</f>
        <v>10798171</v>
      </c>
      <c r="E33" s="14">
        <f aca="true" t="shared" si="10" ref="E33:M33">SUM(E5,E13,E17,E22,E25,E27,E29)</f>
        <v>2095405</v>
      </c>
      <c r="F33" s="14">
        <f t="shared" si="10"/>
        <v>70965</v>
      </c>
      <c r="G33" s="14">
        <f t="shared" si="10"/>
        <v>0</v>
      </c>
      <c r="H33" s="14">
        <f t="shared" si="10"/>
        <v>0</v>
      </c>
      <c r="I33" s="14">
        <f t="shared" si="10"/>
        <v>13958131</v>
      </c>
      <c r="J33" s="14">
        <f t="shared" si="10"/>
        <v>0</v>
      </c>
      <c r="K33" s="14">
        <f t="shared" si="10"/>
        <v>887286</v>
      </c>
      <c r="L33" s="14">
        <f t="shared" si="10"/>
        <v>0</v>
      </c>
      <c r="M33" s="14">
        <f t="shared" si="10"/>
        <v>0</v>
      </c>
      <c r="N33" s="14">
        <f t="shared" si="4"/>
        <v>27809958</v>
      </c>
      <c r="O33" s="35">
        <f t="shared" si="1"/>
        <v>2012.4435921557276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61</v>
      </c>
      <c r="M35" s="93"/>
      <c r="N35" s="93"/>
      <c r="O35" s="39">
        <v>13819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2803957</v>
      </c>
      <c r="E5" s="24">
        <f t="shared" si="0"/>
        <v>35000</v>
      </c>
      <c r="F5" s="24">
        <f t="shared" si="0"/>
        <v>72482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881522</v>
      </c>
      <c r="L5" s="24">
        <f t="shared" si="0"/>
        <v>0</v>
      </c>
      <c r="M5" s="24">
        <f t="shared" si="0"/>
        <v>0</v>
      </c>
      <c r="N5" s="25">
        <f>SUM(D5:M5)</f>
        <v>3792961</v>
      </c>
      <c r="O5" s="30">
        <f aca="true" t="shared" si="1" ref="O5:O36">(N5/O$38)</f>
        <v>271.68261585846284</v>
      </c>
      <c r="P5" s="6"/>
    </row>
    <row r="6" spans="1:16" ht="15">
      <c r="A6" s="12"/>
      <c r="B6" s="42">
        <v>511</v>
      </c>
      <c r="C6" s="19" t="s">
        <v>19</v>
      </c>
      <c r="D6" s="43">
        <v>51557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51557</v>
      </c>
      <c r="O6" s="44">
        <f t="shared" si="1"/>
        <v>3.692930305852016</v>
      </c>
      <c r="P6" s="9"/>
    </row>
    <row r="7" spans="1:16" ht="15">
      <c r="A7" s="12"/>
      <c r="B7" s="42">
        <v>512</v>
      </c>
      <c r="C7" s="19" t="s">
        <v>20</v>
      </c>
      <c r="D7" s="43">
        <v>461962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461962</v>
      </c>
      <c r="O7" s="44">
        <f t="shared" si="1"/>
        <v>33.08946350547955</v>
      </c>
      <c r="P7" s="9"/>
    </row>
    <row r="8" spans="1:16" ht="15">
      <c r="A8" s="12"/>
      <c r="B8" s="42">
        <v>513</v>
      </c>
      <c r="C8" s="19" t="s">
        <v>21</v>
      </c>
      <c r="D8" s="43">
        <v>1550407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35864</v>
      </c>
      <c r="L8" s="43">
        <v>0</v>
      </c>
      <c r="M8" s="43">
        <v>0</v>
      </c>
      <c r="N8" s="43">
        <f t="shared" si="2"/>
        <v>1586271</v>
      </c>
      <c r="O8" s="44">
        <f t="shared" si="1"/>
        <v>113.62158871141035</v>
      </c>
      <c r="P8" s="9"/>
    </row>
    <row r="9" spans="1:16" ht="15">
      <c r="A9" s="12"/>
      <c r="B9" s="42">
        <v>514</v>
      </c>
      <c r="C9" s="19" t="s">
        <v>22</v>
      </c>
      <c r="D9" s="43">
        <v>127613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127613</v>
      </c>
      <c r="O9" s="44">
        <f t="shared" si="1"/>
        <v>9.140677601890982</v>
      </c>
      <c r="P9" s="9"/>
    </row>
    <row r="10" spans="1:16" ht="15">
      <c r="A10" s="12"/>
      <c r="B10" s="42">
        <v>515</v>
      </c>
      <c r="C10" s="19" t="s">
        <v>23</v>
      </c>
      <c r="D10" s="43">
        <v>234236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234236</v>
      </c>
      <c r="O10" s="44">
        <f t="shared" si="1"/>
        <v>16.777881240598813</v>
      </c>
      <c r="P10" s="9"/>
    </row>
    <row r="11" spans="1:16" ht="15">
      <c r="A11" s="12"/>
      <c r="B11" s="42">
        <v>517</v>
      </c>
      <c r="C11" s="19" t="s">
        <v>50</v>
      </c>
      <c r="D11" s="43">
        <v>0</v>
      </c>
      <c r="E11" s="43">
        <v>0</v>
      </c>
      <c r="F11" s="43">
        <v>72482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72482</v>
      </c>
      <c r="O11" s="44">
        <f t="shared" si="1"/>
        <v>5.1917484420886755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845658</v>
      </c>
      <c r="L12" s="43">
        <v>0</v>
      </c>
      <c r="M12" s="43">
        <v>0</v>
      </c>
      <c r="N12" s="43">
        <f t="shared" si="2"/>
        <v>845658</v>
      </c>
      <c r="O12" s="44">
        <f t="shared" si="1"/>
        <v>60.57288159873934</v>
      </c>
      <c r="P12" s="9"/>
    </row>
    <row r="13" spans="1:16" ht="15">
      <c r="A13" s="12"/>
      <c r="B13" s="42">
        <v>519</v>
      </c>
      <c r="C13" s="19" t="s">
        <v>26</v>
      </c>
      <c r="D13" s="43">
        <v>378182</v>
      </c>
      <c r="E13" s="43">
        <v>35000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413182</v>
      </c>
      <c r="O13" s="44">
        <f t="shared" si="1"/>
        <v>29.59544445240312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4505445</v>
      </c>
      <c r="E14" s="29">
        <f t="shared" si="3"/>
        <v>173562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3">SUM(D14:M14)</f>
        <v>4679007</v>
      </c>
      <c r="O14" s="41">
        <f t="shared" si="1"/>
        <v>335.14841343743285</v>
      </c>
      <c r="P14" s="10"/>
    </row>
    <row r="15" spans="1:16" ht="15">
      <c r="A15" s="12"/>
      <c r="B15" s="42">
        <v>521</v>
      </c>
      <c r="C15" s="19" t="s">
        <v>28</v>
      </c>
      <c r="D15" s="43">
        <v>3232415</v>
      </c>
      <c r="E15" s="43">
        <v>173562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3405977</v>
      </c>
      <c r="O15" s="44">
        <f t="shared" si="1"/>
        <v>243.96368454981734</v>
      </c>
      <c r="P15" s="9"/>
    </row>
    <row r="16" spans="1:16" ht="15">
      <c r="A16" s="12"/>
      <c r="B16" s="42">
        <v>522</v>
      </c>
      <c r="C16" s="19" t="s">
        <v>29</v>
      </c>
      <c r="D16" s="43">
        <v>1050559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1050559</v>
      </c>
      <c r="O16" s="44">
        <f t="shared" si="1"/>
        <v>75.24955232433207</v>
      </c>
      <c r="P16" s="9"/>
    </row>
    <row r="17" spans="1:16" ht="15">
      <c r="A17" s="12"/>
      <c r="B17" s="42">
        <v>524</v>
      </c>
      <c r="C17" s="19" t="s">
        <v>30</v>
      </c>
      <c r="D17" s="43">
        <v>222471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222471</v>
      </c>
      <c r="O17" s="44">
        <f t="shared" si="1"/>
        <v>15.935176563283433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SUM(D19:D23)</f>
        <v>0</v>
      </c>
      <c r="E18" s="29">
        <f t="shared" si="5"/>
        <v>11200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8959361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8970561</v>
      </c>
      <c r="O18" s="41">
        <f t="shared" si="1"/>
        <v>642.5443019840985</v>
      </c>
      <c r="P18" s="10"/>
    </row>
    <row r="19" spans="1:16" ht="15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2406271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2406271</v>
      </c>
      <c r="O19" s="44">
        <f t="shared" si="1"/>
        <v>172.35663634410142</v>
      </c>
      <c r="P19" s="9"/>
    </row>
    <row r="20" spans="1:16" ht="15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1324924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1324924</v>
      </c>
      <c r="O20" s="44">
        <f t="shared" si="1"/>
        <v>94.90179786548242</v>
      </c>
      <c r="P20" s="9"/>
    </row>
    <row r="21" spans="1:16" ht="15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4193423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4193423</v>
      </c>
      <c r="O21" s="44">
        <f t="shared" si="1"/>
        <v>300.3669507914906</v>
      </c>
      <c r="P21" s="9"/>
    </row>
    <row r="22" spans="1:16" ht="15">
      <c r="A22" s="12"/>
      <c r="B22" s="42">
        <v>537</v>
      </c>
      <c r="C22" s="19" t="s">
        <v>35</v>
      </c>
      <c r="D22" s="43">
        <v>0</v>
      </c>
      <c r="E22" s="43">
        <v>11200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11200</v>
      </c>
      <c r="O22" s="44">
        <f t="shared" si="1"/>
        <v>0.802234796934317</v>
      </c>
      <c r="P22" s="9"/>
    </row>
    <row r="23" spans="1:16" ht="15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1034743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1034743</v>
      </c>
      <c r="O23" s="44">
        <f t="shared" si="1"/>
        <v>74.11668218608982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SUM(D25:D26)</f>
        <v>1666795</v>
      </c>
      <c r="E24" s="29">
        <f t="shared" si="6"/>
        <v>488770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aca="true" t="shared" si="7" ref="N24:N29">SUM(D24:M24)</f>
        <v>2155565</v>
      </c>
      <c r="O24" s="41">
        <f t="shared" si="1"/>
        <v>154.39904018336796</v>
      </c>
      <c r="P24" s="10"/>
    </row>
    <row r="25" spans="1:16" ht="15">
      <c r="A25" s="12"/>
      <c r="B25" s="42">
        <v>541</v>
      </c>
      <c r="C25" s="19" t="s">
        <v>38</v>
      </c>
      <c r="D25" s="43">
        <v>1407716</v>
      </c>
      <c r="E25" s="43">
        <v>488770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1896486</v>
      </c>
      <c r="O25" s="44">
        <f t="shared" si="1"/>
        <v>135.8417018838192</v>
      </c>
      <c r="P25" s="9"/>
    </row>
    <row r="26" spans="1:16" ht="15">
      <c r="A26" s="12"/>
      <c r="B26" s="42">
        <v>549</v>
      </c>
      <c r="C26" s="19" t="s">
        <v>39</v>
      </c>
      <c r="D26" s="43">
        <v>259079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259079</v>
      </c>
      <c r="O26" s="44">
        <f t="shared" si="1"/>
        <v>18.557338299548743</v>
      </c>
      <c r="P26" s="9"/>
    </row>
    <row r="27" spans="1:16" ht="15.75">
      <c r="A27" s="26" t="s">
        <v>78</v>
      </c>
      <c r="B27" s="27"/>
      <c r="C27" s="28"/>
      <c r="D27" s="29">
        <f aca="true" t="shared" si="8" ref="D27:M27">SUM(D28:D28)</f>
        <v>0</v>
      </c>
      <c r="E27" s="29">
        <f t="shared" si="8"/>
        <v>6799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6799</v>
      </c>
      <c r="O27" s="41">
        <f t="shared" si="1"/>
        <v>0.4869994986032519</v>
      </c>
      <c r="P27" s="10"/>
    </row>
    <row r="28" spans="1:16" ht="15">
      <c r="A28" s="90"/>
      <c r="B28" s="91">
        <v>554</v>
      </c>
      <c r="C28" s="92" t="s">
        <v>79</v>
      </c>
      <c r="D28" s="43">
        <v>0</v>
      </c>
      <c r="E28" s="43">
        <v>6799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6799</v>
      </c>
      <c r="O28" s="44">
        <f t="shared" si="1"/>
        <v>0.4869994986032519</v>
      </c>
      <c r="P28" s="9"/>
    </row>
    <row r="29" spans="1:16" ht="15.75">
      <c r="A29" s="26" t="s">
        <v>40</v>
      </c>
      <c r="B29" s="27"/>
      <c r="C29" s="28"/>
      <c r="D29" s="29">
        <f aca="true" t="shared" si="9" ref="D29:M29">SUM(D30:D30)</f>
        <v>89533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7"/>
        <v>89533</v>
      </c>
      <c r="O29" s="41">
        <f t="shared" si="1"/>
        <v>6.413079292314304</v>
      </c>
      <c r="P29" s="10"/>
    </row>
    <row r="30" spans="1:16" ht="15">
      <c r="A30" s="12"/>
      <c r="B30" s="42">
        <v>562</v>
      </c>
      <c r="C30" s="19" t="s">
        <v>41</v>
      </c>
      <c r="D30" s="43">
        <v>89533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aca="true" t="shared" si="10" ref="N30:N36">SUM(D30:M30)</f>
        <v>89533</v>
      </c>
      <c r="O30" s="44">
        <f t="shared" si="1"/>
        <v>6.413079292314304</v>
      </c>
      <c r="P30" s="9"/>
    </row>
    <row r="31" spans="1:16" ht="15.75">
      <c r="A31" s="26" t="s">
        <v>42</v>
      </c>
      <c r="B31" s="27"/>
      <c r="C31" s="28"/>
      <c r="D31" s="29">
        <f aca="true" t="shared" si="11" ref="D31:M31">SUM(D32:D32)</f>
        <v>1026707</v>
      </c>
      <c r="E31" s="29">
        <f t="shared" si="11"/>
        <v>118090</v>
      </c>
      <c r="F31" s="29">
        <f t="shared" si="11"/>
        <v>0</v>
      </c>
      <c r="G31" s="29">
        <f t="shared" si="11"/>
        <v>0</v>
      </c>
      <c r="H31" s="29">
        <f t="shared" si="11"/>
        <v>0</v>
      </c>
      <c r="I31" s="29">
        <f t="shared" si="11"/>
        <v>0</v>
      </c>
      <c r="J31" s="29">
        <f t="shared" si="11"/>
        <v>0</v>
      </c>
      <c r="K31" s="29">
        <f t="shared" si="11"/>
        <v>0</v>
      </c>
      <c r="L31" s="29">
        <f t="shared" si="11"/>
        <v>0</v>
      </c>
      <c r="M31" s="29">
        <f t="shared" si="11"/>
        <v>0</v>
      </c>
      <c r="N31" s="29">
        <f t="shared" si="10"/>
        <v>1144797</v>
      </c>
      <c r="O31" s="41">
        <f t="shared" si="1"/>
        <v>81.99964185946565</v>
      </c>
      <c r="P31" s="9"/>
    </row>
    <row r="32" spans="1:16" ht="15">
      <c r="A32" s="12"/>
      <c r="B32" s="42">
        <v>572</v>
      </c>
      <c r="C32" s="19" t="s">
        <v>43</v>
      </c>
      <c r="D32" s="43">
        <v>1026707</v>
      </c>
      <c r="E32" s="43">
        <v>118090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0"/>
        <v>1144797</v>
      </c>
      <c r="O32" s="44">
        <f t="shared" si="1"/>
        <v>81.99964185946565</v>
      </c>
      <c r="P32" s="9"/>
    </row>
    <row r="33" spans="1:16" ht="15.75">
      <c r="A33" s="26" t="s">
        <v>46</v>
      </c>
      <c r="B33" s="27"/>
      <c r="C33" s="28"/>
      <c r="D33" s="29">
        <f aca="true" t="shared" si="12" ref="D33:M33">SUM(D34:D35)</f>
        <v>600000</v>
      </c>
      <c r="E33" s="29">
        <f t="shared" si="12"/>
        <v>675829</v>
      </c>
      <c r="F33" s="29">
        <f t="shared" si="12"/>
        <v>0</v>
      </c>
      <c r="G33" s="29">
        <f t="shared" si="12"/>
        <v>0</v>
      </c>
      <c r="H33" s="29">
        <f t="shared" si="12"/>
        <v>0</v>
      </c>
      <c r="I33" s="29">
        <f t="shared" si="12"/>
        <v>1156041</v>
      </c>
      <c r="J33" s="29">
        <f t="shared" si="12"/>
        <v>0</v>
      </c>
      <c r="K33" s="29">
        <f t="shared" si="12"/>
        <v>0</v>
      </c>
      <c r="L33" s="29">
        <f t="shared" si="12"/>
        <v>0</v>
      </c>
      <c r="M33" s="29">
        <f t="shared" si="12"/>
        <v>0</v>
      </c>
      <c r="N33" s="29">
        <f t="shared" si="10"/>
        <v>2431870</v>
      </c>
      <c r="O33" s="41">
        <f t="shared" si="1"/>
        <v>174.19024425184443</v>
      </c>
      <c r="P33" s="9"/>
    </row>
    <row r="34" spans="1:16" ht="15">
      <c r="A34" s="12"/>
      <c r="B34" s="42">
        <v>581</v>
      </c>
      <c r="C34" s="19" t="s">
        <v>44</v>
      </c>
      <c r="D34" s="43">
        <v>600000</v>
      </c>
      <c r="E34" s="43">
        <v>675829</v>
      </c>
      <c r="F34" s="43">
        <v>0</v>
      </c>
      <c r="G34" s="43">
        <v>0</v>
      </c>
      <c r="H34" s="43">
        <v>0</v>
      </c>
      <c r="I34" s="43">
        <v>247411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0"/>
        <v>1523240</v>
      </c>
      <c r="O34" s="44">
        <f t="shared" si="1"/>
        <v>109.10679750734188</v>
      </c>
      <c r="P34" s="9"/>
    </row>
    <row r="35" spans="1:16" ht="15.75" thickBot="1">
      <c r="A35" s="12"/>
      <c r="B35" s="42">
        <v>591</v>
      </c>
      <c r="C35" s="19" t="s">
        <v>45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908630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10"/>
        <v>908630</v>
      </c>
      <c r="O35" s="44">
        <f t="shared" si="1"/>
        <v>65.08344674450254</v>
      </c>
      <c r="P35" s="9"/>
    </row>
    <row r="36" spans="1:119" ht="16.5" thickBot="1">
      <c r="A36" s="13" t="s">
        <v>10</v>
      </c>
      <c r="B36" s="21"/>
      <c r="C36" s="20"/>
      <c r="D36" s="14">
        <f aca="true" t="shared" si="13" ref="D36:M36">SUM(D5,D14,D18,D24,D27,D29,D31,D33)</f>
        <v>10692437</v>
      </c>
      <c r="E36" s="14">
        <f t="shared" si="13"/>
        <v>1509250</v>
      </c>
      <c r="F36" s="14">
        <f t="shared" si="13"/>
        <v>72482</v>
      </c>
      <c r="G36" s="14">
        <f t="shared" si="13"/>
        <v>0</v>
      </c>
      <c r="H36" s="14">
        <f t="shared" si="13"/>
        <v>0</v>
      </c>
      <c r="I36" s="14">
        <f t="shared" si="13"/>
        <v>10115402</v>
      </c>
      <c r="J36" s="14">
        <f t="shared" si="13"/>
        <v>0</v>
      </c>
      <c r="K36" s="14">
        <f t="shared" si="13"/>
        <v>881522</v>
      </c>
      <c r="L36" s="14">
        <f t="shared" si="13"/>
        <v>0</v>
      </c>
      <c r="M36" s="14">
        <f t="shared" si="13"/>
        <v>0</v>
      </c>
      <c r="N36" s="14">
        <f t="shared" si="10"/>
        <v>23271093</v>
      </c>
      <c r="O36" s="35">
        <f t="shared" si="1"/>
        <v>1666.86433636559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80</v>
      </c>
      <c r="M38" s="93"/>
      <c r="N38" s="93"/>
      <c r="O38" s="39">
        <v>13961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2434290</v>
      </c>
      <c r="E5" s="24">
        <f t="shared" si="0"/>
        <v>22714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2237577</v>
      </c>
      <c r="L5" s="24">
        <f t="shared" si="0"/>
        <v>0</v>
      </c>
      <c r="M5" s="24">
        <f t="shared" si="0"/>
        <v>0</v>
      </c>
      <c r="N5" s="25">
        <f>SUM(D5:M5)</f>
        <v>4694581</v>
      </c>
      <c r="O5" s="30">
        <f aca="true" t="shared" si="1" ref="O5:O32">(N5/O$34)</f>
        <v>339.5964265046296</v>
      </c>
      <c r="P5" s="6"/>
    </row>
    <row r="6" spans="1:16" ht="15">
      <c r="A6" s="12"/>
      <c r="B6" s="42">
        <v>511</v>
      </c>
      <c r="C6" s="19" t="s">
        <v>19</v>
      </c>
      <c r="D6" s="43">
        <v>45834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45834</v>
      </c>
      <c r="O6" s="44">
        <f t="shared" si="1"/>
        <v>3.3155381944444446</v>
      </c>
      <c r="P6" s="9"/>
    </row>
    <row r="7" spans="1:16" ht="15">
      <c r="A7" s="12"/>
      <c r="B7" s="42">
        <v>512</v>
      </c>
      <c r="C7" s="19" t="s">
        <v>20</v>
      </c>
      <c r="D7" s="43">
        <v>568754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568754</v>
      </c>
      <c r="O7" s="44">
        <f t="shared" si="1"/>
        <v>41.14250578703704</v>
      </c>
      <c r="P7" s="9"/>
    </row>
    <row r="8" spans="1:16" ht="15">
      <c r="A8" s="12"/>
      <c r="B8" s="42">
        <v>513</v>
      </c>
      <c r="C8" s="19" t="s">
        <v>21</v>
      </c>
      <c r="D8" s="43">
        <v>867388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192148</v>
      </c>
      <c r="L8" s="43">
        <v>0</v>
      </c>
      <c r="M8" s="43">
        <v>0</v>
      </c>
      <c r="N8" s="43">
        <f t="shared" si="2"/>
        <v>1059536</v>
      </c>
      <c r="O8" s="44">
        <f t="shared" si="1"/>
        <v>76.64467592592592</v>
      </c>
      <c r="P8" s="9"/>
    </row>
    <row r="9" spans="1:16" ht="15">
      <c r="A9" s="12"/>
      <c r="B9" s="42">
        <v>514</v>
      </c>
      <c r="C9" s="19" t="s">
        <v>22</v>
      </c>
      <c r="D9" s="43">
        <v>150000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150000</v>
      </c>
      <c r="O9" s="44">
        <f t="shared" si="1"/>
        <v>10.850694444444445</v>
      </c>
      <c r="P9" s="9"/>
    </row>
    <row r="10" spans="1:16" ht="15">
      <c r="A10" s="12"/>
      <c r="B10" s="42">
        <v>515</v>
      </c>
      <c r="C10" s="19" t="s">
        <v>23</v>
      </c>
      <c r="D10" s="43">
        <v>284349</v>
      </c>
      <c r="E10" s="43">
        <v>22714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307063</v>
      </c>
      <c r="O10" s="44">
        <f t="shared" si="1"/>
        <v>22.212311921296298</v>
      </c>
      <c r="P10" s="9"/>
    </row>
    <row r="11" spans="1:16" ht="15">
      <c r="A11" s="12"/>
      <c r="B11" s="42">
        <v>516</v>
      </c>
      <c r="C11" s="19" t="s">
        <v>24</v>
      </c>
      <c r="D11" s="43">
        <v>470580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470580</v>
      </c>
      <c r="O11" s="44">
        <f t="shared" si="1"/>
        <v>34.040798611111114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2045429</v>
      </c>
      <c r="L12" s="43">
        <v>0</v>
      </c>
      <c r="M12" s="43">
        <v>0</v>
      </c>
      <c r="N12" s="43">
        <f t="shared" si="2"/>
        <v>2045429</v>
      </c>
      <c r="O12" s="44">
        <f t="shared" si="1"/>
        <v>147.96216724537038</v>
      </c>
      <c r="P12" s="9"/>
    </row>
    <row r="13" spans="1:16" ht="15">
      <c r="A13" s="12"/>
      <c r="B13" s="42">
        <v>519</v>
      </c>
      <c r="C13" s="19" t="s">
        <v>65</v>
      </c>
      <c r="D13" s="43">
        <v>47385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47385</v>
      </c>
      <c r="O13" s="44">
        <f t="shared" si="1"/>
        <v>3.427734375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6851288</v>
      </c>
      <c r="E14" s="29">
        <f t="shared" si="3"/>
        <v>17751</v>
      </c>
      <c r="F14" s="29">
        <f t="shared" si="3"/>
        <v>0</v>
      </c>
      <c r="G14" s="29">
        <f t="shared" si="3"/>
        <v>24235</v>
      </c>
      <c r="H14" s="29">
        <f t="shared" si="3"/>
        <v>0</v>
      </c>
      <c r="I14" s="29">
        <f t="shared" si="3"/>
        <v>544757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2">SUM(D14:M14)</f>
        <v>7438031</v>
      </c>
      <c r="O14" s="41">
        <f t="shared" si="1"/>
        <v>538.0520109953703</v>
      </c>
      <c r="P14" s="10"/>
    </row>
    <row r="15" spans="1:16" ht="15">
      <c r="A15" s="12"/>
      <c r="B15" s="42">
        <v>521</v>
      </c>
      <c r="C15" s="19" t="s">
        <v>28</v>
      </c>
      <c r="D15" s="43">
        <v>5205722</v>
      </c>
      <c r="E15" s="43">
        <v>17751</v>
      </c>
      <c r="F15" s="43">
        <v>0</v>
      </c>
      <c r="G15" s="43">
        <v>24235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5247708</v>
      </c>
      <c r="O15" s="44">
        <f t="shared" si="1"/>
        <v>379.60850694444446</v>
      </c>
      <c r="P15" s="9"/>
    </row>
    <row r="16" spans="1:16" ht="15">
      <c r="A16" s="12"/>
      <c r="B16" s="42">
        <v>522</v>
      </c>
      <c r="C16" s="19" t="s">
        <v>29</v>
      </c>
      <c r="D16" s="43">
        <v>1550873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1550873</v>
      </c>
      <c r="O16" s="44">
        <f t="shared" si="1"/>
        <v>112.18699363425925</v>
      </c>
      <c r="P16" s="9"/>
    </row>
    <row r="17" spans="1:16" ht="15">
      <c r="A17" s="12"/>
      <c r="B17" s="42">
        <v>524</v>
      </c>
      <c r="C17" s="19" t="s">
        <v>30</v>
      </c>
      <c r="D17" s="43">
        <v>94693</v>
      </c>
      <c r="E17" s="43">
        <v>0</v>
      </c>
      <c r="F17" s="43">
        <v>0</v>
      </c>
      <c r="G17" s="43">
        <v>0</v>
      </c>
      <c r="H17" s="43">
        <v>0</v>
      </c>
      <c r="I17" s="43">
        <v>544757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639450</v>
      </c>
      <c r="O17" s="44">
        <f t="shared" si="1"/>
        <v>46.256510416666664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9961487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9961487</v>
      </c>
      <c r="O18" s="41">
        <f t="shared" si="1"/>
        <v>720.5936776620371</v>
      </c>
      <c r="P18" s="10"/>
    </row>
    <row r="19" spans="1:16" ht="15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2469167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2469167</v>
      </c>
      <c r="O19" s="44">
        <f t="shared" si="1"/>
        <v>178.61451099537038</v>
      </c>
      <c r="P19" s="9"/>
    </row>
    <row r="20" spans="1:16" ht="15">
      <c r="A20" s="12"/>
      <c r="B20" s="42">
        <v>534</v>
      </c>
      <c r="C20" s="19" t="s">
        <v>66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1667152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1667152</v>
      </c>
      <c r="O20" s="44">
        <f t="shared" si="1"/>
        <v>120.59837962962963</v>
      </c>
      <c r="P20" s="9"/>
    </row>
    <row r="21" spans="1:16" ht="15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4456451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4456451</v>
      </c>
      <c r="O21" s="44">
        <f t="shared" si="1"/>
        <v>322.37058738425924</v>
      </c>
      <c r="P21" s="9"/>
    </row>
    <row r="22" spans="1:16" ht="15">
      <c r="A22" s="12"/>
      <c r="B22" s="42">
        <v>538</v>
      </c>
      <c r="C22" s="19" t="s">
        <v>67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1368717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1368717</v>
      </c>
      <c r="O22" s="44">
        <f t="shared" si="1"/>
        <v>99.01019965277777</v>
      </c>
      <c r="P22" s="9"/>
    </row>
    <row r="23" spans="1:16" ht="15.75">
      <c r="A23" s="26" t="s">
        <v>37</v>
      </c>
      <c r="B23" s="27"/>
      <c r="C23" s="28"/>
      <c r="D23" s="29">
        <f aca="true" t="shared" si="6" ref="D23:M23">SUM(D24:D25)</f>
        <v>1393919</v>
      </c>
      <c r="E23" s="29">
        <f t="shared" si="6"/>
        <v>12552</v>
      </c>
      <c r="F23" s="29">
        <f t="shared" si="6"/>
        <v>0</v>
      </c>
      <c r="G23" s="29">
        <f t="shared" si="6"/>
        <v>241103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1647574</v>
      </c>
      <c r="O23" s="41">
        <f t="shared" si="1"/>
        <v>119.18214699074075</v>
      </c>
      <c r="P23" s="10"/>
    </row>
    <row r="24" spans="1:16" ht="15">
      <c r="A24" s="12"/>
      <c r="B24" s="42">
        <v>541</v>
      </c>
      <c r="C24" s="19" t="s">
        <v>68</v>
      </c>
      <c r="D24" s="43">
        <v>1213037</v>
      </c>
      <c r="E24" s="43">
        <v>12552</v>
      </c>
      <c r="F24" s="43">
        <v>0</v>
      </c>
      <c r="G24" s="43">
        <v>241103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1466692</v>
      </c>
      <c r="O24" s="44">
        <f t="shared" si="1"/>
        <v>106.09751157407408</v>
      </c>
      <c r="P24" s="9"/>
    </row>
    <row r="25" spans="1:16" ht="15">
      <c r="A25" s="12"/>
      <c r="B25" s="42">
        <v>549</v>
      </c>
      <c r="C25" s="19" t="s">
        <v>69</v>
      </c>
      <c r="D25" s="43">
        <v>180882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180882</v>
      </c>
      <c r="O25" s="44">
        <f t="shared" si="1"/>
        <v>13.084635416666666</v>
      </c>
      <c r="P25" s="9"/>
    </row>
    <row r="26" spans="1:16" ht="15.75">
      <c r="A26" s="26" t="s">
        <v>40</v>
      </c>
      <c r="B26" s="27"/>
      <c r="C26" s="28"/>
      <c r="D26" s="29">
        <f aca="true" t="shared" si="7" ref="D26:M26">SUM(D27:D27)</f>
        <v>95011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95011</v>
      </c>
      <c r="O26" s="41">
        <f t="shared" si="1"/>
        <v>6.872902199074074</v>
      </c>
      <c r="P26" s="10"/>
    </row>
    <row r="27" spans="1:16" ht="15">
      <c r="A27" s="12"/>
      <c r="B27" s="42">
        <v>562</v>
      </c>
      <c r="C27" s="19" t="s">
        <v>70</v>
      </c>
      <c r="D27" s="43">
        <v>95011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95011</v>
      </c>
      <c r="O27" s="44">
        <f t="shared" si="1"/>
        <v>6.872902199074074</v>
      </c>
      <c r="P27" s="9"/>
    </row>
    <row r="28" spans="1:16" ht="15.75">
      <c r="A28" s="26" t="s">
        <v>42</v>
      </c>
      <c r="B28" s="27"/>
      <c r="C28" s="28"/>
      <c r="D28" s="29">
        <f aca="true" t="shared" si="8" ref="D28:M28">SUM(D29:D29)</f>
        <v>1308898</v>
      </c>
      <c r="E28" s="29">
        <f t="shared" si="8"/>
        <v>113694</v>
      </c>
      <c r="F28" s="29">
        <f t="shared" si="8"/>
        <v>118458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1541050</v>
      </c>
      <c r="O28" s="41">
        <f t="shared" si="1"/>
        <v>111.47641782407408</v>
      </c>
      <c r="P28" s="9"/>
    </row>
    <row r="29" spans="1:16" ht="15">
      <c r="A29" s="12"/>
      <c r="B29" s="42">
        <v>572</v>
      </c>
      <c r="C29" s="19" t="s">
        <v>71</v>
      </c>
      <c r="D29" s="43">
        <v>1308898</v>
      </c>
      <c r="E29" s="43">
        <v>113694</v>
      </c>
      <c r="F29" s="43">
        <v>118458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1541050</v>
      </c>
      <c r="O29" s="44">
        <f t="shared" si="1"/>
        <v>111.47641782407408</v>
      </c>
      <c r="P29" s="9"/>
    </row>
    <row r="30" spans="1:16" ht="15.75">
      <c r="A30" s="26" t="s">
        <v>72</v>
      </c>
      <c r="B30" s="27"/>
      <c r="C30" s="28"/>
      <c r="D30" s="29">
        <f aca="true" t="shared" si="9" ref="D30:M30">SUM(D31:D31)</f>
        <v>0</v>
      </c>
      <c r="E30" s="29">
        <f t="shared" si="9"/>
        <v>1408081</v>
      </c>
      <c r="F30" s="29">
        <f t="shared" si="9"/>
        <v>0</v>
      </c>
      <c r="G30" s="29">
        <f t="shared" si="9"/>
        <v>90132</v>
      </c>
      <c r="H30" s="29">
        <f t="shared" si="9"/>
        <v>0</v>
      </c>
      <c r="I30" s="29">
        <f t="shared" si="9"/>
        <v>1416853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2915066</v>
      </c>
      <c r="O30" s="41">
        <f t="shared" si="1"/>
        <v>210.86993634259258</v>
      </c>
      <c r="P30" s="9"/>
    </row>
    <row r="31" spans="1:16" ht="15.75" thickBot="1">
      <c r="A31" s="12"/>
      <c r="B31" s="42">
        <v>581</v>
      </c>
      <c r="C31" s="19" t="s">
        <v>73</v>
      </c>
      <c r="D31" s="43">
        <v>0</v>
      </c>
      <c r="E31" s="43">
        <v>1408081</v>
      </c>
      <c r="F31" s="43">
        <v>0</v>
      </c>
      <c r="G31" s="43">
        <v>90132</v>
      </c>
      <c r="H31" s="43">
        <v>0</v>
      </c>
      <c r="I31" s="43">
        <v>1416853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2915066</v>
      </c>
      <c r="O31" s="44">
        <f t="shared" si="1"/>
        <v>210.86993634259258</v>
      </c>
      <c r="P31" s="9"/>
    </row>
    <row r="32" spans="1:119" ht="16.5" thickBot="1">
      <c r="A32" s="13" t="s">
        <v>10</v>
      </c>
      <c r="B32" s="21"/>
      <c r="C32" s="20"/>
      <c r="D32" s="14">
        <f>SUM(D5,D14,D18,D23,D26,D28,D30)</f>
        <v>12083406</v>
      </c>
      <c r="E32" s="14">
        <f aca="true" t="shared" si="10" ref="E32:M32">SUM(E5,E14,E18,E23,E26,E28,E30)</f>
        <v>1574792</v>
      </c>
      <c r="F32" s="14">
        <f t="shared" si="10"/>
        <v>118458</v>
      </c>
      <c r="G32" s="14">
        <f t="shared" si="10"/>
        <v>355470</v>
      </c>
      <c r="H32" s="14">
        <f t="shared" si="10"/>
        <v>0</v>
      </c>
      <c r="I32" s="14">
        <f t="shared" si="10"/>
        <v>11923097</v>
      </c>
      <c r="J32" s="14">
        <f t="shared" si="10"/>
        <v>0</v>
      </c>
      <c r="K32" s="14">
        <f t="shared" si="10"/>
        <v>2237577</v>
      </c>
      <c r="L32" s="14">
        <f t="shared" si="10"/>
        <v>0</v>
      </c>
      <c r="M32" s="14">
        <f t="shared" si="10"/>
        <v>0</v>
      </c>
      <c r="N32" s="14">
        <f t="shared" si="4"/>
        <v>28292800</v>
      </c>
      <c r="O32" s="35">
        <f t="shared" si="1"/>
        <v>2046.6435185185185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94</v>
      </c>
      <c r="M34" s="93"/>
      <c r="N34" s="93"/>
      <c r="O34" s="39">
        <v>13824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2835797</v>
      </c>
      <c r="E5" s="24">
        <f t="shared" si="0"/>
        <v>23519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2669092</v>
      </c>
      <c r="L5" s="24">
        <f t="shared" si="0"/>
        <v>0</v>
      </c>
      <c r="M5" s="24">
        <f t="shared" si="0"/>
        <v>0</v>
      </c>
      <c r="N5" s="25">
        <f>SUM(D5:M5)</f>
        <v>5528408</v>
      </c>
      <c r="O5" s="30">
        <f aca="true" t="shared" si="1" ref="O5:O32">(N5/O$34)</f>
        <v>400.84164733178653</v>
      </c>
      <c r="P5" s="6"/>
    </row>
    <row r="6" spans="1:16" ht="15">
      <c r="A6" s="12"/>
      <c r="B6" s="42">
        <v>511</v>
      </c>
      <c r="C6" s="19" t="s">
        <v>19</v>
      </c>
      <c r="D6" s="43">
        <v>40194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40194</v>
      </c>
      <c r="O6" s="44">
        <f t="shared" si="1"/>
        <v>2.914298143851508</v>
      </c>
      <c r="P6" s="9"/>
    </row>
    <row r="7" spans="1:16" ht="15">
      <c r="A7" s="12"/>
      <c r="B7" s="42">
        <v>512</v>
      </c>
      <c r="C7" s="19" t="s">
        <v>20</v>
      </c>
      <c r="D7" s="43">
        <v>594776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594776</v>
      </c>
      <c r="O7" s="44">
        <f t="shared" si="1"/>
        <v>43.124709976798144</v>
      </c>
      <c r="P7" s="9"/>
    </row>
    <row r="8" spans="1:16" ht="15">
      <c r="A8" s="12"/>
      <c r="B8" s="42">
        <v>513</v>
      </c>
      <c r="C8" s="19" t="s">
        <v>21</v>
      </c>
      <c r="D8" s="43">
        <v>982652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198154</v>
      </c>
      <c r="L8" s="43">
        <v>0</v>
      </c>
      <c r="M8" s="43">
        <v>0</v>
      </c>
      <c r="N8" s="43">
        <f t="shared" si="2"/>
        <v>1180806</v>
      </c>
      <c r="O8" s="44">
        <f t="shared" si="1"/>
        <v>85.61528422273781</v>
      </c>
      <c r="P8" s="9"/>
    </row>
    <row r="9" spans="1:16" ht="15">
      <c r="A9" s="12"/>
      <c r="B9" s="42">
        <v>514</v>
      </c>
      <c r="C9" s="19" t="s">
        <v>22</v>
      </c>
      <c r="D9" s="43">
        <v>165955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165955</v>
      </c>
      <c r="O9" s="44">
        <f t="shared" si="1"/>
        <v>12.03270011600928</v>
      </c>
      <c r="P9" s="9"/>
    </row>
    <row r="10" spans="1:16" ht="15">
      <c r="A10" s="12"/>
      <c r="B10" s="42">
        <v>515</v>
      </c>
      <c r="C10" s="19" t="s">
        <v>23</v>
      </c>
      <c r="D10" s="43">
        <v>445214</v>
      </c>
      <c r="E10" s="43">
        <v>23519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468733</v>
      </c>
      <c r="O10" s="44">
        <f t="shared" si="1"/>
        <v>33.98586136890951</v>
      </c>
      <c r="P10" s="9"/>
    </row>
    <row r="11" spans="1:16" ht="15">
      <c r="A11" s="12"/>
      <c r="B11" s="42">
        <v>516</v>
      </c>
      <c r="C11" s="19" t="s">
        <v>24</v>
      </c>
      <c r="D11" s="43">
        <v>493731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493731</v>
      </c>
      <c r="O11" s="44">
        <f t="shared" si="1"/>
        <v>35.79836136890951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2470938</v>
      </c>
      <c r="L12" s="43">
        <v>0</v>
      </c>
      <c r="M12" s="43">
        <v>0</v>
      </c>
      <c r="N12" s="43">
        <f t="shared" si="2"/>
        <v>2470938</v>
      </c>
      <c r="O12" s="44">
        <f t="shared" si="1"/>
        <v>179.15733758700696</v>
      </c>
      <c r="P12" s="9"/>
    </row>
    <row r="13" spans="1:16" ht="15">
      <c r="A13" s="12"/>
      <c r="B13" s="42">
        <v>519</v>
      </c>
      <c r="C13" s="19" t="s">
        <v>65</v>
      </c>
      <c r="D13" s="43">
        <v>113275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113275</v>
      </c>
      <c r="O13" s="44">
        <f t="shared" si="1"/>
        <v>8.213094547563806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6655169</v>
      </c>
      <c r="E14" s="29">
        <f t="shared" si="3"/>
        <v>48363</v>
      </c>
      <c r="F14" s="29">
        <f t="shared" si="3"/>
        <v>0</v>
      </c>
      <c r="G14" s="29">
        <f t="shared" si="3"/>
        <v>3000</v>
      </c>
      <c r="H14" s="29">
        <f t="shared" si="3"/>
        <v>0</v>
      </c>
      <c r="I14" s="29">
        <f t="shared" si="3"/>
        <v>550492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2">SUM(D14:M14)</f>
        <v>7257024</v>
      </c>
      <c r="O14" s="41">
        <f t="shared" si="1"/>
        <v>526.1763341067285</v>
      </c>
      <c r="P14" s="10"/>
    </row>
    <row r="15" spans="1:16" ht="15">
      <c r="A15" s="12"/>
      <c r="B15" s="42">
        <v>521</v>
      </c>
      <c r="C15" s="19" t="s">
        <v>28</v>
      </c>
      <c r="D15" s="43">
        <v>5108753</v>
      </c>
      <c r="E15" s="43">
        <v>48363</v>
      </c>
      <c r="F15" s="43">
        <v>0</v>
      </c>
      <c r="G15" s="43">
        <v>3000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5160116</v>
      </c>
      <c r="O15" s="44">
        <f t="shared" si="1"/>
        <v>374.1383410672854</v>
      </c>
      <c r="P15" s="9"/>
    </row>
    <row r="16" spans="1:16" ht="15">
      <c r="A16" s="12"/>
      <c r="B16" s="42">
        <v>522</v>
      </c>
      <c r="C16" s="19" t="s">
        <v>29</v>
      </c>
      <c r="D16" s="43">
        <v>1475749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1475749</v>
      </c>
      <c r="O16" s="44">
        <f t="shared" si="1"/>
        <v>107.00036252900232</v>
      </c>
      <c r="P16" s="9"/>
    </row>
    <row r="17" spans="1:16" ht="15">
      <c r="A17" s="12"/>
      <c r="B17" s="42">
        <v>524</v>
      </c>
      <c r="C17" s="19" t="s">
        <v>30</v>
      </c>
      <c r="D17" s="43">
        <v>70667</v>
      </c>
      <c r="E17" s="43">
        <v>0</v>
      </c>
      <c r="F17" s="43">
        <v>0</v>
      </c>
      <c r="G17" s="43">
        <v>0</v>
      </c>
      <c r="H17" s="43">
        <v>0</v>
      </c>
      <c r="I17" s="43">
        <v>550492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621159</v>
      </c>
      <c r="O17" s="44">
        <f t="shared" si="1"/>
        <v>45.037630510440835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10532634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10532634</v>
      </c>
      <c r="O18" s="41">
        <f t="shared" si="1"/>
        <v>763.6770591647331</v>
      </c>
      <c r="P18" s="10"/>
    </row>
    <row r="19" spans="1:16" ht="15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2609321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2609321</v>
      </c>
      <c r="O19" s="44">
        <f t="shared" si="1"/>
        <v>189.1909077726218</v>
      </c>
      <c r="P19" s="9"/>
    </row>
    <row r="20" spans="1:16" ht="15">
      <c r="A20" s="12"/>
      <c r="B20" s="42">
        <v>534</v>
      </c>
      <c r="C20" s="19" t="s">
        <v>66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1709616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1709616</v>
      </c>
      <c r="O20" s="44">
        <f t="shared" si="1"/>
        <v>123.9570765661253</v>
      </c>
      <c r="P20" s="9"/>
    </row>
    <row r="21" spans="1:16" ht="15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4603749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4603749</v>
      </c>
      <c r="O21" s="44">
        <f t="shared" si="1"/>
        <v>333.79850638051045</v>
      </c>
      <c r="P21" s="9"/>
    </row>
    <row r="22" spans="1:16" ht="15">
      <c r="A22" s="12"/>
      <c r="B22" s="42">
        <v>538</v>
      </c>
      <c r="C22" s="19" t="s">
        <v>67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1609948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1609948</v>
      </c>
      <c r="O22" s="44">
        <f t="shared" si="1"/>
        <v>116.73056844547564</v>
      </c>
      <c r="P22" s="9"/>
    </row>
    <row r="23" spans="1:16" ht="15.75">
      <c r="A23" s="26" t="s">
        <v>37</v>
      </c>
      <c r="B23" s="27"/>
      <c r="C23" s="28"/>
      <c r="D23" s="29">
        <f aca="true" t="shared" si="6" ref="D23:M23">SUM(D24:D25)</f>
        <v>1482896</v>
      </c>
      <c r="E23" s="29">
        <f t="shared" si="6"/>
        <v>501409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1984305</v>
      </c>
      <c r="O23" s="41">
        <f t="shared" si="1"/>
        <v>143.8736223897912</v>
      </c>
      <c r="P23" s="10"/>
    </row>
    <row r="24" spans="1:16" ht="15">
      <c r="A24" s="12"/>
      <c r="B24" s="42">
        <v>541</v>
      </c>
      <c r="C24" s="19" t="s">
        <v>68</v>
      </c>
      <c r="D24" s="43">
        <v>1317069</v>
      </c>
      <c r="E24" s="43">
        <v>501409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1818478</v>
      </c>
      <c r="O24" s="44">
        <f t="shared" si="1"/>
        <v>131.8502030162413</v>
      </c>
      <c r="P24" s="9"/>
    </row>
    <row r="25" spans="1:16" ht="15">
      <c r="A25" s="12"/>
      <c r="B25" s="42">
        <v>549</v>
      </c>
      <c r="C25" s="19" t="s">
        <v>69</v>
      </c>
      <c r="D25" s="43">
        <v>165827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165827</v>
      </c>
      <c r="O25" s="44">
        <f t="shared" si="1"/>
        <v>12.023419373549883</v>
      </c>
      <c r="P25" s="9"/>
    </row>
    <row r="26" spans="1:16" ht="15.75">
      <c r="A26" s="26" t="s">
        <v>40</v>
      </c>
      <c r="B26" s="27"/>
      <c r="C26" s="28"/>
      <c r="D26" s="29">
        <f aca="true" t="shared" si="7" ref="D26:M26">SUM(D27:D27)</f>
        <v>91911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91911</v>
      </c>
      <c r="O26" s="41">
        <f t="shared" si="1"/>
        <v>6.664080626450116</v>
      </c>
      <c r="P26" s="10"/>
    </row>
    <row r="27" spans="1:16" ht="15">
      <c r="A27" s="12"/>
      <c r="B27" s="42">
        <v>562</v>
      </c>
      <c r="C27" s="19" t="s">
        <v>70</v>
      </c>
      <c r="D27" s="43">
        <v>91911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91911</v>
      </c>
      <c r="O27" s="44">
        <f t="shared" si="1"/>
        <v>6.664080626450116</v>
      </c>
      <c r="P27" s="9"/>
    </row>
    <row r="28" spans="1:16" ht="15.75">
      <c r="A28" s="26" t="s">
        <v>42</v>
      </c>
      <c r="B28" s="27"/>
      <c r="C28" s="28"/>
      <c r="D28" s="29">
        <f aca="true" t="shared" si="8" ref="D28:M28">SUM(D29:D29)</f>
        <v>1374533</v>
      </c>
      <c r="E28" s="29">
        <f t="shared" si="8"/>
        <v>441695</v>
      </c>
      <c r="F28" s="29">
        <f t="shared" si="8"/>
        <v>19850</v>
      </c>
      <c r="G28" s="29">
        <f t="shared" si="8"/>
        <v>1500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1837578</v>
      </c>
      <c r="O28" s="41">
        <f t="shared" si="1"/>
        <v>133.2350638051044</v>
      </c>
      <c r="P28" s="9"/>
    </row>
    <row r="29" spans="1:16" ht="15">
      <c r="A29" s="12"/>
      <c r="B29" s="42">
        <v>572</v>
      </c>
      <c r="C29" s="19" t="s">
        <v>71</v>
      </c>
      <c r="D29" s="43">
        <v>1374533</v>
      </c>
      <c r="E29" s="43">
        <v>441695</v>
      </c>
      <c r="F29" s="43">
        <v>19850</v>
      </c>
      <c r="G29" s="43">
        <v>1500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1837578</v>
      </c>
      <c r="O29" s="44">
        <f t="shared" si="1"/>
        <v>133.2350638051044</v>
      </c>
      <c r="P29" s="9"/>
    </row>
    <row r="30" spans="1:16" ht="15.75">
      <c r="A30" s="26" t="s">
        <v>72</v>
      </c>
      <c r="B30" s="27"/>
      <c r="C30" s="28"/>
      <c r="D30" s="29">
        <f aca="true" t="shared" si="9" ref="D30:M30">SUM(D31:D31)</f>
        <v>0</v>
      </c>
      <c r="E30" s="29">
        <f t="shared" si="9"/>
        <v>435000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857648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1292648</v>
      </c>
      <c r="O30" s="41">
        <f t="shared" si="1"/>
        <v>93.72447795823666</v>
      </c>
      <c r="P30" s="9"/>
    </row>
    <row r="31" spans="1:16" ht="15.75" thickBot="1">
      <c r="A31" s="12"/>
      <c r="B31" s="42">
        <v>581</v>
      </c>
      <c r="C31" s="19" t="s">
        <v>73</v>
      </c>
      <c r="D31" s="43">
        <v>0</v>
      </c>
      <c r="E31" s="43">
        <v>435000</v>
      </c>
      <c r="F31" s="43">
        <v>0</v>
      </c>
      <c r="G31" s="43">
        <v>0</v>
      </c>
      <c r="H31" s="43">
        <v>0</v>
      </c>
      <c r="I31" s="43">
        <v>857648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1292648</v>
      </c>
      <c r="O31" s="44">
        <f t="shared" si="1"/>
        <v>93.72447795823666</v>
      </c>
      <c r="P31" s="9"/>
    </row>
    <row r="32" spans="1:119" ht="16.5" thickBot="1">
      <c r="A32" s="13" t="s">
        <v>10</v>
      </c>
      <c r="B32" s="21"/>
      <c r="C32" s="20"/>
      <c r="D32" s="14">
        <f>SUM(D5,D14,D18,D23,D26,D28,D30)</f>
        <v>12440306</v>
      </c>
      <c r="E32" s="14">
        <f aca="true" t="shared" si="10" ref="E32:M32">SUM(E5,E14,E18,E23,E26,E28,E30)</f>
        <v>1449986</v>
      </c>
      <c r="F32" s="14">
        <f t="shared" si="10"/>
        <v>19850</v>
      </c>
      <c r="G32" s="14">
        <f t="shared" si="10"/>
        <v>4500</v>
      </c>
      <c r="H32" s="14">
        <f t="shared" si="10"/>
        <v>0</v>
      </c>
      <c r="I32" s="14">
        <f t="shared" si="10"/>
        <v>11940774</v>
      </c>
      <c r="J32" s="14">
        <f t="shared" si="10"/>
        <v>0</v>
      </c>
      <c r="K32" s="14">
        <f t="shared" si="10"/>
        <v>2669092</v>
      </c>
      <c r="L32" s="14">
        <f t="shared" si="10"/>
        <v>0</v>
      </c>
      <c r="M32" s="14">
        <f t="shared" si="10"/>
        <v>0</v>
      </c>
      <c r="N32" s="14">
        <f t="shared" si="4"/>
        <v>28524508</v>
      </c>
      <c r="O32" s="35">
        <f t="shared" si="1"/>
        <v>2068.1922853828305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92</v>
      </c>
      <c r="M34" s="93"/>
      <c r="N34" s="93"/>
      <c r="O34" s="39">
        <v>13792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3719145</v>
      </c>
      <c r="E5" s="24">
        <f t="shared" si="0"/>
        <v>151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2361284</v>
      </c>
      <c r="L5" s="24">
        <f t="shared" si="0"/>
        <v>0</v>
      </c>
      <c r="M5" s="24">
        <f t="shared" si="0"/>
        <v>0</v>
      </c>
      <c r="N5" s="25">
        <f>SUM(D5:M5)</f>
        <v>6080580</v>
      </c>
      <c r="O5" s="30">
        <f aca="true" t="shared" si="1" ref="O5:O36">(N5/O$38)</f>
        <v>448.08990420044216</v>
      </c>
      <c r="P5" s="6"/>
    </row>
    <row r="6" spans="1:16" ht="15">
      <c r="A6" s="12"/>
      <c r="B6" s="42">
        <v>511</v>
      </c>
      <c r="C6" s="19" t="s">
        <v>19</v>
      </c>
      <c r="D6" s="43">
        <v>43466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43466</v>
      </c>
      <c r="O6" s="44">
        <f t="shared" si="1"/>
        <v>3.2030950626381722</v>
      </c>
      <c r="P6" s="9"/>
    </row>
    <row r="7" spans="1:16" ht="15">
      <c r="A7" s="12"/>
      <c r="B7" s="42">
        <v>512</v>
      </c>
      <c r="C7" s="19" t="s">
        <v>20</v>
      </c>
      <c r="D7" s="43">
        <v>699232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699232</v>
      </c>
      <c r="O7" s="44">
        <f t="shared" si="1"/>
        <v>51.52778187177598</v>
      </c>
      <c r="P7" s="9"/>
    </row>
    <row r="8" spans="1:16" ht="15">
      <c r="A8" s="12"/>
      <c r="B8" s="42">
        <v>513</v>
      </c>
      <c r="C8" s="19" t="s">
        <v>21</v>
      </c>
      <c r="D8" s="43">
        <v>1156516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169141</v>
      </c>
      <c r="L8" s="43">
        <v>0</v>
      </c>
      <c r="M8" s="43">
        <v>0</v>
      </c>
      <c r="N8" s="43">
        <f t="shared" si="2"/>
        <v>1325657</v>
      </c>
      <c r="O8" s="44">
        <f t="shared" si="1"/>
        <v>97.69027266028003</v>
      </c>
      <c r="P8" s="9"/>
    </row>
    <row r="9" spans="1:16" ht="15">
      <c r="A9" s="12"/>
      <c r="B9" s="42">
        <v>514</v>
      </c>
      <c r="C9" s="19" t="s">
        <v>22</v>
      </c>
      <c r="D9" s="43">
        <v>199611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199611</v>
      </c>
      <c r="O9" s="44">
        <f t="shared" si="1"/>
        <v>14.70972733971997</v>
      </c>
      <c r="P9" s="9"/>
    </row>
    <row r="10" spans="1:16" ht="15">
      <c r="A10" s="12"/>
      <c r="B10" s="42">
        <v>515</v>
      </c>
      <c r="C10" s="19" t="s">
        <v>23</v>
      </c>
      <c r="D10" s="43">
        <v>274618</v>
      </c>
      <c r="E10" s="43">
        <v>151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274769</v>
      </c>
      <c r="O10" s="44">
        <f t="shared" si="1"/>
        <v>20.248268238761973</v>
      </c>
      <c r="P10" s="9"/>
    </row>
    <row r="11" spans="1:16" ht="15">
      <c r="A11" s="12"/>
      <c r="B11" s="42">
        <v>516</v>
      </c>
      <c r="C11" s="19" t="s">
        <v>24</v>
      </c>
      <c r="D11" s="43">
        <v>770919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770919</v>
      </c>
      <c r="O11" s="44">
        <f t="shared" si="1"/>
        <v>56.8105379513633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2192143</v>
      </c>
      <c r="L12" s="43">
        <v>0</v>
      </c>
      <c r="M12" s="43">
        <v>0</v>
      </c>
      <c r="N12" s="43">
        <f t="shared" si="2"/>
        <v>2192143</v>
      </c>
      <c r="O12" s="44">
        <f t="shared" si="1"/>
        <v>161.54333087693442</v>
      </c>
      <c r="P12" s="9"/>
    </row>
    <row r="13" spans="1:16" ht="15">
      <c r="A13" s="12"/>
      <c r="B13" s="42">
        <v>519</v>
      </c>
      <c r="C13" s="19" t="s">
        <v>65</v>
      </c>
      <c r="D13" s="43">
        <v>574783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574783</v>
      </c>
      <c r="O13" s="44">
        <f t="shared" si="1"/>
        <v>42.356890198968316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6336732</v>
      </c>
      <c r="E14" s="29">
        <f t="shared" si="3"/>
        <v>96135</v>
      </c>
      <c r="F14" s="29">
        <f t="shared" si="3"/>
        <v>0</v>
      </c>
      <c r="G14" s="29">
        <f t="shared" si="3"/>
        <v>1010</v>
      </c>
      <c r="H14" s="29">
        <f t="shared" si="3"/>
        <v>0</v>
      </c>
      <c r="I14" s="29">
        <f t="shared" si="3"/>
        <v>520019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6">SUM(D14:M14)</f>
        <v>6953896</v>
      </c>
      <c r="O14" s="41">
        <f t="shared" si="1"/>
        <v>512.4462785556375</v>
      </c>
      <c r="P14" s="10"/>
    </row>
    <row r="15" spans="1:16" ht="15">
      <c r="A15" s="12"/>
      <c r="B15" s="42">
        <v>521</v>
      </c>
      <c r="C15" s="19" t="s">
        <v>28</v>
      </c>
      <c r="D15" s="43">
        <v>4838632</v>
      </c>
      <c r="E15" s="43">
        <v>96135</v>
      </c>
      <c r="F15" s="43">
        <v>0</v>
      </c>
      <c r="G15" s="43">
        <v>1010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4935777</v>
      </c>
      <c r="O15" s="44">
        <f t="shared" si="1"/>
        <v>363.7271186440678</v>
      </c>
      <c r="P15" s="9"/>
    </row>
    <row r="16" spans="1:16" ht="15">
      <c r="A16" s="12"/>
      <c r="B16" s="42">
        <v>522</v>
      </c>
      <c r="C16" s="19" t="s">
        <v>29</v>
      </c>
      <c r="D16" s="43">
        <v>1463392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1463392</v>
      </c>
      <c r="O16" s="44">
        <f t="shared" si="1"/>
        <v>107.84023581429624</v>
      </c>
      <c r="P16" s="9"/>
    </row>
    <row r="17" spans="1:16" ht="15">
      <c r="A17" s="12"/>
      <c r="B17" s="42">
        <v>524</v>
      </c>
      <c r="C17" s="19" t="s">
        <v>30</v>
      </c>
      <c r="D17" s="43">
        <v>34708</v>
      </c>
      <c r="E17" s="43">
        <v>0</v>
      </c>
      <c r="F17" s="43">
        <v>0</v>
      </c>
      <c r="G17" s="43">
        <v>0</v>
      </c>
      <c r="H17" s="43">
        <v>0</v>
      </c>
      <c r="I17" s="43">
        <v>520019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554727</v>
      </c>
      <c r="O17" s="44">
        <f t="shared" si="1"/>
        <v>40.8789240972734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13639429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13639429</v>
      </c>
      <c r="O18" s="41">
        <f t="shared" si="1"/>
        <v>1005.1163596168018</v>
      </c>
      <c r="P18" s="10"/>
    </row>
    <row r="19" spans="1:16" ht="15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3332218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3332218</v>
      </c>
      <c r="O19" s="44">
        <f t="shared" si="1"/>
        <v>245.55770081061164</v>
      </c>
      <c r="P19" s="9"/>
    </row>
    <row r="20" spans="1:16" ht="15">
      <c r="A20" s="12"/>
      <c r="B20" s="42">
        <v>534</v>
      </c>
      <c r="C20" s="19" t="s">
        <v>66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2152110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2152110</v>
      </c>
      <c r="O20" s="44">
        <f t="shared" si="1"/>
        <v>158.59322033898306</v>
      </c>
      <c r="P20" s="9"/>
    </row>
    <row r="21" spans="1:16" ht="15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6059350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6059350</v>
      </c>
      <c r="O21" s="44">
        <f t="shared" si="1"/>
        <v>446.52542372881356</v>
      </c>
      <c r="P21" s="9"/>
    </row>
    <row r="22" spans="1:16" ht="15">
      <c r="A22" s="12"/>
      <c r="B22" s="42">
        <v>538</v>
      </c>
      <c r="C22" s="19" t="s">
        <v>67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2095751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2095751</v>
      </c>
      <c r="O22" s="44">
        <f t="shared" si="1"/>
        <v>154.44001473839353</v>
      </c>
      <c r="P22" s="9"/>
    </row>
    <row r="23" spans="1:16" ht="15.75">
      <c r="A23" s="26" t="s">
        <v>37</v>
      </c>
      <c r="B23" s="27"/>
      <c r="C23" s="28"/>
      <c r="D23" s="29">
        <f aca="true" t="shared" si="6" ref="D23:M23">SUM(D24:D25)</f>
        <v>1548970</v>
      </c>
      <c r="E23" s="29">
        <f t="shared" si="6"/>
        <v>607380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2156350</v>
      </c>
      <c r="O23" s="41">
        <f t="shared" si="1"/>
        <v>158.9056742815033</v>
      </c>
      <c r="P23" s="10"/>
    </row>
    <row r="24" spans="1:16" ht="15">
      <c r="A24" s="12"/>
      <c r="B24" s="42">
        <v>541</v>
      </c>
      <c r="C24" s="19" t="s">
        <v>68</v>
      </c>
      <c r="D24" s="43">
        <v>1287838</v>
      </c>
      <c r="E24" s="43">
        <v>607380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1895218</v>
      </c>
      <c r="O24" s="44">
        <f t="shared" si="1"/>
        <v>139.6623434045689</v>
      </c>
      <c r="P24" s="9"/>
    </row>
    <row r="25" spans="1:16" ht="15">
      <c r="A25" s="12"/>
      <c r="B25" s="42">
        <v>549</v>
      </c>
      <c r="C25" s="19" t="s">
        <v>69</v>
      </c>
      <c r="D25" s="43">
        <v>261132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261132</v>
      </c>
      <c r="O25" s="44">
        <f t="shared" si="1"/>
        <v>19.243330876934415</v>
      </c>
      <c r="P25" s="9"/>
    </row>
    <row r="26" spans="1:16" ht="15.75">
      <c r="A26" s="26" t="s">
        <v>40</v>
      </c>
      <c r="B26" s="27"/>
      <c r="C26" s="28"/>
      <c r="D26" s="29">
        <f aca="true" t="shared" si="7" ref="D26:M26">SUM(D27:D27)</f>
        <v>89879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89879</v>
      </c>
      <c r="O26" s="41">
        <f t="shared" si="1"/>
        <v>6.623360353721444</v>
      </c>
      <c r="P26" s="10"/>
    </row>
    <row r="27" spans="1:16" ht="15">
      <c r="A27" s="12"/>
      <c r="B27" s="42">
        <v>562</v>
      </c>
      <c r="C27" s="19" t="s">
        <v>70</v>
      </c>
      <c r="D27" s="43">
        <v>89879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89879</v>
      </c>
      <c r="O27" s="44">
        <f t="shared" si="1"/>
        <v>6.623360353721444</v>
      </c>
      <c r="P27" s="9"/>
    </row>
    <row r="28" spans="1:16" ht="15.75">
      <c r="A28" s="26" t="s">
        <v>42</v>
      </c>
      <c r="B28" s="27"/>
      <c r="C28" s="28"/>
      <c r="D28" s="29">
        <f aca="true" t="shared" si="8" ref="D28:M28">SUM(D29:D29)</f>
        <v>2605136</v>
      </c>
      <c r="E28" s="29">
        <f t="shared" si="8"/>
        <v>324084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2929220</v>
      </c>
      <c r="O28" s="41">
        <f t="shared" si="1"/>
        <v>215.85998526160648</v>
      </c>
      <c r="P28" s="9"/>
    </row>
    <row r="29" spans="1:16" ht="15">
      <c r="A29" s="12"/>
      <c r="B29" s="42">
        <v>572</v>
      </c>
      <c r="C29" s="19" t="s">
        <v>71</v>
      </c>
      <c r="D29" s="43">
        <v>2605136</v>
      </c>
      <c r="E29" s="43">
        <v>324084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2929220</v>
      </c>
      <c r="O29" s="44">
        <f t="shared" si="1"/>
        <v>215.85998526160648</v>
      </c>
      <c r="P29" s="9"/>
    </row>
    <row r="30" spans="1:16" ht="15.75">
      <c r="A30" s="26" t="s">
        <v>72</v>
      </c>
      <c r="B30" s="27"/>
      <c r="C30" s="28"/>
      <c r="D30" s="29">
        <f aca="true" t="shared" si="9" ref="D30:M30">SUM(D31:D35)</f>
        <v>303000</v>
      </c>
      <c r="E30" s="29">
        <f t="shared" si="9"/>
        <v>517300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-1921376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-1101076</v>
      </c>
      <c r="O30" s="41">
        <f t="shared" si="1"/>
        <v>-81.14045689019896</v>
      </c>
      <c r="P30" s="9"/>
    </row>
    <row r="31" spans="1:16" ht="15">
      <c r="A31" s="12"/>
      <c r="B31" s="42">
        <v>581</v>
      </c>
      <c r="C31" s="19" t="s">
        <v>73</v>
      </c>
      <c r="D31" s="43">
        <v>303000</v>
      </c>
      <c r="E31" s="43">
        <v>517300</v>
      </c>
      <c r="F31" s="43">
        <v>0</v>
      </c>
      <c r="G31" s="43">
        <v>0</v>
      </c>
      <c r="H31" s="43">
        <v>0</v>
      </c>
      <c r="I31" s="43">
        <v>902945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1723245</v>
      </c>
      <c r="O31" s="44">
        <f t="shared" si="1"/>
        <v>126.98931466470155</v>
      </c>
      <c r="P31" s="9"/>
    </row>
    <row r="32" spans="1:16" ht="15">
      <c r="A32" s="12"/>
      <c r="B32" s="42">
        <v>584</v>
      </c>
      <c r="C32" s="19" t="s">
        <v>89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6781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6781</v>
      </c>
      <c r="O32" s="44">
        <f t="shared" si="1"/>
        <v>0.49970523212969786</v>
      </c>
      <c r="P32" s="9"/>
    </row>
    <row r="33" spans="1:16" ht="15">
      <c r="A33" s="12"/>
      <c r="B33" s="42">
        <v>590</v>
      </c>
      <c r="C33" s="19" t="s">
        <v>74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107943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107943</v>
      </c>
      <c r="O33" s="44">
        <f t="shared" si="1"/>
        <v>7.954532056005895</v>
      </c>
      <c r="P33" s="9"/>
    </row>
    <row r="34" spans="1:16" ht="15">
      <c r="A34" s="12"/>
      <c r="B34" s="42">
        <v>591</v>
      </c>
      <c r="C34" s="19" t="s">
        <v>75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431075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431075</v>
      </c>
      <c r="O34" s="44">
        <f t="shared" si="1"/>
        <v>31.766764922623434</v>
      </c>
      <c r="P34" s="9"/>
    </row>
    <row r="35" spans="1:16" ht="15.75" thickBot="1">
      <c r="A35" s="12"/>
      <c r="B35" s="42">
        <v>593</v>
      </c>
      <c r="C35" s="19" t="s">
        <v>60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-3370120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-3370120</v>
      </c>
      <c r="O35" s="44">
        <f t="shared" si="1"/>
        <v>-248.35077376565954</v>
      </c>
      <c r="P35" s="9"/>
    </row>
    <row r="36" spans="1:119" ht="16.5" thickBot="1">
      <c r="A36" s="13" t="s">
        <v>10</v>
      </c>
      <c r="B36" s="21"/>
      <c r="C36" s="20"/>
      <c r="D36" s="14">
        <f>SUM(D5,D14,D18,D23,D26,D28,D30)</f>
        <v>14602862</v>
      </c>
      <c r="E36" s="14">
        <f aca="true" t="shared" si="10" ref="E36:M36">SUM(E5,E14,E18,E23,E26,E28,E30)</f>
        <v>1545050</v>
      </c>
      <c r="F36" s="14">
        <f t="shared" si="10"/>
        <v>0</v>
      </c>
      <c r="G36" s="14">
        <f t="shared" si="10"/>
        <v>1010</v>
      </c>
      <c r="H36" s="14">
        <f t="shared" si="10"/>
        <v>0</v>
      </c>
      <c r="I36" s="14">
        <f t="shared" si="10"/>
        <v>12238072</v>
      </c>
      <c r="J36" s="14">
        <f t="shared" si="10"/>
        <v>0</v>
      </c>
      <c r="K36" s="14">
        <f t="shared" si="10"/>
        <v>2361284</v>
      </c>
      <c r="L36" s="14">
        <f t="shared" si="10"/>
        <v>0</v>
      </c>
      <c r="M36" s="14">
        <f t="shared" si="10"/>
        <v>0</v>
      </c>
      <c r="N36" s="14">
        <f t="shared" si="4"/>
        <v>30748278</v>
      </c>
      <c r="O36" s="35">
        <f t="shared" si="1"/>
        <v>2265.9011053795134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90</v>
      </c>
      <c r="M38" s="93"/>
      <c r="N38" s="93"/>
      <c r="O38" s="39">
        <v>13570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3424825</v>
      </c>
      <c r="E5" s="24">
        <f t="shared" si="0"/>
        <v>18766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2171335</v>
      </c>
      <c r="L5" s="24">
        <f t="shared" si="0"/>
        <v>0</v>
      </c>
      <c r="M5" s="24">
        <f t="shared" si="0"/>
        <v>0</v>
      </c>
      <c r="N5" s="25">
        <f>SUM(D5:M5)</f>
        <v>5614926</v>
      </c>
      <c r="O5" s="30">
        <f aca="true" t="shared" si="1" ref="O5:O34">(N5/O$36)</f>
        <v>418.55579575102496</v>
      </c>
      <c r="P5" s="6"/>
    </row>
    <row r="6" spans="1:16" ht="15">
      <c r="A6" s="12"/>
      <c r="B6" s="42">
        <v>511</v>
      </c>
      <c r="C6" s="19" t="s">
        <v>19</v>
      </c>
      <c r="D6" s="43">
        <v>38722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38722</v>
      </c>
      <c r="O6" s="44">
        <f t="shared" si="1"/>
        <v>2.8864703689899365</v>
      </c>
      <c r="P6" s="9"/>
    </row>
    <row r="7" spans="1:16" ht="15">
      <c r="A7" s="12"/>
      <c r="B7" s="42">
        <v>512</v>
      </c>
      <c r="C7" s="19" t="s">
        <v>20</v>
      </c>
      <c r="D7" s="43">
        <v>633133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633133</v>
      </c>
      <c r="O7" s="44">
        <f t="shared" si="1"/>
        <v>47.195900111815135</v>
      </c>
      <c r="P7" s="9"/>
    </row>
    <row r="8" spans="1:16" ht="15">
      <c r="A8" s="12"/>
      <c r="B8" s="42">
        <v>513</v>
      </c>
      <c r="C8" s="19" t="s">
        <v>21</v>
      </c>
      <c r="D8" s="43">
        <v>1121391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208356</v>
      </c>
      <c r="L8" s="43">
        <v>0</v>
      </c>
      <c r="M8" s="43">
        <v>0</v>
      </c>
      <c r="N8" s="43">
        <f t="shared" si="2"/>
        <v>1329747</v>
      </c>
      <c r="O8" s="44">
        <f t="shared" si="1"/>
        <v>99.12389116660455</v>
      </c>
      <c r="P8" s="9"/>
    </row>
    <row r="9" spans="1:16" ht="15">
      <c r="A9" s="12"/>
      <c r="B9" s="42">
        <v>514</v>
      </c>
      <c r="C9" s="19" t="s">
        <v>22</v>
      </c>
      <c r="D9" s="43">
        <v>281368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281368</v>
      </c>
      <c r="O9" s="44">
        <f t="shared" si="1"/>
        <v>20.97413343272456</v>
      </c>
      <c r="P9" s="9"/>
    </row>
    <row r="10" spans="1:16" ht="15">
      <c r="A10" s="12"/>
      <c r="B10" s="42">
        <v>515</v>
      </c>
      <c r="C10" s="19" t="s">
        <v>23</v>
      </c>
      <c r="D10" s="43">
        <v>154168</v>
      </c>
      <c r="E10" s="43">
        <v>18766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172934</v>
      </c>
      <c r="O10" s="44">
        <f t="shared" si="1"/>
        <v>12.891092061125606</v>
      </c>
      <c r="P10" s="9"/>
    </row>
    <row r="11" spans="1:16" ht="15">
      <c r="A11" s="12"/>
      <c r="B11" s="42">
        <v>516</v>
      </c>
      <c r="C11" s="19" t="s">
        <v>24</v>
      </c>
      <c r="D11" s="43">
        <v>699121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699121</v>
      </c>
      <c r="O11" s="44">
        <f t="shared" si="1"/>
        <v>52.114871412597836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1962979</v>
      </c>
      <c r="L12" s="43">
        <v>0</v>
      </c>
      <c r="M12" s="43">
        <v>0</v>
      </c>
      <c r="N12" s="43">
        <f t="shared" si="2"/>
        <v>1962979</v>
      </c>
      <c r="O12" s="44">
        <f t="shared" si="1"/>
        <v>146.32717107715243</v>
      </c>
      <c r="P12" s="9"/>
    </row>
    <row r="13" spans="1:16" ht="15">
      <c r="A13" s="12"/>
      <c r="B13" s="42">
        <v>519</v>
      </c>
      <c r="C13" s="19" t="s">
        <v>65</v>
      </c>
      <c r="D13" s="43">
        <v>496922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496922</v>
      </c>
      <c r="O13" s="44">
        <f t="shared" si="1"/>
        <v>37.04226612001491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5791760</v>
      </c>
      <c r="E14" s="29">
        <f t="shared" si="3"/>
        <v>110767</v>
      </c>
      <c r="F14" s="29">
        <f t="shared" si="3"/>
        <v>0</v>
      </c>
      <c r="G14" s="29">
        <f t="shared" si="3"/>
        <v>2643170</v>
      </c>
      <c r="H14" s="29">
        <f t="shared" si="3"/>
        <v>0</v>
      </c>
      <c r="I14" s="29">
        <f t="shared" si="3"/>
        <v>1064550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4">SUM(D14:M14)</f>
        <v>9610247</v>
      </c>
      <c r="O14" s="41">
        <f t="shared" si="1"/>
        <v>716.3806932538204</v>
      </c>
      <c r="P14" s="10"/>
    </row>
    <row r="15" spans="1:16" ht="15">
      <c r="A15" s="12"/>
      <c r="B15" s="42">
        <v>521</v>
      </c>
      <c r="C15" s="19" t="s">
        <v>28</v>
      </c>
      <c r="D15" s="43">
        <v>4332720</v>
      </c>
      <c r="E15" s="43">
        <v>110767</v>
      </c>
      <c r="F15" s="43">
        <v>0</v>
      </c>
      <c r="G15" s="43">
        <v>2643170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7086657</v>
      </c>
      <c r="O15" s="44">
        <f t="shared" si="1"/>
        <v>528.2636600819977</v>
      </c>
      <c r="P15" s="9"/>
    </row>
    <row r="16" spans="1:16" ht="15">
      <c r="A16" s="12"/>
      <c r="B16" s="42">
        <v>522</v>
      </c>
      <c r="C16" s="19" t="s">
        <v>29</v>
      </c>
      <c r="D16" s="43">
        <v>1388562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1388562</v>
      </c>
      <c r="O16" s="44">
        <f t="shared" si="1"/>
        <v>103.50816250465897</v>
      </c>
      <c r="P16" s="9"/>
    </row>
    <row r="17" spans="1:16" ht="15">
      <c r="A17" s="12"/>
      <c r="B17" s="42">
        <v>524</v>
      </c>
      <c r="C17" s="19" t="s">
        <v>30</v>
      </c>
      <c r="D17" s="43">
        <v>70478</v>
      </c>
      <c r="E17" s="43">
        <v>0</v>
      </c>
      <c r="F17" s="43">
        <v>0</v>
      </c>
      <c r="G17" s="43">
        <v>0</v>
      </c>
      <c r="H17" s="43">
        <v>0</v>
      </c>
      <c r="I17" s="43">
        <v>1064550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1135028</v>
      </c>
      <c r="O17" s="44">
        <f t="shared" si="1"/>
        <v>84.60887066716363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9970970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9970970</v>
      </c>
      <c r="O18" s="41">
        <f t="shared" si="1"/>
        <v>743.2702199030936</v>
      </c>
      <c r="P18" s="10"/>
    </row>
    <row r="19" spans="1:16" ht="15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2730505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2730505</v>
      </c>
      <c r="O19" s="44">
        <f t="shared" si="1"/>
        <v>203.54118524040254</v>
      </c>
      <c r="P19" s="9"/>
    </row>
    <row r="20" spans="1:16" ht="15">
      <c r="A20" s="12"/>
      <c r="B20" s="42">
        <v>534</v>
      </c>
      <c r="C20" s="19" t="s">
        <v>66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1661435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1661435</v>
      </c>
      <c r="O20" s="44">
        <f t="shared" si="1"/>
        <v>123.84904957137533</v>
      </c>
      <c r="P20" s="9"/>
    </row>
    <row r="21" spans="1:16" ht="15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4332933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4332933</v>
      </c>
      <c r="O21" s="44">
        <f t="shared" si="1"/>
        <v>322.9916511367872</v>
      </c>
      <c r="P21" s="9"/>
    </row>
    <row r="22" spans="1:16" ht="15">
      <c r="A22" s="12"/>
      <c r="B22" s="42">
        <v>538</v>
      </c>
      <c r="C22" s="19" t="s">
        <v>67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1246097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1246097</v>
      </c>
      <c r="O22" s="44">
        <f t="shared" si="1"/>
        <v>92.88833395452852</v>
      </c>
      <c r="P22" s="9"/>
    </row>
    <row r="23" spans="1:16" ht="15.75">
      <c r="A23" s="26" t="s">
        <v>37</v>
      </c>
      <c r="B23" s="27"/>
      <c r="C23" s="28"/>
      <c r="D23" s="29">
        <f aca="true" t="shared" si="6" ref="D23:M23">SUM(D24:D25)</f>
        <v>1505735</v>
      </c>
      <c r="E23" s="29">
        <f t="shared" si="6"/>
        <v>768861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2274596</v>
      </c>
      <c r="O23" s="41">
        <f t="shared" si="1"/>
        <v>169.55616846813268</v>
      </c>
      <c r="P23" s="10"/>
    </row>
    <row r="24" spans="1:16" ht="15">
      <c r="A24" s="12"/>
      <c r="B24" s="42">
        <v>541</v>
      </c>
      <c r="C24" s="19" t="s">
        <v>68</v>
      </c>
      <c r="D24" s="43">
        <v>1260993</v>
      </c>
      <c r="E24" s="43">
        <v>768861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2029854</v>
      </c>
      <c r="O24" s="44">
        <f t="shared" si="1"/>
        <v>151.31226239284382</v>
      </c>
      <c r="P24" s="9"/>
    </row>
    <row r="25" spans="1:16" ht="15">
      <c r="A25" s="12"/>
      <c r="B25" s="42">
        <v>549</v>
      </c>
      <c r="C25" s="19" t="s">
        <v>69</v>
      </c>
      <c r="D25" s="43">
        <v>244742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244742</v>
      </c>
      <c r="O25" s="44">
        <f t="shared" si="1"/>
        <v>18.243906075288855</v>
      </c>
      <c r="P25" s="9"/>
    </row>
    <row r="26" spans="1:16" ht="15.75">
      <c r="A26" s="26" t="s">
        <v>40</v>
      </c>
      <c r="B26" s="27"/>
      <c r="C26" s="28"/>
      <c r="D26" s="29">
        <f aca="true" t="shared" si="7" ref="D26:M26">SUM(D27:D27)</f>
        <v>107020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107020</v>
      </c>
      <c r="O26" s="41">
        <f t="shared" si="1"/>
        <v>7.977636973537085</v>
      </c>
      <c r="P26" s="10"/>
    </row>
    <row r="27" spans="1:16" ht="15">
      <c r="A27" s="12"/>
      <c r="B27" s="42">
        <v>562</v>
      </c>
      <c r="C27" s="19" t="s">
        <v>70</v>
      </c>
      <c r="D27" s="43">
        <v>107020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107020</v>
      </c>
      <c r="O27" s="44">
        <f t="shared" si="1"/>
        <v>7.977636973537085</v>
      </c>
      <c r="P27" s="9"/>
    </row>
    <row r="28" spans="1:16" ht="15.75">
      <c r="A28" s="26" t="s">
        <v>42</v>
      </c>
      <c r="B28" s="27"/>
      <c r="C28" s="28"/>
      <c r="D28" s="29">
        <f aca="true" t="shared" si="8" ref="D28:M28">SUM(D29:D29)</f>
        <v>1270426</v>
      </c>
      <c r="E28" s="29">
        <f t="shared" si="8"/>
        <v>17274</v>
      </c>
      <c r="F28" s="29">
        <f t="shared" si="8"/>
        <v>0</v>
      </c>
      <c r="G28" s="29">
        <f t="shared" si="8"/>
        <v>3035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1290735</v>
      </c>
      <c r="O28" s="41">
        <f t="shared" si="1"/>
        <v>96.21580320536712</v>
      </c>
      <c r="P28" s="9"/>
    </row>
    <row r="29" spans="1:16" ht="15">
      <c r="A29" s="12"/>
      <c r="B29" s="42">
        <v>572</v>
      </c>
      <c r="C29" s="19" t="s">
        <v>71</v>
      </c>
      <c r="D29" s="43">
        <v>1270426</v>
      </c>
      <c r="E29" s="43">
        <v>17274</v>
      </c>
      <c r="F29" s="43">
        <v>0</v>
      </c>
      <c r="G29" s="43">
        <v>3035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1290735</v>
      </c>
      <c r="O29" s="44">
        <f t="shared" si="1"/>
        <v>96.21580320536712</v>
      </c>
      <c r="P29" s="9"/>
    </row>
    <row r="30" spans="1:16" ht="15.75">
      <c r="A30" s="26" t="s">
        <v>72</v>
      </c>
      <c r="B30" s="27"/>
      <c r="C30" s="28"/>
      <c r="D30" s="29">
        <f aca="true" t="shared" si="9" ref="D30:M30">SUM(D31:D33)</f>
        <v>54225</v>
      </c>
      <c r="E30" s="29">
        <f t="shared" si="9"/>
        <v>830000</v>
      </c>
      <c r="F30" s="29">
        <f t="shared" si="9"/>
        <v>0</v>
      </c>
      <c r="G30" s="29">
        <f t="shared" si="9"/>
        <v>235000</v>
      </c>
      <c r="H30" s="29">
        <f t="shared" si="9"/>
        <v>0</v>
      </c>
      <c r="I30" s="29">
        <f t="shared" si="9"/>
        <v>1460874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2580099</v>
      </c>
      <c r="O30" s="41">
        <f t="shared" si="1"/>
        <v>192.32940737979874</v>
      </c>
      <c r="P30" s="9"/>
    </row>
    <row r="31" spans="1:16" ht="15">
      <c r="A31" s="12"/>
      <c r="B31" s="42">
        <v>581</v>
      </c>
      <c r="C31" s="19" t="s">
        <v>73</v>
      </c>
      <c r="D31" s="43">
        <v>54225</v>
      </c>
      <c r="E31" s="43">
        <v>830000</v>
      </c>
      <c r="F31" s="43">
        <v>0</v>
      </c>
      <c r="G31" s="43">
        <v>235000</v>
      </c>
      <c r="H31" s="43">
        <v>0</v>
      </c>
      <c r="I31" s="43">
        <v>860445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1979670</v>
      </c>
      <c r="O31" s="44">
        <f t="shared" si="1"/>
        <v>147.57137532612748</v>
      </c>
      <c r="P31" s="9"/>
    </row>
    <row r="32" spans="1:16" ht="15">
      <c r="A32" s="12"/>
      <c r="B32" s="42">
        <v>590</v>
      </c>
      <c r="C32" s="19" t="s">
        <v>74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107943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107943</v>
      </c>
      <c r="O32" s="44">
        <f t="shared" si="1"/>
        <v>8.04644055162132</v>
      </c>
      <c r="P32" s="9"/>
    </row>
    <row r="33" spans="1:16" ht="15.75" thickBot="1">
      <c r="A33" s="12"/>
      <c r="B33" s="42">
        <v>591</v>
      </c>
      <c r="C33" s="19" t="s">
        <v>75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492486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492486</v>
      </c>
      <c r="O33" s="44">
        <f t="shared" si="1"/>
        <v>36.71159150204994</v>
      </c>
      <c r="P33" s="9"/>
    </row>
    <row r="34" spans="1:119" ht="16.5" thickBot="1">
      <c r="A34" s="13" t="s">
        <v>10</v>
      </c>
      <c r="B34" s="21"/>
      <c r="C34" s="20"/>
      <c r="D34" s="14">
        <f>SUM(D5,D14,D18,D23,D26,D28,D30)</f>
        <v>12153991</v>
      </c>
      <c r="E34" s="14">
        <f aca="true" t="shared" si="10" ref="E34:M34">SUM(E5,E14,E18,E23,E26,E28,E30)</f>
        <v>1745668</v>
      </c>
      <c r="F34" s="14">
        <f t="shared" si="10"/>
        <v>0</v>
      </c>
      <c r="G34" s="14">
        <f t="shared" si="10"/>
        <v>2881205</v>
      </c>
      <c r="H34" s="14">
        <f t="shared" si="10"/>
        <v>0</v>
      </c>
      <c r="I34" s="14">
        <f t="shared" si="10"/>
        <v>12496394</v>
      </c>
      <c r="J34" s="14">
        <f t="shared" si="10"/>
        <v>0</v>
      </c>
      <c r="K34" s="14">
        <f t="shared" si="10"/>
        <v>2171335</v>
      </c>
      <c r="L34" s="14">
        <f t="shared" si="10"/>
        <v>0</v>
      </c>
      <c r="M34" s="14">
        <f t="shared" si="10"/>
        <v>0</v>
      </c>
      <c r="N34" s="14">
        <f t="shared" si="4"/>
        <v>31448593</v>
      </c>
      <c r="O34" s="35">
        <f t="shared" si="1"/>
        <v>2344.2857249347744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87</v>
      </c>
      <c r="M36" s="93"/>
      <c r="N36" s="93"/>
      <c r="O36" s="39">
        <v>13415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3357179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2124853</v>
      </c>
      <c r="L5" s="24">
        <f t="shared" si="0"/>
        <v>0</v>
      </c>
      <c r="M5" s="24">
        <f t="shared" si="0"/>
        <v>0</v>
      </c>
      <c r="N5" s="25">
        <f>SUM(D5:M5)</f>
        <v>5482032</v>
      </c>
      <c r="O5" s="30">
        <f aca="true" t="shared" si="1" ref="O5:O34">(N5/O$36)</f>
        <v>413.925702204772</v>
      </c>
      <c r="P5" s="6"/>
    </row>
    <row r="6" spans="1:16" ht="15">
      <c r="A6" s="12"/>
      <c r="B6" s="42">
        <v>511</v>
      </c>
      <c r="C6" s="19" t="s">
        <v>19</v>
      </c>
      <c r="D6" s="43">
        <v>39951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39951</v>
      </c>
      <c r="O6" s="44">
        <f t="shared" si="1"/>
        <v>3.016535789791604</v>
      </c>
      <c r="P6" s="9"/>
    </row>
    <row r="7" spans="1:16" ht="15">
      <c r="A7" s="12"/>
      <c r="B7" s="42">
        <v>512</v>
      </c>
      <c r="C7" s="19" t="s">
        <v>20</v>
      </c>
      <c r="D7" s="43">
        <v>507135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507135</v>
      </c>
      <c r="O7" s="44">
        <f t="shared" si="1"/>
        <v>38.29167925098157</v>
      </c>
      <c r="P7" s="9"/>
    </row>
    <row r="8" spans="1:16" ht="15">
      <c r="A8" s="12"/>
      <c r="B8" s="42">
        <v>513</v>
      </c>
      <c r="C8" s="19" t="s">
        <v>21</v>
      </c>
      <c r="D8" s="43">
        <v>1098225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162585</v>
      </c>
      <c r="L8" s="43">
        <v>0</v>
      </c>
      <c r="M8" s="43">
        <v>0</v>
      </c>
      <c r="N8" s="43">
        <f t="shared" si="2"/>
        <v>1260810</v>
      </c>
      <c r="O8" s="44">
        <f t="shared" si="1"/>
        <v>95.19858048927816</v>
      </c>
      <c r="P8" s="9"/>
    </row>
    <row r="9" spans="1:16" ht="15">
      <c r="A9" s="12"/>
      <c r="B9" s="42">
        <v>514</v>
      </c>
      <c r="C9" s="19" t="s">
        <v>22</v>
      </c>
      <c r="D9" s="43">
        <v>235824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235824</v>
      </c>
      <c r="O9" s="44">
        <f t="shared" si="1"/>
        <v>17.806100875868317</v>
      </c>
      <c r="P9" s="9"/>
    </row>
    <row r="10" spans="1:16" ht="15">
      <c r="A10" s="12"/>
      <c r="B10" s="42">
        <v>515</v>
      </c>
      <c r="C10" s="19" t="s">
        <v>23</v>
      </c>
      <c r="D10" s="43">
        <v>237466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237466</v>
      </c>
      <c r="O10" s="44">
        <f t="shared" si="1"/>
        <v>17.930081546360615</v>
      </c>
      <c r="P10" s="9"/>
    </row>
    <row r="11" spans="1:16" ht="15">
      <c r="A11" s="12"/>
      <c r="B11" s="42">
        <v>516</v>
      </c>
      <c r="C11" s="19" t="s">
        <v>24</v>
      </c>
      <c r="D11" s="43">
        <v>777644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777644</v>
      </c>
      <c r="O11" s="44">
        <f t="shared" si="1"/>
        <v>58.71670190274841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1962268</v>
      </c>
      <c r="L12" s="43">
        <v>0</v>
      </c>
      <c r="M12" s="43">
        <v>0</v>
      </c>
      <c r="N12" s="43">
        <f t="shared" si="2"/>
        <v>1962268</v>
      </c>
      <c r="O12" s="44">
        <f t="shared" si="1"/>
        <v>148.1627906976744</v>
      </c>
      <c r="P12" s="9"/>
    </row>
    <row r="13" spans="1:16" ht="15">
      <c r="A13" s="12"/>
      <c r="B13" s="42">
        <v>519</v>
      </c>
      <c r="C13" s="19" t="s">
        <v>65</v>
      </c>
      <c r="D13" s="43">
        <v>460934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460934</v>
      </c>
      <c r="O13" s="44">
        <f t="shared" si="1"/>
        <v>34.80323165206886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5432092</v>
      </c>
      <c r="E14" s="29">
        <f t="shared" si="3"/>
        <v>102045</v>
      </c>
      <c r="F14" s="29">
        <f t="shared" si="3"/>
        <v>0</v>
      </c>
      <c r="G14" s="29">
        <f t="shared" si="3"/>
        <v>1159232</v>
      </c>
      <c r="H14" s="29">
        <f t="shared" si="3"/>
        <v>0</v>
      </c>
      <c r="I14" s="29">
        <f t="shared" si="3"/>
        <v>438389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4">SUM(D14:M14)</f>
        <v>7131758</v>
      </c>
      <c r="O14" s="41">
        <f t="shared" si="1"/>
        <v>538.4897311990335</v>
      </c>
      <c r="P14" s="10"/>
    </row>
    <row r="15" spans="1:16" ht="15">
      <c r="A15" s="12"/>
      <c r="B15" s="42">
        <v>521</v>
      </c>
      <c r="C15" s="19" t="s">
        <v>28</v>
      </c>
      <c r="D15" s="43">
        <v>4065106</v>
      </c>
      <c r="E15" s="43">
        <v>102045</v>
      </c>
      <c r="F15" s="43">
        <v>0</v>
      </c>
      <c r="G15" s="43">
        <v>1159232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5326383</v>
      </c>
      <c r="O15" s="44">
        <f t="shared" si="1"/>
        <v>402.17328601630925</v>
      </c>
      <c r="P15" s="9"/>
    </row>
    <row r="16" spans="1:16" ht="15">
      <c r="A16" s="12"/>
      <c r="B16" s="42">
        <v>522</v>
      </c>
      <c r="C16" s="19" t="s">
        <v>29</v>
      </c>
      <c r="D16" s="43">
        <v>1322614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1322614</v>
      </c>
      <c r="O16" s="44">
        <f t="shared" si="1"/>
        <v>99.86514648142555</v>
      </c>
      <c r="P16" s="9"/>
    </row>
    <row r="17" spans="1:16" ht="15">
      <c r="A17" s="12"/>
      <c r="B17" s="42">
        <v>524</v>
      </c>
      <c r="C17" s="19" t="s">
        <v>30</v>
      </c>
      <c r="D17" s="43">
        <v>44372</v>
      </c>
      <c r="E17" s="43">
        <v>0</v>
      </c>
      <c r="F17" s="43">
        <v>0</v>
      </c>
      <c r="G17" s="43">
        <v>0</v>
      </c>
      <c r="H17" s="43">
        <v>0</v>
      </c>
      <c r="I17" s="43">
        <v>438389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482761</v>
      </c>
      <c r="O17" s="44">
        <f t="shared" si="1"/>
        <v>36.451298701298704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9209742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9209742</v>
      </c>
      <c r="O18" s="41">
        <f t="shared" si="1"/>
        <v>695.3897614013894</v>
      </c>
      <c r="P18" s="10"/>
    </row>
    <row r="19" spans="1:16" ht="15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2668818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2668818</v>
      </c>
      <c r="O19" s="44">
        <f t="shared" si="1"/>
        <v>201.51147689519783</v>
      </c>
      <c r="P19" s="9"/>
    </row>
    <row r="20" spans="1:16" ht="15">
      <c r="A20" s="12"/>
      <c r="B20" s="42">
        <v>534</v>
      </c>
      <c r="C20" s="19" t="s">
        <v>66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1545462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1545462</v>
      </c>
      <c r="O20" s="44">
        <f t="shared" si="1"/>
        <v>116.69148293566899</v>
      </c>
      <c r="P20" s="9"/>
    </row>
    <row r="21" spans="1:16" ht="15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3885472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3885472</v>
      </c>
      <c r="O21" s="44">
        <f t="shared" si="1"/>
        <v>293.3760193295077</v>
      </c>
      <c r="P21" s="9"/>
    </row>
    <row r="22" spans="1:16" ht="15">
      <c r="A22" s="12"/>
      <c r="B22" s="42">
        <v>538</v>
      </c>
      <c r="C22" s="19" t="s">
        <v>67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1109990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1109990</v>
      </c>
      <c r="O22" s="44">
        <f t="shared" si="1"/>
        <v>83.8107822410148</v>
      </c>
      <c r="P22" s="9"/>
    </row>
    <row r="23" spans="1:16" ht="15.75">
      <c r="A23" s="26" t="s">
        <v>37</v>
      </c>
      <c r="B23" s="27"/>
      <c r="C23" s="28"/>
      <c r="D23" s="29">
        <f aca="true" t="shared" si="6" ref="D23:M23">SUM(D24:D25)</f>
        <v>1480745</v>
      </c>
      <c r="E23" s="29">
        <f t="shared" si="6"/>
        <v>765890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2246635</v>
      </c>
      <c r="O23" s="41">
        <f t="shared" si="1"/>
        <v>169.63417396556932</v>
      </c>
      <c r="P23" s="10"/>
    </row>
    <row r="24" spans="1:16" ht="15">
      <c r="A24" s="12"/>
      <c r="B24" s="42">
        <v>541</v>
      </c>
      <c r="C24" s="19" t="s">
        <v>68</v>
      </c>
      <c r="D24" s="43">
        <v>1246715</v>
      </c>
      <c r="E24" s="43">
        <v>765890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2012605</v>
      </c>
      <c r="O24" s="44">
        <f t="shared" si="1"/>
        <v>151.9635306553911</v>
      </c>
      <c r="P24" s="9"/>
    </row>
    <row r="25" spans="1:16" ht="15">
      <c r="A25" s="12"/>
      <c r="B25" s="42">
        <v>549</v>
      </c>
      <c r="C25" s="19" t="s">
        <v>69</v>
      </c>
      <c r="D25" s="43">
        <v>234030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234030</v>
      </c>
      <c r="O25" s="44">
        <f t="shared" si="1"/>
        <v>17.670643310178193</v>
      </c>
      <c r="P25" s="9"/>
    </row>
    <row r="26" spans="1:16" ht="15.75">
      <c r="A26" s="26" t="s">
        <v>40</v>
      </c>
      <c r="B26" s="27"/>
      <c r="C26" s="28"/>
      <c r="D26" s="29">
        <f aca="true" t="shared" si="7" ref="D26:M26">SUM(D27:D27)</f>
        <v>72765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72765</v>
      </c>
      <c r="O26" s="41">
        <f t="shared" si="1"/>
        <v>5.494186046511628</v>
      </c>
      <c r="P26" s="10"/>
    </row>
    <row r="27" spans="1:16" ht="15">
      <c r="A27" s="12"/>
      <c r="B27" s="42">
        <v>562</v>
      </c>
      <c r="C27" s="19" t="s">
        <v>70</v>
      </c>
      <c r="D27" s="43">
        <v>72765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72765</v>
      </c>
      <c r="O27" s="44">
        <f t="shared" si="1"/>
        <v>5.494186046511628</v>
      </c>
      <c r="P27" s="9"/>
    </row>
    <row r="28" spans="1:16" ht="15.75">
      <c r="A28" s="26" t="s">
        <v>42</v>
      </c>
      <c r="B28" s="27"/>
      <c r="C28" s="28"/>
      <c r="D28" s="29">
        <f aca="true" t="shared" si="8" ref="D28:M28">SUM(D29:D29)</f>
        <v>1334825</v>
      </c>
      <c r="E28" s="29">
        <f t="shared" si="8"/>
        <v>122548</v>
      </c>
      <c r="F28" s="29">
        <f t="shared" si="8"/>
        <v>0</v>
      </c>
      <c r="G28" s="29">
        <f t="shared" si="8"/>
        <v>439485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1896858</v>
      </c>
      <c r="O28" s="41">
        <f t="shared" si="1"/>
        <v>143.2239504681365</v>
      </c>
      <c r="P28" s="9"/>
    </row>
    <row r="29" spans="1:16" ht="15">
      <c r="A29" s="12"/>
      <c r="B29" s="42">
        <v>572</v>
      </c>
      <c r="C29" s="19" t="s">
        <v>71</v>
      </c>
      <c r="D29" s="43">
        <v>1334825</v>
      </c>
      <c r="E29" s="43">
        <v>122548</v>
      </c>
      <c r="F29" s="43">
        <v>0</v>
      </c>
      <c r="G29" s="43">
        <v>439485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1896858</v>
      </c>
      <c r="O29" s="44">
        <f t="shared" si="1"/>
        <v>143.2239504681365</v>
      </c>
      <c r="P29" s="9"/>
    </row>
    <row r="30" spans="1:16" ht="15.75">
      <c r="A30" s="26" t="s">
        <v>72</v>
      </c>
      <c r="B30" s="27"/>
      <c r="C30" s="28"/>
      <c r="D30" s="29">
        <f aca="true" t="shared" si="9" ref="D30:M30">SUM(D31:D33)</f>
        <v>575300</v>
      </c>
      <c r="E30" s="29">
        <f t="shared" si="9"/>
        <v>760050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1479443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2814793</v>
      </c>
      <c r="O30" s="41">
        <f t="shared" si="1"/>
        <v>212.5334491090305</v>
      </c>
      <c r="P30" s="9"/>
    </row>
    <row r="31" spans="1:16" ht="15">
      <c r="A31" s="12"/>
      <c r="B31" s="42">
        <v>581</v>
      </c>
      <c r="C31" s="19" t="s">
        <v>73</v>
      </c>
      <c r="D31" s="43">
        <v>575300</v>
      </c>
      <c r="E31" s="43">
        <v>760050</v>
      </c>
      <c r="F31" s="43">
        <v>0</v>
      </c>
      <c r="G31" s="43">
        <v>0</v>
      </c>
      <c r="H31" s="43">
        <v>0</v>
      </c>
      <c r="I31" s="43">
        <v>850824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2186174</v>
      </c>
      <c r="O31" s="44">
        <f t="shared" si="1"/>
        <v>165.06901238296587</v>
      </c>
      <c r="P31" s="9"/>
    </row>
    <row r="32" spans="1:16" ht="15">
      <c r="A32" s="12"/>
      <c r="B32" s="42">
        <v>590</v>
      </c>
      <c r="C32" s="19" t="s">
        <v>74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107943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107943</v>
      </c>
      <c r="O32" s="44">
        <f t="shared" si="1"/>
        <v>8.15033222591362</v>
      </c>
      <c r="P32" s="9"/>
    </row>
    <row r="33" spans="1:16" ht="15.75" thickBot="1">
      <c r="A33" s="12"/>
      <c r="B33" s="42">
        <v>591</v>
      </c>
      <c r="C33" s="19" t="s">
        <v>75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520676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520676</v>
      </c>
      <c r="O33" s="44">
        <f t="shared" si="1"/>
        <v>39.31410450015101</v>
      </c>
      <c r="P33" s="9"/>
    </row>
    <row r="34" spans="1:119" ht="16.5" thickBot="1">
      <c r="A34" s="13" t="s">
        <v>10</v>
      </c>
      <c r="B34" s="21"/>
      <c r="C34" s="20"/>
      <c r="D34" s="14">
        <f>SUM(D5,D14,D18,D23,D26,D28,D30)</f>
        <v>12252906</v>
      </c>
      <c r="E34" s="14">
        <f aca="true" t="shared" si="10" ref="E34:M34">SUM(E5,E14,E18,E23,E26,E28,E30)</f>
        <v>1750533</v>
      </c>
      <c r="F34" s="14">
        <f t="shared" si="10"/>
        <v>0</v>
      </c>
      <c r="G34" s="14">
        <f t="shared" si="10"/>
        <v>1598717</v>
      </c>
      <c r="H34" s="14">
        <f t="shared" si="10"/>
        <v>0</v>
      </c>
      <c r="I34" s="14">
        <f t="shared" si="10"/>
        <v>11127574</v>
      </c>
      <c r="J34" s="14">
        <f t="shared" si="10"/>
        <v>0</v>
      </c>
      <c r="K34" s="14">
        <f t="shared" si="10"/>
        <v>2124853</v>
      </c>
      <c r="L34" s="14">
        <f t="shared" si="10"/>
        <v>0</v>
      </c>
      <c r="M34" s="14">
        <f t="shared" si="10"/>
        <v>0</v>
      </c>
      <c r="N34" s="14">
        <f t="shared" si="4"/>
        <v>28854583</v>
      </c>
      <c r="O34" s="35">
        <f t="shared" si="1"/>
        <v>2178.6909543944425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85</v>
      </c>
      <c r="M36" s="93"/>
      <c r="N36" s="93"/>
      <c r="O36" s="39">
        <v>13244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3029172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1784841</v>
      </c>
      <c r="L5" s="24">
        <f t="shared" si="0"/>
        <v>0</v>
      </c>
      <c r="M5" s="24">
        <f t="shared" si="0"/>
        <v>0</v>
      </c>
      <c r="N5" s="25">
        <f>SUM(D5:M5)</f>
        <v>4814013</v>
      </c>
      <c r="O5" s="30">
        <f aca="true" t="shared" si="1" ref="O5:O34">(N5/O$36)</f>
        <v>369.967184137719</v>
      </c>
      <c r="P5" s="6"/>
    </row>
    <row r="6" spans="1:16" ht="15">
      <c r="A6" s="12"/>
      <c r="B6" s="42">
        <v>511</v>
      </c>
      <c r="C6" s="19" t="s">
        <v>19</v>
      </c>
      <c r="D6" s="43">
        <v>3233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3233</v>
      </c>
      <c r="O6" s="44">
        <f t="shared" si="1"/>
        <v>0.24846295727021211</v>
      </c>
      <c r="P6" s="9"/>
    </row>
    <row r="7" spans="1:16" ht="15">
      <c r="A7" s="12"/>
      <c r="B7" s="42">
        <v>512</v>
      </c>
      <c r="C7" s="19" t="s">
        <v>20</v>
      </c>
      <c r="D7" s="43">
        <v>488188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488188</v>
      </c>
      <c r="O7" s="44">
        <f t="shared" si="1"/>
        <v>37.51829080848447</v>
      </c>
      <c r="P7" s="9"/>
    </row>
    <row r="8" spans="1:16" ht="15">
      <c r="A8" s="12"/>
      <c r="B8" s="42">
        <v>513</v>
      </c>
      <c r="C8" s="19" t="s">
        <v>21</v>
      </c>
      <c r="D8" s="43">
        <v>1037864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200607</v>
      </c>
      <c r="L8" s="43">
        <v>0</v>
      </c>
      <c r="M8" s="43">
        <v>0</v>
      </c>
      <c r="N8" s="43">
        <f t="shared" si="2"/>
        <v>1238471</v>
      </c>
      <c r="O8" s="44">
        <f t="shared" si="1"/>
        <v>95.17914233015678</v>
      </c>
      <c r="P8" s="9"/>
    </row>
    <row r="9" spans="1:16" ht="15">
      <c r="A9" s="12"/>
      <c r="B9" s="42">
        <v>514</v>
      </c>
      <c r="C9" s="19" t="s">
        <v>22</v>
      </c>
      <c r="D9" s="43">
        <v>96150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96150</v>
      </c>
      <c r="O9" s="44">
        <f t="shared" si="1"/>
        <v>7.389332923455272</v>
      </c>
      <c r="P9" s="9"/>
    </row>
    <row r="10" spans="1:16" ht="15">
      <c r="A10" s="12"/>
      <c r="B10" s="42">
        <v>515</v>
      </c>
      <c r="C10" s="19" t="s">
        <v>23</v>
      </c>
      <c r="D10" s="43">
        <v>145633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145633</v>
      </c>
      <c r="O10" s="44">
        <f t="shared" si="1"/>
        <v>11.192207193359975</v>
      </c>
      <c r="P10" s="9"/>
    </row>
    <row r="11" spans="1:16" ht="15">
      <c r="A11" s="12"/>
      <c r="B11" s="42">
        <v>516</v>
      </c>
      <c r="C11" s="19" t="s">
        <v>24</v>
      </c>
      <c r="D11" s="43">
        <v>766062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766062</v>
      </c>
      <c r="O11" s="44">
        <f t="shared" si="1"/>
        <v>58.87350138333846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1584234</v>
      </c>
      <c r="L12" s="43">
        <v>0</v>
      </c>
      <c r="M12" s="43">
        <v>0</v>
      </c>
      <c r="N12" s="43">
        <f t="shared" si="2"/>
        <v>1584234</v>
      </c>
      <c r="O12" s="44">
        <f t="shared" si="1"/>
        <v>121.75176759913926</v>
      </c>
      <c r="P12" s="9"/>
    </row>
    <row r="13" spans="1:16" ht="15">
      <c r="A13" s="12"/>
      <c r="B13" s="42">
        <v>519</v>
      </c>
      <c r="C13" s="19" t="s">
        <v>65</v>
      </c>
      <c r="D13" s="43">
        <v>492042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492042</v>
      </c>
      <c r="O13" s="44">
        <f t="shared" si="1"/>
        <v>37.814478942514604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4952864</v>
      </c>
      <c r="E14" s="29">
        <f t="shared" si="3"/>
        <v>85745</v>
      </c>
      <c r="F14" s="29">
        <f t="shared" si="3"/>
        <v>0</v>
      </c>
      <c r="G14" s="29">
        <f t="shared" si="3"/>
        <v>100530</v>
      </c>
      <c r="H14" s="29">
        <f t="shared" si="3"/>
        <v>0</v>
      </c>
      <c r="I14" s="29">
        <f t="shared" si="3"/>
        <v>350670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4">SUM(D14:M14)</f>
        <v>5489809</v>
      </c>
      <c r="O14" s="41">
        <f t="shared" si="1"/>
        <v>421.9035505687058</v>
      </c>
      <c r="P14" s="10"/>
    </row>
    <row r="15" spans="1:16" ht="15">
      <c r="A15" s="12"/>
      <c r="B15" s="42">
        <v>521</v>
      </c>
      <c r="C15" s="19" t="s">
        <v>28</v>
      </c>
      <c r="D15" s="43">
        <v>3586189</v>
      </c>
      <c r="E15" s="43">
        <v>85745</v>
      </c>
      <c r="F15" s="43">
        <v>0</v>
      </c>
      <c r="G15" s="43">
        <v>100530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3772464</v>
      </c>
      <c r="O15" s="44">
        <f t="shared" si="1"/>
        <v>289.92191822932676</v>
      </c>
      <c r="P15" s="9"/>
    </row>
    <row r="16" spans="1:16" ht="15">
      <c r="A16" s="12"/>
      <c r="B16" s="42">
        <v>522</v>
      </c>
      <c r="C16" s="19" t="s">
        <v>29</v>
      </c>
      <c r="D16" s="43">
        <v>1316471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1316471</v>
      </c>
      <c r="O16" s="44">
        <f t="shared" si="1"/>
        <v>101.17360897632955</v>
      </c>
      <c r="P16" s="9"/>
    </row>
    <row r="17" spans="1:16" ht="15">
      <c r="A17" s="12"/>
      <c r="B17" s="42">
        <v>524</v>
      </c>
      <c r="C17" s="19" t="s">
        <v>30</v>
      </c>
      <c r="D17" s="43">
        <v>50204</v>
      </c>
      <c r="E17" s="43">
        <v>0</v>
      </c>
      <c r="F17" s="43">
        <v>0</v>
      </c>
      <c r="G17" s="43">
        <v>0</v>
      </c>
      <c r="H17" s="43">
        <v>0</v>
      </c>
      <c r="I17" s="43">
        <v>350670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400874</v>
      </c>
      <c r="O17" s="44">
        <f t="shared" si="1"/>
        <v>30.808023363049493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SUM(D19:D23)</f>
        <v>0</v>
      </c>
      <c r="E18" s="29">
        <f t="shared" si="5"/>
        <v>1800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9771178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9772978</v>
      </c>
      <c r="O18" s="41">
        <f t="shared" si="1"/>
        <v>751.0742391638488</v>
      </c>
      <c r="P18" s="10"/>
    </row>
    <row r="19" spans="1:16" ht="15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2981930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2981930</v>
      </c>
      <c r="O19" s="44">
        <f t="shared" si="1"/>
        <v>229.16769136181986</v>
      </c>
      <c r="P19" s="9"/>
    </row>
    <row r="20" spans="1:16" ht="15">
      <c r="A20" s="12"/>
      <c r="B20" s="42">
        <v>534</v>
      </c>
      <c r="C20" s="19" t="s">
        <v>66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1560020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1560020</v>
      </c>
      <c r="O20" s="44">
        <f t="shared" si="1"/>
        <v>119.89086996618506</v>
      </c>
      <c r="P20" s="9"/>
    </row>
    <row r="21" spans="1:16" ht="15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4200905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4200905</v>
      </c>
      <c r="O21" s="44">
        <f t="shared" si="1"/>
        <v>322.8485244389794</v>
      </c>
      <c r="P21" s="9"/>
    </row>
    <row r="22" spans="1:16" ht="15">
      <c r="A22" s="12"/>
      <c r="B22" s="42">
        <v>537</v>
      </c>
      <c r="C22" s="19" t="s">
        <v>82</v>
      </c>
      <c r="D22" s="43">
        <v>0</v>
      </c>
      <c r="E22" s="43">
        <v>1800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1800</v>
      </c>
      <c r="O22" s="44">
        <f t="shared" si="1"/>
        <v>0.13833384568090992</v>
      </c>
      <c r="P22" s="9"/>
    </row>
    <row r="23" spans="1:16" ht="15">
      <c r="A23" s="12"/>
      <c r="B23" s="42">
        <v>538</v>
      </c>
      <c r="C23" s="19" t="s">
        <v>67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1028323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1028323</v>
      </c>
      <c r="O23" s="44">
        <f t="shared" si="1"/>
        <v>79.02881955118352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SUM(D25:D26)</f>
        <v>1353345</v>
      </c>
      <c r="E24" s="29">
        <f t="shared" si="6"/>
        <v>475769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1829114</v>
      </c>
      <c r="O24" s="41">
        <f t="shared" si="1"/>
        <v>140.57131878266216</v>
      </c>
      <c r="P24" s="10"/>
    </row>
    <row r="25" spans="1:16" ht="15">
      <c r="A25" s="12"/>
      <c r="B25" s="42">
        <v>541</v>
      </c>
      <c r="C25" s="19" t="s">
        <v>68</v>
      </c>
      <c r="D25" s="43">
        <v>1126967</v>
      </c>
      <c r="E25" s="43">
        <v>475769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1602736</v>
      </c>
      <c r="O25" s="44">
        <f t="shared" si="1"/>
        <v>123.17368582846603</v>
      </c>
      <c r="P25" s="9"/>
    </row>
    <row r="26" spans="1:16" ht="15">
      <c r="A26" s="12"/>
      <c r="B26" s="42">
        <v>549</v>
      </c>
      <c r="C26" s="19" t="s">
        <v>69</v>
      </c>
      <c r="D26" s="43">
        <v>226378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226378</v>
      </c>
      <c r="O26" s="44">
        <f t="shared" si="1"/>
        <v>17.397632954196126</v>
      </c>
      <c r="P26" s="9"/>
    </row>
    <row r="27" spans="1:16" ht="15.75">
      <c r="A27" s="26" t="s">
        <v>40</v>
      </c>
      <c r="B27" s="27"/>
      <c r="C27" s="28"/>
      <c r="D27" s="29">
        <f aca="true" t="shared" si="7" ref="D27:M27">SUM(D28:D28)</f>
        <v>93677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93677</v>
      </c>
      <c r="O27" s="41">
        <f t="shared" si="1"/>
        <v>7.199277589917</v>
      </c>
      <c r="P27" s="10"/>
    </row>
    <row r="28" spans="1:16" ht="15">
      <c r="A28" s="12"/>
      <c r="B28" s="42">
        <v>562</v>
      </c>
      <c r="C28" s="19" t="s">
        <v>70</v>
      </c>
      <c r="D28" s="43">
        <v>93677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93677</v>
      </c>
      <c r="O28" s="44">
        <f t="shared" si="1"/>
        <v>7.199277589917</v>
      </c>
      <c r="P28" s="9"/>
    </row>
    <row r="29" spans="1:16" ht="15.75">
      <c r="A29" s="26" t="s">
        <v>42</v>
      </c>
      <c r="B29" s="27"/>
      <c r="C29" s="28"/>
      <c r="D29" s="29">
        <f aca="true" t="shared" si="8" ref="D29:M29">SUM(D30:D30)</f>
        <v>1163961</v>
      </c>
      <c r="E29" s="29">
        <f t="shared" si="8"/>
        <v>234370</v>
      </c>
      <c r="F29" s="29">
        <f t="shared" si="8"/>
        <v>0</v>
      </c>
      <c r="G29" s="29">
        <f t="shared" si="8"/>
        <v>342193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1740524</v>
      </c>
      <c r="O29" s="41">
        <f t="shared" si="1"/>
        <v>133.7629880110667</v>
      </c>
      <c r="P29" s="9"/>
    </row>
    <row r="30" spans="1:16" ht="15">
      <c r="A30" s="12"/>
      <c r="B30" s="42">
        <v>572</v>
      </c>
      <c r="C30" s="19" t="s">
        <v>71</v>
      </c>
      <c r="D30" s="43">
        <v>1163961</v>
      </c>
      <c r="E30" s="43">
        <v>234370</v>
      </c>
      <c r="F30" s="43">
        <v>0</v>
      </c>
      <c r="G30" s="43">
        <v>342193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1740524</v>
      </c>
      <c r="O30" s="44">
        <f t="shared" si="1"/>
        <v>133.7629880110667</v>
      </c>
      <c r="P30" s="9"/>
    </row>
    <row r="31" spans="1:16" ht="15.75">
      <c r="A31" s="26" t="s">
        <v>72</v>
      </c>
      <c r="B31" s="27"/>
      <c r="C31" s="28"/>
      <c r="D31" s="29">
        <f aca="true" t="shared" si="9" ref="D31:M31">SUM(D32:D33)</f>
        <v>0</v>
      </c>
      <c r="E31" s="29">
        <f t="shared" si="9"/>
        <v>510000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1442885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1952885</v>
      </c>
      <c r="O31" s="41">
        <f t="shared" si="1"/>
        <v>150.083384568091</v>
      </c>
      <c r="P31" s="9"/>
    </row>
    <row r="32" spans="1:16" ht="15">
      <c r="A32" s="12"/>
      <c r="B32" s="42">
        <v>581</v>
      </c>
      <c r="C32" s="19" t="s">
        <v>73</v>
      </c>
      <c r="D32" s="43">
        <v>0</v>
      </c>
      <c r="E32" s="43">
        <v>510000</v>
      </c>
      <c r="F32" s="43">
        <v>0</v>
      </c>
      <c r="G32" s="43">
        <v>0</v>
      </c>
      <c r="H32" s="43">
        <v>0</v>
      </c>
      <c r="I32" s="43">
        <v>838210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1348210</v>
      </c>
      <c r="O32" s="44">
        <f t="shared" si="1"/>
        <v>103.61281893636644</v>
      </c>
      <c r="P32" s="9"/>
    </row>
    <row r="33" spans="1:16" ht="15.75" thickBot="1">
      <c r="A33" s="12"/>
      <c r="B33" s="42">
        <v>591</v>
      </c>
      <c r="C33" s="19" t="s">
        <v>75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604675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604675</v>
      </c>
      <c r="O33" s="44">
        <f t="shared" si="1"/>
        <v>46.47056563172456</v>
      </c>
      <c r="P33" s="9"/>
    </row>
    <row r="34" spans="1:119" ht="16.5" thickBot="1">
      <c r="A34" s="13" t="s">
        <v>10</v>
      </c>
      <c r="B34" s="21"/>
      <c r="C34" s="20"/>
      <c r="D34" s="14">
        <f>SUM(D5,D14,D18,D24,D27,D29,D31)</f>
        <v>10593019</v>
      </c>
      <c r="E34" s="14">
        <f aca="true" t="shared" si="10" ref="E34:M34">SUM(E5,E14,E18,E24,E27,E29,E31)</f>
        <v>1307684</v>
      </c>
      <c r="F34" s="14">
        <f t="shared" si="10"/>
        <v>0</v>
      </c>
      <c r="G34" s="14">
        <f t="shared" si="10"/>
        <v>442723</v>
      </c>
      <c r="H34" s="14">
        <f t="shared" si="10"/>
        <v>0</v>
      </c>
      <c r="I34" s="14">
        <f t="shared" si="10"/>
        <v>11564733</v>
      </c>
      <c r="J34" s="14">
        <f t="shared" si="10"/>
        <v>0</v>
      </c>
      <c r="K34" s="14">
        <f t="shared" si="10"/>
        <v>1784841</v>
      </c>
      <c r="L34" s="14">
        <f t="shared" si="10"/>
        <v>0</v>
      </c>
      <c r="M34" s="14">
        <f t="shared" si="10"/>
        <v>0</v>
      </c>
      <c r="N34" s="14">
        <f t="shared" si="4"/>
        <v>25693000</v>
      </c>
      <c r="O34" s="35">
        <f t="shared" si="1"/>
        <v>1974.5619428220105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83</v>
      </c>
      <c r="M36" s="93"/>
      <c r="N36" s="93"/>
      <c r="O36" s="39">
        <v>13012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>SUM(D6:D14)</f>
        <v>3031434</v>
      </c>
      <c r="E5" s="56">
        <f aca="true" t="shared" si="0" ref="E5:M5">SUM(E6:E14)</f>
        <v>0</v>
      </c>
      <c r="F5" s="56">
        <f t="shared" si="0"/>
        <v>70660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1448128</v>
      </c>
      <c r="L5" s="56">
        <f t="shared" si="0"/>
        <v>0</v>
      </c>
      <c r="M5" s="56">
        <f t="shared" si="0"/>
        <v>0</v>
      </c>
      <c r="N5" s="57">
        <f>SUM(D5:M5)</f>
        <v>4550222</v>
      </c>
      <c r="O5" s="58">
        <f aca="true" t="shared" si="1" ref="O5:O35">(N5/O$37)</f>
        <v>350.3944247651317</v>
      </c>
      <c r="P5" s="59"/>
    </row>
    <row r="6" spans="1:16" ht="15">
      <c r="A6" s="61"/>
      <c r="B6" s="62">
        <v>511</v>
      </c>
      <c r="C6" s="63" t="s">
        <v>19</v>
      </c>
      <c r="D6" s="64">
        <v>38323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38323</v>
      </c>
      <c r="O6" s="65">
        <f t="shared" si="1"/>
        <v>2.9511011858924996</v>
      </c>
      <c r="P6" s="66"/>
    </row>
    <row r="7" spans="1:16" ht="15">
      <c r="A7" s="61"/>
      <c r="B7" s="62">
        <v>512</v>
      </c>
      <c r="C7" s="63" t="s">
        <v>20</v>
      </c>
      <c r="D7" s="64">
        <v>570495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4">SUM(D7:M7)</f>
        <v>570495</v>
      </c>
      <c r="O7" s="65">
        <f t="shared" si="1"/>
        <v>43.9315416602495</v>
      </c>
      <c r="P7" s="66"/>
    </row>
    <row r="8" spans="1:16" ht="15">
      <c r="A8" s="61"/>
      <c r="B8" s="62">
        <v>513</v>
      </c>
      <c r="C8" s="63" t="s">
        <v>21</v>
      </c>
      <c r="D8" s="64">
        <v>1080504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155293</v>
      </c>
      <c r="L8" s="64">
        <v>0</v>
      </c>
      <c r="M8" s="64">
        <v>0</v>
      </c>
      <c r="N8" s="64">
        <f t="shared" si="2"/>
        <v>1235797</v>
      </c>
      <c r="O8" s="65">
        <f t="shared" si="1"/>
        <v>95.16379177575851</v>
      </c>
      <c r="P8" s="66"/>
    </row>
    <row r="9" spans="1:16" ht="15">
      <c r="A9" s="61"/>
      <c r="B9" s="62">
        <v>514</v>
      </c>
      <c r="C9" s="63" t="s">
        <v>22</v>
      </c>
      <c r="D9" s="64">
        <v>142539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142539</v>
      </c>
      <c r="O9" s="65">
        <f t="shared" si="1"/>
        <v>10.97635915601417</v>
      </c>
      <c r="P9" s="66"/>
    </row>
    <row r="10" spans="1:16" ht="15">
      <c r="A10" s="61"/>
      <c r="B10" s="62">
        <v>515</v>
      </c>
      <c r="C10" s="63" t="s">
        <v>23</v>
      </c>
      <c r="D10" s="64">
        <v>116793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116793</v>
      </c>
      <c r="O10" s="65">
        <f t="shared" si="1"/>
        <v>8.993762513476051</v>
      </c>
      <c r="P10" s="66"/>
    </row>
    <row r="11" spans="1:16" ht="15">
      <c r="A11" s="61"/>
      <c r="B11" s="62">
        <v>516</v>
      </c>
      <c r="C11" s="63" t="s">
        <v>24</v>
      </c>
      <c r="D11" s="64">
        <v>693500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693500</v>
      </c>
      <c r="O11" s="65">
        <f t="shared" si="1"/>
        <v>53.4036654859079</v>
      </c>
      <c r="P11" s="66"/>
    </row>
    <row r="12" spans="1:16" ht="15">
      <c r="A12" s="61"/>
      <c r="B12" s="62">
        <v>517</v>
      </c>
      <c r="C12" s="63" t="s">
        <v>50</v>
      </c>
      <c r="D12" s="64">
        <v>0</v>
      </c>
      <c r="E12" s="64">
        <v>0</v>
      </c>
      <c r="F12" s="64">
        <v>70660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70660</v>
      </c>
      <c r="O12" s="65">
        <f t="shared" si="1"/>
        <v>5.441244417064531</v>
      </c>
      <c r="P12" s="66"/>
    </row>
    <row r="13" spans="1:16" ht="15">
      <c r="A13" s="61"/>
      <c r="B13" s="62">
        <v>518</v>
      </c>
      <c r="C13" s="63" t="s">
        <v>25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1292835</v>
      </c>
      <c r="L13" s="64">
        <v>0</v>
      </c>
      <c r="M13" s="64">
        <v>0</v>
      </c>
      <c r="N13" s="64">
        <f t="shared" si="2"/>
        <v>1292835</v>
      </c>
      <c r="O13" s="65">
        <f t="shared" si="1"/>
        <v>99.55606037270907</v>
      </c>
      <c r="P13" s="66"/>
    </row>
    <row r="14" spans="1:16" ht="15">
      <c r="A14" s="61"/>
      <c r="B14" s="62">
        <v>519</v>
      </c>
      <c r="C14" s="63" t="s">
        <v>65</v>
      </c>
      <c r="D14" s="64">
        <v>389280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2"/>
        <v>389280</v>
      </c>
      <c r="O14" s="65">
        <f t="shared" si="1"/>
        <v>29.976898198059448</v>
      </c>
      <c r="P14" s="66"/>
    </row>
    <row r="15" spans="1:16" ht="15.75">
      <c r="A15" s="67" t="s">
        <v>27</v>
      </c>
      <c r="B15" s="68"/>
      <c r="C15" s="69"/>
      <c r="D15" s="70">
        <f aca="true" t="shared" si="3" ref="D15:M15">SUM(D16:D18)</f>
        <v>4888044</v>
      </c>
      <c r="E15" s="70">
        <f t="shared" si="3"/>
        <v>118078</v>
      </c>
      <c r="F15" s="70">
        <f t="shared" si="3"/>
        <v>0</v>
      </c>
      <c r="G15" s="70">
        <f t="shared" si="3"/>
        <v>6446</v>
      </c>
      <c r="H15" s="70">
        <f t="shared" si="3"/>
        <v>0</v>
      </c>
      <c r="I15" s="70">
        <f t="shared" si="3"/>
        <v>239146</v>
      </c>
      <c r="J15" s="70">
        <f t="shared" si="3"/>
        <v>0</v>
      </c>
      <c r="K15" s="70">
        <f t="shared" si="3"/>
        <v>0</v>
      </c>
      <c r="L15" s="70">
        <f t="shared" si="3"/>
        <v>0</v>
      </c>
      <c r="M15" s="70">
        <f t="shared" si="3"/>
        <v>0</v>
      </c>
      <c r="N15" s="71">
        <f aca="true" t="shared" si="4" ref="N15:N35">SUM(D15:M15)</f>
        <v>5251714</v>
      </c>
      <c r="O15" s="72">
        <f t="shared" si="1"/>
        <v>404.4135222547359</v>
      </c>
      <c r="P15" s="73"/>
    </row>
    <row r="16" spans="1:16" ht="15">
      <c r="A16" s="61"/>
      <c r="B16" s="62">
        <v>521</v>
      </c>
      <c r="C16" s="63" t="s">
        <v>28</v>
      </c>
      <c r="D16" s="64">
        <v>3549456</v>
      </c>
      <c r="E16" s="64">
        <v>118078</v>
      </c>
      <c r="F16" s="64">
        <v>0</v>
      </c>
      <c r="G16" s="64">
        <v>6446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3673980</v>
      </c>
      <c r="O16" s="65">
        <f t="shared" si="1"/>
        <v>282.9185276451563</v>
      </c>
      <c r="P16" s="66"/>
    </row>
    <row r="17" spans="1:16" ht="15">
      <c r="A17" s="61"/>
      <c r="B17" s="62">
        <v>522</v>
      </c>
      <c r="C17" s="63" t="s">
        <v>29</v>
      </c>
      <c r="D17" s="64">
        <v>1281298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1281298</v>
      </c>
      <c r="O17" s="65">
        <f t="shared" si="1"/>
        <v>98.66764207608193</v>
      </c>
      <c r="P17" s="66"/>
    </row>
    <row r="18" spans="1:16" ht="15">
      <c r="A18" s="61"/>
      <c r="B18" s="62">
        <v>524</v>
      </c>
      <c r="C18" s="63" t="s">
        <v>30</v>
      </c>
      <c r="D18" s="64">
        <v>57290</v>
      </c>
      <c r="E18" s="64">
        <v>0</v>
      </c>
      <c r="F18" s="64">
        <v>0</v>
      </c>
      <c r="G18" s="64">
        <v>0</v>
      </c>
      <c r="H18" s="64">
        <v>0</v>
      </c>
      <c r="I18" s="64">
        <v>239146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296436</v>
      </c>
      <c r="O18" s="65">
        <f t="shared" si="1"/>
        <v>22.827352533497614</v>
      </c>
      <c r="P18" s="66"/>
    </row>
    <row r="19" spans="1:16" ht="15.75">
      <c r="A19" s="67" t="s">
        <v>31</v>
      </c>
      <c r="B19" s="68"/>
      <c r="C19" s="69"/>
      <c r="D19" s="70">
        <f aca="true" t="shared" si="5" ref="D19:M19">SUM(D20:D23)</f>
        <v>0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9441414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1">
        <f t="shared" si="4"/>
        <v>9441414</v>
      </c>
      <c r="O19" s="72">
        <f t="shared" si="1"/>
        <v>727.0455875558293</v>
      </c>
      <c r="P19" s="73"/>
    </row>
    <row r="20" spans="1:16" ht="15">
      <c r="A20" s="61"/>
      <c r="B20" s="62">
        <v>533</v>
      </c>
      <c r="C20" s="63" t="s">
        <v>32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2530492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2530492</v>
      </c>
      <c r="O20" s="65">
        <f t="shared" si="1"/>
        <v>194.863083320499</v>
      </c>
      <c r="P20" s="66"/>
    </row>
    <row r="21" spans="1:16" ht="15">
      <c r="A21" s="61"/>
      <c r="B21" s="62">
        <v>534</v>
      </c>
      <c r="C21" s="63" t="s">
        <v>66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1868860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1868860</v>
      </c>
      <c r="O21" s="65">
        <f t="shared" si="1"/>
        <v>143.9134452487294</v>
      </c>
      <c r="P21" s="66"/>
    </row>
    <row r="22" spans="1:16" ht="15">
      <c r="A22" s="61"/>
      <c r="B22" s="62">
        <v>535</v>
      </c>
      <c r="C22" s="63" t="s">
        <v>34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3955464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3955464</v>
      </c>
      <c r="O22" s="65">
        <f t="shared" si="1"/>
        <v>304.5944863699369</v>
      </c>
      <c r="P22" s="66"/>
    </row>
    <row r="23" spans="1:16" ht="15">
      <c r="A23" s="61"/>
      <c r="B23" s="62">
        <v>538</v>
      </c>
      <c r="C23" s="63" t="s">
        <v>67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1086598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1086598</v>
      </c>
      <c r="O23" s="65">
        <f t="shared" si="1"/>
        <v>83.6745726166641</v>
      </c>
      <c r="P23" s="66"/>
    </row>
    <row r="24" spans="1:16" ht="15.75">
      <c r="A24" s="67" t="s">
        <v>37</v>
      </c>
      <c r="B24" s="68"/>
      <c r="C24" s="69"/>
      <c r="D24" s="70">
        <f aca="true" t="shared" si="6" ref="D24:M24">SUM(D25:D26)</f>
        <v>1652215</v>
      </c>
      <c r="E24" s="70">
        <f t="shared" si="6"/>
        <v>359713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4"/>
        <v>2011928</v>
      </c>
      <c r="O24" s="72">
        <f t="shared" si="1"/>
        <v>154.9305405821654</v>
      </c>
      <c r="P24" s="73"/>
    </row>
    <row r="25" spans="1:16" ht="15">
      <c r="A25" s="61"/>
      <c r="B25" s="62">
        <v>541</v>
      </c>
      <c r="C25" s="63" t="s">
        <v>68</v>
      </c>
      <c r="D25" s="64">
        <v>1402429</v>
      </c>
      <c r="E25" s="64">
        <v>359713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1762142</v>
      </c>
      <c r="O25" s="65">
        <f t="shared" si="1"/>
        <v>135.69551825042353</v>
      </c>
      <c r="P25" s="66"/>
    </row>
    <row r="26" spans="1:16" ht="15">
      <c r="A26" s="61"/>
      <c r="B26" s="62">
        <v>549</v>
      </c>
      <c r="C26" s="63" t="s">
        <v>69</v>
      </c>
      <c r="D26" s="64">
        <v>249786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249786</v>
      </c>
      <c r="O26" s="65">
        <f t="shared" si="1"/>
        <v>19.235022331741877</v>
      </c>
      <c r="P26" s="66"/>
    </row>
    <row r="27" spans="1:16" ht="15.75">
      <c r="A27" s="67" t="s">
        <v>40</v>
      </c>
      <c r="B27" s="68"/>
      <c r="C27" s="69"/>
      <c r="D27" s="70">
        <f aca="true" t="shared" si="7" ref="D27:M27">SUM(D28:D28)</f>
        <v>130316</v>
      </c>
      <c r="E27" s="70">
        <f t="shared" si="7"/>
        <v>0</v>
      </c>
      <c r="F27" s="70">
        <f t="shared" si="7"/>
        <v>0</v>
      </c>
      <c r="G27" s="70">
        <f t="shared" si="7"/>
        <v>0</v>
      </c>
      <c r="H27" s="70">
        <f t="shared" si="7"/>
        <v>0</v>
      </c>
      <c r="I27" s="70">
        <f t="shared" si="7"/>
        <v>0</v>
      </c>
      <c r="J27" s="70">
        <f t="shared" si="7"/>
        <v>0</v>
      </c>
      <c r="K27" s="70">
        <f t="shared" si="7"/>
        <v>0</v>
      </c>
      <c r="L27" s="70">
        <f t="shared" si="7"/>
        <v>0</v>
      </c>
      <c r="M27" s="70">
        <f t="shared" si="7"/>
        <v>0</v>
      </c>
      <c r="N27" s="70">
        <f t="shared" si="4"/>
        <v>130316</v>
      </c>
      <c r="O27" s="72">
        <f t="shared" si="1"/>
        <v>10.035114738949638</v>
      </c>
      <c r="P27" s="73"/>
    </row>
    <row r="28" spans="1:16" ht="15">
      <c r="A28" s="61"/>
      <c r="B28" s="62">
        <v>562</v>
      </c>
      <c r="C28" s="63" t="s">
        <v>70</v>
      </c>
      <c r="D28" s="64">
        <v>130316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130316</v>
      </c>
      <c r="O28" s="65">
        <f t="shared" si="1"/>
        <v>10.035114738949638</v>
      </c>
      <c r="P28" s="66"/>
    </row>
    <row r="29" spans="1:16" ht="15.75">
      <c r="A29" s="67" t="s">
        <v>42</v>
      </c>
      <c r="B29" s="68"/>
      <c r="C29" s="69"/>
      <c r="D29" s="70">
        <f aca="true" t="shared" si="8" ref="D29:M29">SUM(D30:D30)</f>
        <v>1159263</v>
      </c>
      <c r="E29" s="70">
        <f t="shared" si="8"/>
        <v>222127</v>
      </c>
      <c r="F29" s="70">
        <f t="shared" si="8"/>
        <v>0</v>
      </c>
      <c r="G29" s="70">
        <f t="shared" si="8"/>
        <v>91627</v>
      </c>
      <c r="H29" s="70">
        <f t="shared" si="8"/>
        <v>0</v>
      </c>
      <c r="I29" s="70">
        <f t="shared" si="8"/>
        <v>0</v>
      </c>
      <c r="J29" s="70">
        <f t="shared" si="8"/>
        <v>0</v>
      </c>
      <c r="K29" s="70">
        <f t="shared" si="8"/>
        <v>0</v>
      </c>
      <c r="L29" s="70">
        <f t="shared" si="8"/>
        <v>0</v>
      </c>
      <c r="M29" s="70">
        <f t="shared" si="8"/>
        <v>0</v>
      </c>
      <c r="N29" s="70">
        <f t="shared" si="4"/>
        <v>1473017</v>
      </c>
      <c r="O29" s="72">
        <f t="shared" si="1"/>
        <v>113.43115663021716</v>
      </c>
      <c r="P29" s="66"/>
    </row>
    <row r="30" spans="1:16" ht="15">
      <c r="A30" s="61"/>
      <c r="B30" s="62">
        <v>572</v>
      </c>
      <c r="C30" s="63" t="s">
        <v>71</v>
      </c>
      <c r="D30" s="64">
        <v>1159263</v>
      </c>
      <c r="E30" s="64">
        <v>222127</v>
      </c>
      <c r="F30" s="64">
        <v>0</v>
      </c>
      <c r="G30" s="64">
        <v>91627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4"/>
        <v>1473017</v>
      </c>
      <c r="O30" s="65">
        <f t="shared" si="1"/>
        <v>113.43115663021716</v>
      </c>
      <c r="P30" s="66"/>
    </row>
    <row r="31" spans="1:16" ht="15.75">
      <c r="A31" s="67" t="s">
        <v>72</v>
      </c>
      <c r="B31" s="68"/>
      <c r="C31" s="69"/>
      <c r="D31" s="70">
        <f aca="true" t="shared" si="9" ref="D31:M31">SUM(D32:D34)</f>
        <v>0</v>
      </c>
      <c r="E31" s="70">
        <f t="shared" si="9"/>
        <v>718755</v>
      </c>
      <c r="F31" s="70">
        <f t="shared" si="9"/>
        <v>2453</v>
      </c>
      <c r="G31" s="70">
        <f t="shared" si="9"/>
        <v>0</v>
      </c>
      <c r="H31" s="70">
        <f t="shared" si="9"/>
        <v>0</v>
      </c>
      <c r="I31" s="70">
        <f t="shared" si="9"/>
        <v>1820120</v>
      </c>
      <c r="J31" s="70">
        <f t="shared" si="9"/>
        <v>0</v>
      </c>
      <c r="K31" s="70">
        <f t="shared" si="9"/>
        <v>0</v>
      </c>
      <c r="L31" s="70">
        <f t="shared" si="9"/>
        <v>0</v>
      </c>
      <c r="M31" s="70">
        <f t="shared" si="9"/>
        <v>0</v>
      </c>
      <c r="N31" s="70">
        <f t="shared" si="4"/>
        <v>2541328</v>
      </c>
      <c r="O31" s="72">
        <f t="shared" si="1"/>
        <v>195.6975204065917</v>
      </c>
      <c r="P31" s="66"/>
    </row>
    <row r="32" spans="1:16" ht="15">
      <c r="A32" s="61"/>
      <c r="B32" s="62">
        <v>581</v>
      </c>
      <c r="C32" s="63" t="s">
        <v>73</v>
      </c>
      <c r="D32" s="64">
        <v>0</v>
      </c>
      <c r="E32" s="64">
        <v>718755</v>
      </c>
      <c r="F32" s="64">
        <v>2453</v>
      </c>
      <c r="G32" s="64">
        <v>0</v>
      </c>
      <c r="H32" s="64">
        <v>0</v>
      </c>
      <c r="I32" s="64">
        <v>905795</v>
      </c>
      <c r="J32" s="64">
        <v>0</v>
      </c>
      <c r="K32" s="64">
        <v>0</v>
      </c>
      <c r="L32" s="64">
        <v>0</v>
      </c>
      <c r="M32" s="64">
        <v>0</v>
      </c>
      <c r="N32" s="64">
        <f t="shared" si="4"/>
        <v>1627003</v>
      </c>
      <c r="O32" s="65">
        <f t="shared" si="1"/>
        <v>125.28900354227629</v>
      </c>
      <c r="P32" s="66"/>
    </row>
    <row r="33" spans="1:16" ht="15">
      <c r="A33" s="61"/>
      <c r="B33" s="62">
        <v>590</v>
      </c>
      <c r="C33" s="63" t="s">
        <v>74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52843</v>
      </c>
      <c r="J33" s="64">
        <v>0</v>
      </c>
      <c r="K33" s="64">
        <v>0</v>
      </c>
      <c r="L33" s="64">
        <v>0</v>
      </c>
      <c r="M33" s="64">
        <v>0</v>
      </c>
      <c r="N33" s="64">
        <f t="shared" si="4"/>
        <v>52843</v>
      </c>
      <c r="O33" s="65">
        <f t="shared" si="1"/>
        <v>4.069228399815185</v>
      </c>
      <c r="P33" s="66"/>
    </row>
    <row r="34" spans="1:16" ht="15.75" thickBot="1">
      <c r="A34" s="61"/>
      <c r="B34" s="62">
        <v>591</v>
      </c>
      <c r="C34" s="63" t="s">
        <v>75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861482</v>
      </c>
      <c r="J34" s="64">
        <v>0</v>
      </c>
      <c r="K34" s="64">
        <v>0</v>
      </c>
      <c r="L34" s="64">
        <v>0</v>
      </c>
      <c r="M34" s="64">
        <v>0</v>
      </c>
      <c r="N34" s="64">
        <f t="shared" si="4"/>
        <v>861482</v>
      </c>
      <c r="O34" s="65">
        <f t="shared" si="1"/>
        <v>66.33928846450023</v>
      </c>
      <c r="P34" s="66"/>
    </row>
    <row r="35" spans="1:119" ht="16.5" thickBot="1">
      <c r="A35" s="74" t="s">
        <v>10</v>
      </c>
      <c r="B35" s="75"/>
      <c r="C35" s="76"/>
      <c r="D35" s="77">
        <f>SUM(D5,D15,D19,D24,D27,D29,D31)</f>
        <v>10861272</v>
      </c>
      <c r="E35" s="77">
        <f aca="true" t="shared" si="10" ref="E35:M35">SUM(E5,E15,E19,E24,E27,E29,E31)</f>
        <v>1418673</v>
      </c>
      <c r="F35" s="77">
        <f t="shared" si="10"/>
        <v>73113</v>
      </c>
      <c r="G35" s="77">
        <f t="shared" si="10"/>
        <v>98073</v>
      </c>
      <c r="H35" s="77">
        <f t="shared" si="10"/>
        <v>0</v>
      </c>
      <c r="I35" s="77">
        <f t="shared" si="10"/>
        <v>11500680</v>
      </c>
      <c r="J35" s="77">
        <f t="shared" si="10"/>
        <v>0</v>
      </c>
      <c r="K35" s="77">
        <f t="shared" si="10"/>
        <v>1448128</v>
      </c>
      <c r="L35" s="77">
        <f t="shared" si="10"/>
        <v>0</v>
      </c>
      <c r="M35" s="77">
        <f t="shared" si="10"/>
        <v>0</v>
      </c>
      <c r="N35" s="77">
        <f t="shared" si="4"/>
        <v>25399939</v>
      </c>
      <c r="O35" s="78">
        <f t="shared" si="1"/>
        <v>1955.9478669336208</v>
      </c>
      <c r="P35" s="59"/>
      <c r="Q35" s="79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</row>
    <row r="36" spans="1:15" ht="15">
      <c r="A36" s="81"/>
      <c r="B36" s="82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4"/>
    </row>
    <row r="37" spans="1:15" ht="15">
      <c r="A37" s="85"/>
      <c r="B37" s="86"/>
      <c r="C37" s="86"/>
      <c r="D37" s="87"/>
      <c r="E37" s="87"/>
      <c r="F37" s="87"/>
      <c r="G37" s="87"/>
      <c r="H37" s="87"/>
      <c r="I37" s="87"/>
      <c r="J37" s="87"/>
      <c r="K37" s="87"/>
      <c r="L37" s="117" t="s">
        <v>76</v>
      </c>
      <c r="M37" s="117"/>
      <c r="N37" s="117"/>
      <c r="O37" s="88">
        <v>12986</v>
      </c>
    </row>
    <row r="38" spans="1:15" ht="15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5" ht="15.75" customHeight="1" thickBot="1">
      <c r="A39" s="121" t="s">
        <v>52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SUM(D6:D14)</f>
        <v>3307473</v>
      </c>
      <c r="E5" s="24">
        <f aca="true" t="shared" si="0" ref="E5:M5">SUM(E6:E14)</f>
        <v>18954</v>
      </c>
      <c r="F5" s="24">
        <f t="shared" si="0"/>
        <v>72028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1645951</v>
      </c>
      <c r="L5" s="24">
        <f t="shared" si="0"/>
        <v>0</v>
      </c>
      <c r="M5" s="24">
        <f t="shared" si="0"/>
        <v>0</v>
      </c>
      <c r="N5" s="25">
        <f>SUM(D5:M5)</f>
        <v>5044406</v>
      </c>
      <c r="O5" s="30">
        <f aca="true" t="shared" si="1" ref="O5:O36">(N5/O$38)</f>
        <v>392.53023111041944</v>
      </c>
      <c r="P5" s="6"/>
    </row>
    <row r="6" spans="1:16" ht="15">
      <c r="A6" s="12"/>
      <c r="B6" s="42">
        <v>511</v>
      </c>
      <c r="C6" s="19" t="s">
        <v>19</v>
      </c>
      <c r="D6" s="43">
        <v>40226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40226</v>
      </c>
      <c r="O6" s="44">
        <f t="shared" si="1"/>
        <v>3.1301844214458017</v>
      </c>
      <c r="P6" s="9"/>
    </row>
    <row r="7" spans="1:16" ht="15">
      <c r="A7" s="12"/>
      <c r="B7" s="42">
        <v>512</v>
      </c>
      <c r="C7" s="19" t="s">
        <v>20</v>
      </c>
      <c r="D7" s="43">
        <v>534466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4">SUM(D7:M7)</f>
        <v>534466</v>
      </c>
      <c r="O7" s="44">
        <f t="shared" si="1"/>
        <v>41.589448291961716</v>
      </c>
      <c r="P7" s="9"/>
    </row>
    <row r="8" spans="1:16" ht="15">
      <c r="A8" s="12"/>
      <c r="B8" s="42">
        <v>513</v>
      </c>
      <c r="C8" s="19" t="s">
        <v>21</v>
      </c>
      <c r="D8" s="43">
        <v>1210059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146437</v>
      </c>
      <c r="L8" s="43">
        <v>0</v>
      </c>
      <c r="M8" s="43">
        <v>0</v>
      </c>
      <c r="N8" s="43">
        <f t="shared" si="2"/>
        <v>1356496</v>
      </c>
      <c r="O8" s="44">
        <f t="shared" si="1"/>
        <v>105.55567660104272</v>
      </c>
      <c r="P8" s="9"/>
    </row>
    <row r="9" spans="1:16" ht="15">
      <c r="A9" s="12"/>
      <c r="B9" s="42">
        <v>514</v>
      </c>
      <c r="C9" s="19" t="s">
        <v>22</v>
      </c>
      <c r="D9" s="43">
        <v>152109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152109</v>
      </c>
      <c r="O9" s="44">
        <f t="shared" si="1"/>
        <v>11.836355147459342</v>
      </c>
      <c r="P9" s="9"/>
    </row>
    <row r="10" spans="1:16" ht="15">
      <c r="A10" s="12"/>
      <c r="B10" s="42">
        <v>515</v>
      </c>
      <c r="C10" s="19" t="s">
        <v>23</v>
      </c>
      <c r="D10" s="43">
        <v>151766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151766</v>
      </c>
      <c r="O10" s="44">
        <f t="shared" si="1"/>
        <v>11.809664617539491</v>
      </c>
      <c r="P10" s="9"/>
    </row>
    <row r="11" spans="1:16" ht="15">
      <c r="A11" s="12"/>
      <c r="B11" s="42">
        <v>516</v>
      </c>
      <c r="C11" s="19" t="s">
        <v>24</v>
      </c>
      <c r="D11" s="43">
        <v>467151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467151</v>
      </c>
      <c r="O11" s="44">
        <f t="shared" si="1"/>
        <v>36.35133452649599</v>
      </c>
      <c r="P11" s="9"/>
    </row>
    <row r="12" spans="1:16" ht="15">
      <c r="A12" s="12"/>
      <c r="B12" s="42">
        <v>517</v>
      </c>
      <c r="C12" s="19" t="s">
        <v>50</v>
      </c>
      <c r="D12" s="43">
        <v>0</v>
      </c>
      <c r="E12" s="43">
        <v>0</v>
      </c>
      <c r="F12" s="43">
        <v>72028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72028</v>
      </c>
      <c r="O12" s="44">
        <f t="shared" si="1"/>
        <v>5.604855653256556</v>
      </c>
      <c r="P12" s="9"/>
    </row>
    <row r="13" spans="1:16" ht="15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1499514</v>
      </c>
      <c r="L13" s="43">
        <v>0</v>
      </c>
      <c r="M13" s="43">
        <v>0</v>
      </c>
      <c r="N13" s="43">
        <f t="shared" si="2"/>
        <v>1499514</v>
      </c>
      <c r="O13" s="44">
        <f t="shared" si="1"/>
        <v>116.68461598319197</v>
      </c>
      <c r="P13" s="9"/>
    </row>
    <row r="14" spans="1:16" ht="15">
      <c r="A14" s="12"/>
      <c r="B14" s="42">
        <v>519</v>
      </c>
      <c r="C14" s="19" t="s">
        <v>26</v>
      </c>
      <c r="D14" s="43">
        <v>751696</v>
      </c>
      <c r="E14" s="43">
        <v>18954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770650</v>
      </c>
      <c r="O14" s="44">
        <f t="shared" si="1"/>
        <v>59.968095868025834</v>
      </c>
      <c r="P14" s="9"/>
    </row>
    <row r="15" spans="1:16" ht="15.75">
      <c r="A15" s="26" t="s">
        <v>27</v>
      </c>
      <c r="B15" s="27"/>
      <c r="C15" s="28"/>
      <c r="D15" s="29">
        <f aca="true" t="shared" si="3" ref="D15:M15">SUM(D16:D18)</f>
        <v>4823336</v>
      </c>
      <c r="E15" s="29">
        <f t="shared" si="3"/>
        <v>127773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260884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aca="true" t="shared" si="4" ref="N15:N36">SUM(D15:M15)</f>
        <v>5211993</v>
      </c>
      <c r="O15" s="41">
        <f t="shared" si="1"/>
        <v>405.5710061473815</v>
      </c>
      <c r="P15" s="10"/>
    </row>
    <row r="16" spans="1:16" ht="15">
      <c r="A16" s="12"/>
      <c r="B16" s="42">
        <v>521</v>
      </c>
      <c r="C16" s="19" t="s">
        <v>28</v>
      </c>
      <c r="D16" s="43">
        <v>3521800</v>
      </c>
      <c r="E16" s="43">
        <v>127773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3649573</v>
      </c>
      <c r="O16" s="44">
        <f t="shared" si="1"/>
        <v>283.9913625398802</v>
      </c>
      <c r="P16" s="9"/>
    </row>
    <row r="17" spans="1:16" ht="15">
      <c r="A17" s="12"/>
      <c r="B17" s="42">
        <v>522</v>
      </c>
      <c r="C17" s="19" t="s">
        <v>29</v>
      </c>
      <c r="D17" s="43">
        <v>1214038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1214038</v>
      </c>
      <c r="O17" s="44">
        <f t="shared" si="1"/>
        <v>94.47031359427282</v>
      </c>
      <c r="P17" s="9"/>
    </row>
    <row r="18" spans="1:16" ht="15">
      <c r="A18" s="12"/>
      <c r="B18" s="42">
        <v>524</v>
      </c>
      <c r="C18" s="19" t="s">
        <v>30</v>
      </c>
      <c r="D18" s="43">
        <v>87498</v>
      </c>
      <c r="E18" s="43">
        <v>0</v>
      </c>
      <c r="F18" s="43">
        <v>0</v>
      </c>
      <c r="G18" s="43">
        <v>0</v>
      </c>
      <c r="H18" s="43">
        <v>0</v>
      </c>
      <c r="I18" s="43">
        <v>260884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348382</v>
      </c>
      <c r="O18" s="44">
        <f t="shared" si="1"/>
        <v>27.109330013228544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SUM(D20:D23)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11265893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11265893</v>
      </c>
      <c r="O19" s="41">
        <f t="shared" si="1"/>
        <v>876.6549684849429</v>
      </c>
      <c r="P19" s="10"/>
    </row>
    <row r="20" spans="1:16" ht="15">
      <c r="A20" s="12"/>
      <c r="B20" s="42">
        <v>533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3144070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3144070</v>
      </c>
      <c r="O20" s="44">
        <f t="shared" si="1"/>
        <v>244.65566881954712</v>
      </c>
      <c r="P20" s="9"/>
    </row>
    <row r="21" spans="1:16" ht="15">
      <c r="A21" s="12"/>
      <c r="B21" s="42">
        <v>534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1508135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1508135</v>
      </c>
      <c r="O21" s="44">
        <f t="shared" si="1"/>
        <v>117.35545871916582</v>
      </c>
      <c r="P21" s="9"/>
    </row>
    <row r="22" spans="1:16" ht="15">
      <c r="A22" s="12"/>
      <c r="B22" s="42">
        <v>535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5402124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5402124</v>
      </c>
      <c r="O22" s="44">
        <f t="shared" si="1"/>
        <v>420.3660415531865</v>
      </c>
      <c r="P22" s="9"/>
    </row>
    <row r="23" spans="1:16" ht="15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1211564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1211564</v>
      </c>
      <c r="O23" s="44">
        <f t="shared" si="1"/>
        <v>94.27779939304334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SUM(D25:D26)</f>
        <v>1454723</v>
      </c>
      <c r="E24" s="29">
        <f t="shared" si="6"/>
        <v>383157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1837880</v>
      </c>
      <c r="O24" s="41">
        <f t="shared" si="1"/>
        <v>143.01455139677847</v>
      </c>
      <c r="P24" s="10"/>
    </row>
    <row r="25" spans="1:16" ht="15">
      <c r="A25" s="12"/>
      <c r="B25" s="42">
        <v>541</v>
      </c>
      <c r="C25" s="19" t="s">
        <v>38</v>
      </c>
      <c r="D25" s="43">
        <v>1216272</v>
      </c>
      <c r="E25" s="43">
        <v>383157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1599429</v>
      </c>
      <c r="O25" s="44">
        <f t="shared" si="1"/>
        <v>124.45949731538401</v>
      </c>
      <c r="P25" s="9"/>
    </row>
    <row r="26" spans="1:16" ht="15">
      <c r="A26" s="12"/>
      <c r="B26" s="42">
        <v>549</v>
      </c>
      <c r="C26" s="19" t="s">
        <v>39</v>
      </c>
      <c r="D26" s="43">
        <v>238451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238451</v>
      </c>
      <c r="O26" s="44">
        <f t="shared" si="1"/>
        <v>18.555054081394445</v>
      </c>
      <c r="P26" s="9"/>
    </row>
    <row r="27" spans="1:16" ht="15.75">
      <c r="A27" s="26" t="s">
        <v>40</v>
      </c>
      <c r="B27" s="27"/>
      <c r="C27" s="28"/>
      <c r="D27" s="29">
        <f aca="true" t="shared" si="7" ref="D27:M27">SUM(D28:D28)</f>
        <v>96090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96090</v>
      </c>
      <c r="O27" s="41">
        <f t="shared" si="1"/>
        <v>7.477239125359894</v>
      </c>
      <c r="P27" s="10"/>
    </row>
    <row r="28" spans="1:16" ht="15">
      <c r="A28" s="12"/>
      <c r="B28" s="42">
        <v>562</v>
      </c>
      <c r="C28" s="19" t="s">
        <v>41</v>
      </c>
      <c r="D28" s="43">
        <v>96090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96090</v>
      </c>
      <c r="O28" s="44">
        <f t="shared" si="1"/>
        <v>7.477239125359894</v>
      </c>
      <c r="P28" s="9"/>
    </row>
    <row r="29" spans="1:16" ht="15.75">
      <c r="A29" s="26" t="s">
        <v>42</v>
      </c>
      <c r="B29" s="27"/>
      <c r="C29" s="28"/>
      <c r="D29" s="29">
        <f aca="true" t="shared" si="8" ref="D29:M29">SUM(D30:D30)</f>
        <v>1035706</v>
      </c>
      <c r="E29" s="29">
        <f t="shared" si="8"/>
        <v>107680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1143386</v>
      </c>
      <c r="O29" s="41">
        <f t="shared" si="1"/>
        <v>88.9725313205198</v>
      </c>
      <c r="P29" s="9"/>
    </row>
    <row r="30" spans="1:16" ht="15">
      <c r="A30" s="12"/>
      <c r="B30" s="42">
        <v>572</v>
      </c>
      <c r="C30" s="19" t="s">
        <v>43</v>
      </c>
      <c r="D30" s="43">
        <v>1035706</v>
      </c>
      <c r="E30" s="43">
        <v>107680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1143386</v>
      </c>
      <c r="O30" s="44">
        <f t="shared" si="1"/>
        <v>88.9725313205198</v>
      </c>
      <c r="P30" s="9"/>
    </row>
    <row r="31" spans="1:16" ht="15.75">
      <c r="A31" s="26" t="s">
        <v>46</v>
      </c>
      <c r="B31" s="27"/>
      <c r="C31" s="28"/>
      <c r="D31" s="29">
        <f aca="true" t="shared" si="9" ref="D31:M31">SUM(D32:D35)</f>
        <v>31000</v>
      </c>
      <c r="E31" s="29">
        <f t="shared" si="9"/>
        <v>400694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-394443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37251</v>
      </c>
      <c r="O31" s="41">
        <f t="shared" si="1"/>
        <v>2.898684927243016</v>
      </c>
      <c r="P31" s="9"/>
    </row>
    <row r="32" spans="1:16" ht="15">
      <c r="A32" s="12"/>
      <c r="B32" s="42">
        <v>581</v>
      </c>
      <c r="C32" s="19" t="s">
        <v>44</v>
      </c>
      <c r="D32" s="43">
        <v>31000</v>
      </c>
      <c r="E32" s="43">
        <v>400694</v>
      </c>
      <c r="F32" s="43">
        <v>0</v>
      </c>
      <c r="G32" s="43">
        <v>0</v>
      </c>
      <c r="H32" s="43">
        <v>0</v>
      </c>
      <c r="I32" s="43">
        <v>897759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1329453</v>
      </c>
      <c r="O32" s="44">
        <f t="shared" si="1"/>
        <v>103.45132674500039</v>
      </c>
      <c r="P32" s="9"/>
    </row>
    <row r="33" spans="1:16" ht="15">
      <c r="A33" s="12"/>
      <c r="B33" s="42">
        <v>590</v>
      </c>
      <c r="C33" s="19" t="s">
        <v>57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164453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164453</v>
      </c>
      <c r="O33" s="44">
        <f t="shared" si="1"/>
        <v>12.796902964749824</v>
      </c>
      <c r="P33" s="9"/>
    </row>
    <row r="34" spans="1:16" ht="15">
      <c r="A34" s="12"/>
      <c r="B34" s="42">
        <v>591</v>
      </c>
      <c r="C34" s="19" t="s">
        <v>45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996086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996086</v>
      </c>
      <c r="O34" s="44">
        <f t="shared" si="1"/>
        <v>77.51038829663061</v>
      </c>
      <c r="P34" s="9"/>
    </row>
    <row r="35" spans="1:16" ht="15.75" thickBot="1">
      <c r="A35" s="12"/>
      <c r="B35" s="42">
        <v>593</v>
      </c>
      <c r="C35" s="19" t="s">
        <v>60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-2452741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-2452741</v>
      </c>
      <c r="O35" s="44">
        <f t="shared" si="1"/>
        <v>-190.85993307913782</v>
      </c>
      <c r="P35" s="9"/>
    </row>
    <row r="36" spans="1:119" ht="16.5" thickBot="1">
      <c r="A36" s="13" t="s">
        <v>10</v>
      </c>
      <c r="B36" s="21"/>
      <c r="C36" s="20"/>
      <c r="D36" s="14">
        <f>SUM(D5,D15,D19,D24,D27,D29,D31)</f>
        <v>10748328</v>
      </c>
      <c r="E36" s="14">
        <f aca="true" t="shared" si="10" ref="E36:M36">SUM(E5,E15,E19,E24,E27,E29,E31)</f>
        <v>1038258</v>
      </c>
      <c r="F36" s="14">
        <f t="shared" si="10"/>
        <v>72028</v>
      </c>
      <c r="G36" s="14">
        <f t="shared" si="10"/>
        <v>0</v>
      </c>
      <c r="H36" s="14">
        <f t="shared" si="10"/>
        <v>0</v>
      </c>
      <c r="I36" s="14">
        <f t="shared" si="10"/>
        <v>11132334</v>
      </c>
      <c r="J36" s="14">
        <f t="shared" si="10"/>
        <v>0</v>
      </c>
      <c r="K36" s="14">
        <f t="shared" si="10"/>
        <v>1645951</v>
      </c>
      <c r="L36" s="14">
        <f t="shared" si="10"/>
        <v>0</v>
      </c>
      <c r="M36" s="14">
        <f t="shared" si="10"/>
        <v>0</v>
      </c>
      <c r="N36" s="14">
        <f t="shared" si="4"/>
        <v>24636899</v>
      </c>
      <c r="O36" s="35">
        <f t="shared" si="1"/>
        <v>1917.119212512645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63</v>
      </c>
      <c r="M38" s="93"/>
      <c r="N38" s="93"/>
      <c r="O38" s="39">
        <v>12851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2022-09-14T17:18:42Z</cp:lastPrinted>
  <dcterms:created xsi:type="dcterms:W3CDTF">2000-08-31T21:26:31Z</dcterms:created>
  <dcterms:modified xsi:type="dcterms:W3CDTF">2022-09-14T17:18:47Z</dcterms:modified>
  <cp:category/>
  <cp:version/>
  <cp:contentType/>
  <cp:contentStatus/>
</cp:coreProperties>
</file>