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'2008'!$A$1:$O$36</definedName>
    <definedName name="_xlnm.Print_Area" localSheetId="12">'2009'!$A$1:$O$35</definedName>
    <definedName name="_xlnm.Print_Area" localSheetId="11">'2010'!$A$1:$O$35</definedName>
    <definedName name="_xlnm.Print_Area" localSheetId="10">'2011'!$A$1:$O$36</definedName>
    <definedName name="_xlnm.Print_Area" localSheetId="9">'2012'!$A$1:$O$36</definedName>
    <definedName name="_xlnm.Print_Area" localSheetId="8">'2013'!$A$1:$O$39</definedName>
    <definedName name="_xlnm.Print_Area" localSheetId="7">'2014'!$A$1:$O$40</definedName>
    <definedName name="_xlnm.Print_Area" localSheetId="6">'2015'!$A$1:$O$33</definedName>
    <definedName name="_xlnm.Print_Area" localSheetId="5">'2016'!$A$1:$O$41</definedName>
    <definedName name="_xlnm.Print_Area" localSheetId="4">'2017'!$A$1:$O$39</definedName>
    <definedName name="_xlnm.Print_Area" localSheetId="3">'2018'!$A$1:$O$46</definedName>
    <definedName name="_xlnm.Print_Area" localSheetId="2">'2019'!$A$1:$O$45</definedName>
    <definedName name="_xlnm.Print_Area" localSheetId="1">'2020'!$A$1:$O$49</definedName>
    <definedName name="_xlnm.Print_Area" localSheetId="0">'2021'!$A$1:$P$51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<sst xmlns="http://schemas.openxmlformats.org/spreadsheetml/2006/main" count="730" uniqueCount="129">
  <si>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</si>
  <si>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</si>
  <si>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</si>
  <si>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</si>
  <si>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</si>
  <si>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</si>
  <si>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</si>
  <si>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</si>
  <si>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</si>
  <si>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</si>
  <si>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</si>
  <si>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</si>
  <si>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Discretionary Sales Surtaxes</t>
  </si>
  <si>
    <t>Utility Service Tax - Electricity</t>
  </si>
  <si>
    <t>Communications Services Taxes</t>
  </si>
  <si>
    <t>Permits, Fees, and Special Assessments</t>
  </si>
  <si>
    <t>Franchise Fee - Electricity</t>
  </si>
  <si>
    <t>Other Permits, Fees, and Special Assessments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</si>
  <si>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</si>
  <si>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</si>
  <si>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</si>
  <si>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</si>
  <si>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</si>
  <si>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</si>
  <si>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</si>
  <si>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</si>
  <si>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</si>
  <si>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</si>
  <si>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</si>
  <si>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Judgments, Fines, and Forfeits</t>
  </si>
  <si>
    <t>Total - All Account Codes</t>
  </si>
  <si>
    <t>Local Fiscal Year Ended September 30, 2009</t>
  </si>
  <si>
    <t>Court-Ordered Judgments and Fines - As Decided by Traffic Court</t>
  </si>
  <si>
    <t>Judgments and Fines - Other Court-Ordered</t>
  </si>
  <si>
    <t>Interest and Other Earnings - Interest</t>
  </si>
  <si>
    <t>Rents and Royalties</t>
  </si>
  <si>
    <t>Contributions and Donations from Private Sources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</si>
  <si>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</si>
  <si>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</si>
  <si>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</si>
  <si>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</si>
  <si>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</si>
  <si>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</si>
  <si>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</si>
  <si>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</si>
  <si>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Astatula Revenues Reported by Account Code and Fund Type</t>
  </si>
  <si>
    <t>Local Fiscal Year Ended September 30, 2010</t>
  </si>
  <si>
    <t>First Local Option Fuel Tax (1 to 6 Cents)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</si>
  <si>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</si>
  <si>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</si>
  <si>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</si>
  <si>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Residential - Other</t>
  </si>
  <si>
    <t>Federal Grant - General Government</t>
  </si>
  <si>
    <t>State Grant - General Government</t>
  </si>
  <si>
    <t>2011 Municipal Population:</t>
  </si>
  <si>
    <t>Local Fiscal Year Ended September 30, 2012</t>
  </si>
  <si>
    <t>Impact Fees - Commercial - Culture / Recreation</t>
  </si>
  <si>
    <t>Court-Ordered Judgments and Fines - As Decided by County Court Criminal</t>
  </si>
  <si>
    <t>Judgments and Fines - Intergovernmental Radio Communication Program</t>
  </si>
  <si>
    <t>Fines - Local Ordinance Violations</t>
  </si>
  <si>
    <t>2012 Municipal Population:</t>
  </si>
  <si>
    <t>Local Fiscal Year Ended September 30, 2008</t>
  </si>
  <si>
    <t>Permits and Franchise Fees</t>
  </si>
  <si>
    <t>Impact Fees - Public Safety</t>
  </si>
  <si>
    <t>Impact Fees - Culture / Recreation</t>
  </si>
  <si>
    <t>2008 Municipal Population:</t>
  </si>
  <si>
    <t>Local Fiscal Year Ended September 30, 2013</t>
  </si>
  <si>
    <t>Local Option Taxes</t>
  </si>
  <si>
    <t>Communications Services Taxes (Chapter 202, F.S.)</t>
  </si>
  <si>
    <t>Local Business Tax (Chapter 205, F.S.)</t>
  </si>
  <si>
    <t>Impact Fees - Residential - Public Safety</t>
  </si>
  <si>
    <t>Impact Fees - Residential - Culture / Recreation</t>
  </si>
  <si>
    <t>State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</si>
  <si>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</si>
  <si>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</si>
  <si>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</si>
  <si>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</si>
  <si>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Economic Environment</t>
  </si>
  <si>
    <t>Charges for Services</t>
  </si>
  <si>
    <t>General Government - Other General Government Charges and Fees</t>
  </si>
  <si>
    <t>Other Charges for Services</t>
  </si>
  <si>
    <t>Court-Ordered Judgments and Fines - Other Court-Ordered</t>
  </si>
  <si>
    <t>Other Judgments, Fines, and Forfeits</t>
  </si>
  <si>
    <t>Sales - Disposition of Fixed Assets</t>
  </si>
  <si>
    <t>Other Miscellaneous Revenues - Settlements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</si>
  <si>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</si>
  <si>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</si>
  <si>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</si>
  <si>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</si>
  <si>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</si>
  <si>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</si>
  <si>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</si>
  <si>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</si>
  <si>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Franchise Fee - Solid Waste</t>
  </si>
  <si>
    <t>Physical Environment - Garbage / Solid Waste</t>
  </si>
  <si>
    <t>2017 Municipal Population:</t>
  </si>
  <si>
    <t>Local Fiscal Year Ended September 30, 2018</t>
  </si>
  <si>
    <t>Grants from Other Local Units - Public Safety</t>
  </si>
  <si>
    <t>Other Sources</t>
  </si>
  <si>
    <t>Proceeds - Debt Proceeds</t>
  </si>
  <si>
    <t>2018 Municipal Population:</t>
  </si>
  <si>
    <t>Local Fiscal Year Ended September 30, 2019</t>
  </si>
  <si>
    <t>Court-Ordered Judgments and Fines - As Decided by Circuit Court Criminal</t>
  </si>
  <si>
    <t>2019 Municipal Population:</t>
  </si>
  <si>
    <t>Local Fiscal Year Ended September 30, 2020</t>
  </si>
  <si>
    <t>Federal Grant - Culture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</si>
  <si>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</si>
  <si>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</si>
  <si>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</si>
  <si>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</si>
  <si>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</si>
  <si>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</si>
  <si>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</si>
  <si>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</si>
  <si>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</si>
  <si>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</si>
  <si>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Impact Fees - Residential - Physical Environment</t>
  </si>
  <si>
    <t>Impact Fees - Residential - Economic Environment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</si>
  <si>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</si>
  <si>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</si>
  <si>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</si>
  <si>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</si>
  <si>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Physical Environment - Water Utility</t>
  </si>
  <si>
    <t>Other Charges for Services (Not Court-Related)</t>
  </si>
  <si>
    <t>Court-Ordered Judgments and Fines - Other</t>
  </si>
  <si>
    <t>Non-Operating - Inter-Fund Group Transfers In</t>
  </si>
  <si>
    <t>Proceeds of General Capital Asset Dispositions - Sales</t>
  </si>
  <si>
    <t>Proprietary Non-Operating Sources - Other Grants and Donations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</si>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</sst>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108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109</v>
      </c>
      <c r="N4" s="35" t="s">
        <v>9</v>
      </c>
      <c r="O4" s="35" t="s">
        <v>110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111</v>
      </c>
      <c r="B5" s="26"/>
      <c r="C5" s="26"/>
      <c r="D5" s="27">
        <f>SUM(D6:D12)</f>
        <v>698409</v>
      </c>
      <c r="E5" s="27">
        <f>SUM(E6:E12)</f>
        <v>203580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901989</v>
      </c>
      <c r="P5" s="33">
        <f>(O5/P$49)</f>
        <v>463.747557840617</v>
      </c>
      <c r="Q5" s="6"/>
    </row>
    <row r="6" spans="1:17" ht="15">
      <c r="A6" s="12"/>
      <c r="B6" s="25">
        <v>311</v>
      </c>
      <c r="C6" s="20" t="s">
        <v>2</v>
      </c>
      <c r="D6" s="46">
        <v>476242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476242</v>
      </c>
      <c r="P6" s="47">
        <f>(O6/P$49)</f>
        <v>244.85449871465295</v>
      </c>
      <c r="Q6" s="9"/>
    </row>
    <row r="7" spans="1:17" ht="15">
      <c r="A7" s="12"/>
      <c r="B7" s="25">
        <v>312.3</v>
      </c>
      <c r="C7" s="20" t="s">
        <v>10</v>
      </c>
      <c r="D7" s="46">
        <v>12674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12674</v>
      </c>
      <c r="P7" s="47">
        <f>(O7/P$49)</f>
        <v>6.5161953727506425</v>
      </c>
      <c r="Q7" s="9"/>
    </row>
    <row r="8" spans="1:17" ht="15">
      <c r="A8" s="12"/>
      <c r="B8" s="25">
        <v>312.41</v>
      </c>
      <c r="C8" s="20" t="s">
        <v>112</v>
      </c>
      <c r="D8" s="46">
        <v>51493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51493</v>
      </c>
      <c r="P8" s="47">
        <f>(O8/P$49)</f>
        <v>26.474550128534705</v>
      </c>
      <c r="Q8" s="9"/>
    </row>
    <row r="9" spans="1:17" ht="15">
      <c r="A9" s="12"/>
      <c r="B9" s="25">
        <v>312.63</v>
      </c>
      <c r="C9" s="20" t="s">
        <v>113</v>
      </c>
      <c r="D9" s="46">
        <v>0</v>
      </c>
      <c r="E9" s="46">
        <v>203580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203580</v>
      </c>
      <c r="P9" s="47">
        <f>(O9/P$49)</f>
        <v>104.66838046272494</v>
      </c>
      <c r="Q9" s="9"/>
    </row>
    <row r="10" spans="1:17" ht="15">
      <c r="A10" s="12"/>
      <c r="B10" s="25">
        <v>314.1</v>
      </c>
      <c r="C10" s="20" t="s">
        <v>13</v>
      </c>
      <c r="D10" s="46">
        <v>129643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129643</v>
      </c>
      <c r="P10" s="47">
        <f>(O10/P$49)</f>
        <v>66.65449871465296</v>
      </c>
      <c r="Q10" s="9"/>
    </row>
    <row r="11" spans="1:17" ht="15">
      <c r="A11" s="12"/>
      <c r="B11" s="25">
        <v>315.2</v>
      </c>
      <c r="C11" s="20" t="s">
        <v>114</v>
      </c>
      <c r="D11" s="46">
        <v>27914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27914</v>
      </c>
      <c r="P11" s="47">
        <f>(O11/P$49)</f>
        <v>14.351670951156812</v>
      </c>
      <c r="Q11" s="9"/>
    </row>
    <row r="12" spans="1:17" ht="15">
      <c r="A12" s="12"/>
      <c r="B12" s="25">
        <v>316</v>
      </c>
      <c r="C12" s="20" t="s">
        <v>69</v>
      </c>
      <c r="D12" s="46">
        <v>443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443</v>
      </c>
      <c r="P12" s="47">
        <f>(O12/P$49)</f>
        <v>0.22776349614395888</v>
      </c>
      <c r="Q12" s="9"/>
    </row>
    <row r="13" spans="1:17" ht="15.75">
      <c r="A13" s="29" t="s">
        <v>15</v>
      </c>
      <c r="B13" s="30"/>
      <c r="C13" s="31"/>
      <c r="D13" s="32">
        <f>SUM(D14:D21)</f>
        <v>208406</v>
      </c>
      <c r="E13" s="32">
        <f>SUM(E14:E21)</f>
        <v>0</v>
      </c>
      <c r="F13" s="32">
        <f>SUM(F14:F21)</f>
        <v>0</v>
      </c>
      <c r="G13" s="32">
        <f>SUM(G14:G21)</f>
        <v>0</v>
      </c>
      <c r="H13" s="32">
        <f>SUM(H14:H21)</f>
        <v>0</v>
      </c>
      <c r="I13" s="32">
        <f>SUM(I14:I21)</f>
        <v>10527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218933</v>
      </c>
      <c r="P13" s="45">
        <f>(O13/P$49)</f>
        <v>112.56195372750642</v>
      </c>
      <c r="Q13" s="10"/>
    </row>
    <row r="14" spans="1:17" ht="15">
      <c r="A14" s="12"/>
      <c r="B14" s="25">
        <v>322</v>
      </c>
      <c r="C14" s="20" t="s">
        <v>115</v>
      </c>
      <c r="D14" s="46">
        <v>77194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77194</v>
      </c>
      <c r="P14" s="47">
        <f>(O14/P$49)</f>
        <v>39.688431876606685</v>
      </c>
      <c r="Q14" s="9"/>
    </row>
    <row r="15" spans="1:17" ht="15">
      <c r="A15" s="12"/>
      <c r="B15" s="25">
        <v>323.1</v>
      </c>
      <c r="C15" s="20" t="s">
        <v>16</v>
      </c>
      <c r="D15" s="46">
        <v>74254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aca="true" t="shared" si="1" ref="O15:O21">SUM(D15:N15)</f>
        <v>74254</v>
      </c>
      <c r="P15" s="47">
        <f>(O15/P$49)</f>
        <v>38.17686375321337</v>
      </c>
      <c r="Q15" s="9"/>
    </row>
    <row r="16" spans="1:17" ht="15">
      <c r="A16" s="12"/>
      <c r="B16" s="25">
        <v>323.7</v>
      </c>
      <c r="C16" s="20" t="s">
        <v>93</v>
      </c>
      <c r="D16" s="46">
        <v>18433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18433</v>
      </c>
      <c r="P16" s="47">
        <f>(O16/P$49)</f>
        <v>9.477120822622108</v>
      </c>
      <c r="Q16" s="9"/>
    </row>
    <row r="17" spans="1:17" ht="15">
      <c r="A17" s="12"/>
      <c r="B17" s="25">
        <v>324.11</v>
      </c>
      <c r="C17" s="20" t="s">
        <v>70</v>
      </c>
      <c r="D17" s="46">
        <v>6868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6868</v>
      </c>
      <c r="P17" s="47">
        <f>(O17/P$49)</f>
        <v>3.5311053984575835</v>
      </c>
      <c r="Q17" s="9"/>
    </row>
    <row r="18" spans="1:17" ht="15">
      <c r="A18" s="12"/>
      <c r="B18" s="25">
        <v>324.21</v>
      </c>
      <c r="C18" s="20" t="s">
        <v>116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10527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10527</v>
      </c>
      <c r="P18" s="47">
        <f>(O18/P$49)</f>
        <v>5.412339331619537</v>
      </c>
      <c r="Q18" s="9"/>
    </row>
    <row r="19" spans="1:17" ht="15">
      <c r="A19" s="12"/>
      <c r="B19" s="25">
        <v>324.41</v>
      </c>
      <c r="C19" s="20" t="s">
        <v>117</v>
      </c>
      <c r="D19" s="46">
        <v>7616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7616</v>
      </c>
      <c r="P19" s="47">
        <f>(O19/P$49)</f>
        <v>3.915681233933162</v>
      </c>
      <c r="Q19" s="9"/>
    </row>
    <row r="20" spans="1:17" ht="15">
      <c r="A20" s="12"/>
      <c r="B20" s="25">
        <v>324.61</v>
      </c>
      <c r="C20" s="20" t="s">
        <v>71</v>
      </c>
      <c r="D20" s="46">
        <v>17641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17641</v>
      </c>
      <c r="P20" s="47">
        <f>(O20/P$49)</f>
        <v>9.069922879177378</v>
      </c>
      <c r="Q20" s="9"/>
    </row>
    <row r="21" spans="1:17" ht="15">
      <c r="A21" s="12"/>
      <c r="B21" s="25">
        <v>329.5</v>
      </c>
      <c r="C21" s="20" t="s">
        <v>118</v>
      </c>
      <c r="D21" s="46">
        <v>6400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6400</v>
      </c>
      <c r="P21" s="47">
        <f>(O21/P$49)</f>
        <v>3.290488431876607</v>
      </c>
      <c r="Q21" s="9"/>
    </row>
    <row r="22" spans="1:17" ht="15.75">
      <c r="A22" s="29" t="s">
        <v>119</v>
      </c>
      <c r="B22" s="30"/>
      <c r="C22" s="31"/>
      <c r="D22" s="32">
        <f>SUM(D23:D27)</f>
        <v>272137</v>
      </c>
      <c r="E22" s="32">
        <f>SUM(E23:E27)</f>
        <v>0</v>
      </c>
      <c r="F22" s="32">
        <f>SUM(F23:F27)</f>
        <v>0</v>
      </c>
      <c r="G22" s="32">
        <f>SUM(G23:G27)</f>
        <v>0</v>
      </c>
      <c r="H22" s="32">
        <f>SUM(H23:H27)</f>
        <v>0</v>
      </c>
      <c r="I22" s="32">
        <f>SUM(I23:I27)</f>
        <v>0</v>
      </c>
      <c r="J22" s="32">
        <f>SUM(J23:J27)</f>
        <v>0</v>
      </c>
      <c r="K22" s="32">
        <f>SUM(K23:K27)</f>
        <v>0</v>
      </c>
      <c r="L22" s="32">
        <f>SUM(L23:L27)</f>
        <v>0</v>
      </c>
      <c r="M22" s="32">
        <f>SUM(M23:M27)</f>
        <v>0</v>
      </c>
      <c r="N22" s="32">
        <f>SUM(N23:N27)</f>
        <v>0</v>
      </c>
      <c r="O22" s="44">
        <f>SUM(D22:N22)</f>
        <v>272137</v>
      </c>
      <c r="P22" s="45">
        <f>(O22/P$49)</f>
        <v>139.91619537275065</v>
      </c>
      <c r="Q22" s="10"/>
    </row>
    <row r="23" spans="1:17" ht="15">
      <c r="A23" s="12"/>
      <c r="B23" s="25">
        <v>335.125</v>
      </c>
      <c r="C23" s="20" t="s">
        <v>120</v>
      </c>
      <c r="D23" s="46">
        <v>89648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89648</v>
      </c>
      <c r="P23" s="47">
        <f>(O23/P$49)</f>
        <v>46.091516709511566</v>
      </c>
      <c r="Q23" s="9"/>
    </row>
    <row r="24" spans="1:17" ht="15">
      <c r="A24" s="12"/>
      <c r="B24" s="25">
        <v>335.14</v>
      </c>
      <c r="C24" s="20" t="s">
        <v>74</v>
      </c>
      <c r="D24" s="46">
        <v>1057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1057</v>
      </c>
      <c r="P24" s="47">
        <f>(O24/P$49)</f>
        <v>0.5434447300771208</v>
      </c>
      <c r="Q24" s="9"/>
    </row>
    <row r="25" spans="1:17" ht="15">
      <c r="A25" s="12"/>
      <c r="B25" s="25">
        <v>335.15</v>
      </c>
      <c r="C25" s="20" t="s">
        <v>75</v>
      </c>
      <c r="D25" s="46">
        <v>147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147</v>
      </c>
      <c r="P25" s="47">
        <f>(O25/P$49)</f>
        <v>0.07557840616966581</v>
      </c>
      <c r="Q25" s="9"/>
    </row>
    <row r="26" spans="1:17" ht="15">
      <c r="A26" s="12"/>
      <c r="B26" s="25">
        <v>335.18</v>
      </c>
      <c r="C26" s="20" t="s">
        <v>121</v>
      </c>
      <c r="D26" s="46">
        <v>132389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132389</v>
      </c>
      <c r="P26" s="47">
        <f>(O26/P$49)</f>
        <v>68.06632390745501</v>
      </c>
      <c r="Q26" s="9"/>
    </row>
    <row r="27" spans="1:17" ht="15">
      <c r="A27" s="12"/>
      <c r="B27" s="25">
        <v>338</v>
      </c>
      <c r="C27" s="20" t="s">
        <v>24</v>
      </c>
      <c r="D27" s="46">
        <v>48896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48896</v>
      </c>
      <c r="P27" s="47">
        <f>(O27/P$49)</f>
        <v>25.139331619537273</v>
      </c>
      <c r="Q27" s="9"/>
    </row>
    <row r="28" spans="1:17" ht="15.75">
      <c r="A28" s="29" t="s">
        <v>78</v>
      </c>
      <c r="B28" s="30"/>
      <c r="C28" s="31"/>
      <c r="D28" s="32">
        <f>SUM(D29:D32)</f>
        <v>177188</v>
      </c>
      <c r="E28" s="32">
        <f>SUM(E29:E32)</f>
        <v>0</v>
      </c>
      <c r="F28" s="32">
        <f>SUM(F29:F32)</f>
        <v>0</v>
      </c>
      <c r="G28" s="32">
        <f>SUM(G29:G32)</f>
        <v>0</v>
      </c>
      <c r="H28" s="32">
        <f>SUM(H29:H32)</f>
        <v>0</v>
      </c>
      <c r="I28" s="32">
        <f>SUM(I29:I32)</f>
        <v>55639</v>
      </c>
      <c r="J28" s="32">
        <f>SUM(J29:J32)</f>
        <v>0</v>
      </c>
      <c r="K28" s="32">
        <f>SUM(K29:K32)</f>
        <v>0</v>
      </c>
      <c r="L28" s="32">
        <f>SUM(L29:L32)</f>
        <v>0</v>
      </c>
      <c r="M28" s="32">
        <f>SUM(M29:M32)</f>
        <v>0</v>
      </c>
      <c r="N28" s="32">
        <f>SUM(N29:N32)</f>
        <v>0</v>
      </c>
      <c r="O28" s="32">
        <f>SUM(D28:N28)</f>
        <v>232827</v>
      </c>
      <c r="P28" s="45">
        <f>(O28/P$49)</f>
        <v>119.70539845758354</v>
      </c>
      <c r="Q28" s="10"/>
    </row>
    <row r="29" spans="1:17" ht="15">
      <c r="A29" s="12"/>
      <c r="B29" s="25">
        <v>341.9</v>
      </c>
      <c r="C29" s="20" t="s">
        <v>79</v>
      </c>
      <c r="D29" s="46">
        <v>2350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2350</v>
      </c>
      <c r="P29" s="47">
        <f>(O29/P$49)</f>
        <v>1.2082262210796915</v>
      </c>
      <c r="Q29" s="9"/>
    </row>
    <row r="30" spans="1:17" ht="15">
      <c r="A30" s="12"/>
      <c r="B30" s="25">
        <v>343.3</v>
      </c>
      <c r="C30" s="20" t="s">
        <v>122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54372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54372</v>
      </c>
      <c r="P30" s="47">
        <f>(O30/P$49)</f>
        <v>27.954755784061696</v>
      </c>
      <c r="Q30" s="9"/>
    </row>
    <row r="31" spans="1:17" ht="15">
      <c r="A31" s="12"/>
      <c r="B31" s="25">
        <v>343.4</v>
      </c>
      <c r="C31" s="20" t="s">
        <v>94</v>
      </c>
      <c r="D31" s="46">
        <v>171004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171004</v>
      </c>
      <c r="P31" s="47">
        <f>(O31/P$49)</f>
        <v>87.919794344473</v>
      </c>
      <c r="Q31" s="9"/>
    </row>
    <row r="32" spans="1:17" ht="15">
      <c r="A32" s="12"/>
      <c r="B32" s="25">
        <v>349</v>
      </c>
      <c r="C32" s="20" t="s">
        <v>123</v>
      </c>
      <c r="D32" s="46">
        <v>3834</v>
      </c>
      <c r="E32" s="46">
        <v>0</v>
      </c>
      <c r="F32" s="46">
        <v>0</v>
      </c>
      <c r="G32" s="46">
        <v>0</v>
      </c>
      <c r="H32" s="46">
        <v>0</v>
      </c>
      <c r="I32" s="46">
        <v>1267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5101</v>
      </c>
      <c r="P32" s="47">
        <f>(O32/P$49)</f>
        <v>2.6226221079691516</v>
      </c>
      <c r="Q32" s="9"/>
    </row>
    <row r="33" spans="1:17" ht="15.75">
      <c r="A33" s="29" t="s">
        <v>29</v>
      </c>
      <c r="B33" s="30"/>
      <c r="C33" s="31"/>
      <c r="D33" s="32">
        <f>SUM(D34:D36)</f>
        <v>4590</v>
      </c>
      <c r="E33" s="32">
        <f>SUM(E34:E36)</f>
        <v>0</v>
      </c>
      <c r="F33" s="32">
        <f>SUM(F34:F36)</f>
        <v>0</v>
      </c>
      <c r="G33" s="32">
        <f>SUM(G34:G36)</f>
        <v>0</v>
      </c>
      <c r="H33" s="32">
        <f>SUM(H34:H36)</f>
        <v>0</v>
      </c>
      <c r="I33" s="32">
        <f>SUM(I34:I36)</f>
        <v>0</v>
      </c>
      <c r="J33" s="32">
        <f>SUM(J34:J36)</f>
        <v>0</v>
      </c>
      <c r="K33" s="32">
        <f>SUM(K34:K36)</f>
        <v>0</v>
      </c>
      <c r="L33" s="32">
        <f>SUM(L34:L36)</f>
        <v>0</v>
      </c>
      <c r="M33" s="32">
        <f>SUM(M34:M36)</f>
        <v>0</v>
      </c>
      <c r="N33" s="32">
        <f>SUM(N34:N36)</f>
        <v>0</v>
      </c>
      <c r="O33" s="32">
        <f>SUM(D33:N33)</f>
        <v>4590</v>
      </c>
      <c r="P33" s="45">
        <f>(O33/P$49)</f>
        <v>2.359897172236504</v>
      </c>
      <c r="Q33" s="10"/>
    </row>
    <row r="34" spans="1:17" ht="15">
      <c r="A34" s="13"/>
      <c r="B34" s="39">
        <v>351.2</v>
      </c>
      <c r="C34" s="21" t="s">
        <v>102</v>
      </c>
      <c r="D34" s="46">
        <v>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95</v>
      </c>
      <c r="P34" s="47">
        <f>(O34/P$49)</f>
        <v>0.04884318766066838</v>
      </c>
      <c r="Q34" s="9"/>
    </row>
    <row r="35" spans="1:17" ht="15">
      <c r="A35" s="13"/>
      <c r="B35" s="39">
        <v>351.5</v>
      </c>
      <c r="C35" s="21" t="s">
        <v>32</v>
      </c>
      <c r="D35" s="46">
        <v>3977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3977</v>
      </c>
      <c r="P35" s="47">
        <f>(O35/P$49)</f>
        <v>2.0447300771208226</v>
      </c>
      <c r="Q35" s="9"/>
    </row>
    <row r="36" spans="1:17" ht="15">
      <c r="A36" s="13"/>
      <c r="B36" s="39">
        <v>351.9</v>
      </c>
      <c r="C36" s="21" t="s">
        <v>124</v>
      </c>
      <c r="D36" s="46">
        <v>518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518</v>
      </c>
      <c r="P36" s="47">
        <f>(O36/P$49)</f>
        <v>0.26632390745501283</v>
      </c>
      <c r="Q36" s="9"/>
    </row>
    <row r="37" spans="1:17" ht="15.75">
      <c r="A37" s="29" t="s">
        <v>3</v>
      </c>
      <c r="B37" s="30"/>
      <c r="C37" s="31"/>
      <c r="D37" s="32">
        <f>SUM(D38:D41)</f>
        <v>212451</v>
      </c>
      <c r="E37" s="32">
        <f>SUM(E38:E41)</f>
        <v>0</v>
      </c>
      <c r="F37" s="32">
        <f>SUM(F38:F41)</f>
        <v>0</v>
      </c>
      <c r="G37" s="32">
        <f>SUM(G38:G41)</f>
        <v>0</v>
      </c>
      <c r="H37" s="32">
        <f>SUM(H38:H41)</f>
        <v>0</v>
      </c>
      <c r="I37" s="32">
        <f>SUM(I38:I41)</f>
        <v>0</v>
      </c>
      <c r="J37" s="32">
        <f>SUM(J38:J41)</f>
        <v>0</v>
      </c>
      <c r="K37" s="32">
        <f>SUM(K38:K41)</f>
        <v>0</v>
      </c>
      <c r="L37" s="32">
        <f>SUM(L38:L41)</f>
        <v>0</v>
      </c>
      <c r="M37" s="32">
        <f>SUM(M38:M41)</f>
        <v>0</v>
      </c>
      <c r="N37" s="32">
        <f>SUM(N38:N41)</f>
        <v>0</v>
      </c>
      <c r="O37" s="32">
        <f>SUM(D37:N37)</f>
        <v>212451</v>
      </c>
      <c r="P37" s="45">
        <f>(O37/P$49)</f>
        <v>109.2293059125964</v>
      </c>
      <c r="Q37" s="10"/>
    </row>
    <row r="38" spans="1:17" ht="15">
      <c r="A38" s="12"/>
      <c r="B38" s="25">
        <v>362</v>
      </c>
      <c r="C38" s="20" t="s">
        <v>35</v>
      </c>
      <c r="D38" s="46">
        <v>3959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3959</v>
      </c>
      <c r="P38" s="47">
        <f>(O38/P$49)</f>
        <v>2.0354755784061696</v>
      </c>
      <c r="Q38" s="9"/>
    </row>
    <row r="39" spans="1:17" ht="15">
      <c r="A39" s="12"/>
      <c r="B39" s="25">
        <v>366</v>
      </c>
      <c r="C39" s="20" t="s">
        <v>36</v>
      </c>
      <c r="D39" s="46">
        <v>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3000</v>
      </c>
      <c r="P39" s="47">
        <f>(O39/P$49)</f>
        <v>1.5424164524421593</v>
      </c>
      <c r="Q39" s="9"/>
    </row>
    <row r="40" spans="1:17" ht="15">
      <c r="A40" s="12"/>
      <c r="B40" s="25">
        <v>369.3</v>
      </c>
      <c r="C40" s="20" t="s">
        <v>84</v>
      </c>
      <c r="D40" s="46">
        <v>25322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25322</v>
      </c>
      <c r="P40" s="47">
        <f>(O40/P$49)</f>
        <v>13.019023136246787</v>
      </c>
      <c r="Q40" s="9"/>
    </row>
    <row r="41" spans="1:17" ht="15">
      <c r="A41" s="12"/>
      <c r="B41" s="25">
        <v>369.9</v>
      </c>
      <c r="C41" s="20" t="s">
        <v>37</v>
      </c>
      <c r="D41" s="46">
        <v>180170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180170</v>
      </c>
      <c r="P41" s="47">
        <f>(O41/P$49)</f>
        <v>92.63239074550128</v>
      </c>
      <c r="Q41" s="9"/>
    </row>
    <row r="42" spans="1:17" ht="15.75">
      <c r="A42" s="29" t="s">
        <v>98</v>
      </c>
      <c r="B42" s="30"/>
      <c r="C42" s="31"/>
      <c r="D42" s="32">
        <f>SUM(D43:D46)</f>
        <v>3005</v>
      </c>
      <c r="E42" s="32">
        <f>SUM(E43:E46)</f>
        <v>90000</v>
      </c>
      <c r="F42" s="32">
        <f>SUM(F43:F46)</f>
        <v>0</v>
      </c>
      <c r="G42" s="32">
        <f>SUM(G43:G46)</f>
        <v>0</v>
      </c>
      <c r="H42" s="32">
        <f>SUM(H43:H46)</f>
        <v>0</v>
      </c>
      <c r="I42" s="32">
        <f>SUM(I43:I46)</f>
        <v>502728</v>
      </c>
      <c r="J42" s="32">
        <f>SUM(J43:J46)</f>
        <v>0</v>
      </c>
      <c r="K42" s="32">
        <f>SUM(K43:K46)</f>
        <v>0</v>
      </c>
      <c r="L42" s="32">
        <f>SUM(L43:L46)</f>
        <v>0</v>
      </c>
      <c r="M42" s="32">
        <f>SUM(M43:M46)</f>
        <v>0</v>
      </c>
      <c r="N42" s="32">
        <f>SUM(N43:N46)</f>
        <v>0</v>
      </c>
      <c r="O42" s="32">
        <f>SUM(D42:N42)</f>
        <v>595733</v>
      </c>
      <c r="P42" s="45">
        <f>(O42/P$49)</f>
        <v>306.2894601542416</v>
      </c>
      <c r="Q42" s="9"/>
    </row>
    <row r="43" spans="1:17" ht="15">
      <c r="A43" s="12"/>
      <c r="B43" s="25">
        <v>381</v>
      </c>
      <c r="C43" s="20" t="s">
        <v>125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2728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2728</v>
      </c>
      <c r="P43" s="47">
        <f>(O43/P$49)</f>
        <v>1.4025706940874036</v>
      </c>
      <c r="Q43" s="9"/>
    </row>
    <row r="44" spans="1:17" ht="15">
      <c r="A44" s="12"/>
      <c r="B44" s="25">
        <v>384</v>
      </c>
      <c r="C44" s="20" t="s">
        <v>99</v>
      </c>
      <c r="D44" s="46">
        <v>0</v>
      </c>
      <c r="E44" s="46">
        <v>90000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90000</v>
      </c>
      <c r="P44" s="47">
        <f>(O44/P$49)</f>
        <v>46.27249357326478</v>
      </c>
      <c r="Q44" s="9"/>
    </row>
    <row r="45" spans="1:17" ht="15">
      <c r="A45" s="12"/>
      <c r="B45" s="25">
        <v>388.1</v>
      </c>
      <c r="C45" s="20" t="s">
        <v>126</v>
      </c>
      <c r="D45" s="46">
        <v>3005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3005</v>
      </c>
      <c r="P45" s="47">
        <f>(O45/P$49)</f>
        <v>1.544987146529563</v>
      </c>
      <c r="Q45" s="9"/>
    </row>
    <row r="46" spans="1:17" ht="15.75" thickBot="1">
      <c r="A46" s="12"/>
      <c r="B46" s="25">
        <v>389.4</v>
      </c>
      <c r="C46" s="20" t="s">
        <v>127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500000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500000</v>
      </c>
      <c r="P46" s="47">
        <f>(O46/P$49)</f>
        <v>257.0694087403599</v>
      </c>
      <c r="Q46" s="9"/>
    </row>
    <row r="47" spans="1:120" ht="16.5" thickBot="1">
      <c r="A47" s="14" t="s">
        <v>30</v>
      </c>
      <c r="B47" s="23"/>
      <c r="C47" s="22"/>
      <c r="D47" s="15">
        <f>SUM(D5,D13,D22,D28,D33,D37,D42)</f>
        <v>1576186</v>
      </c>
      <c r="E47" s="15">
        <f>SUM(E5,E13,E22,E28,E33,E37,E42)</f>
        <v>293580</v>
      </c>
      <c r="F47" s="15">
        <f>SUM(F5,F13,F22,F28,F33,F37,F42)</f>
        <v>0</v>
      </c>
      <c r="G47" s="15">
        <f>SUM(G5,G13,G22,G28,G33,G37,G42)</f>
        <v>0</v>
      </c>
      <c r="H47" s="15">
        <f>SUM(H5,H13,H22,H28,H33,H37,H42)</f>
        <v>0</v>
      </c>
      <c r="I47" s="15">
        <f>SUM(I5,I13,I22,I28,I33,I37,I42)</f>
        <v>568894</v>
      </c>
      <c r="J47" s="15">
        <f>SUM(J5,J13,J22,J28,J33,J37,J42)</f>
        <v>0</v>
      </c>
      <c r="K47" s="15">
        <f>SUM(K5,K13,K22,K28,K33,K37,K42)</f>
        <v>0</v>
      </c>
      <c r="L47" s="15">
        <f>SUM(L5,L13,L22,L28,L33,L37,L42)</f>
        <v>0</v>
      </c>
      <c r="M47" s="15">
        <f>SUM(M5,M13,M22,M28,M33,M37,M42)</f>
        <v>0</v>
      </c>
      <c r="N47" s="15">
        <f>SUM(N5,N13,N22,N28,N33,N37,N42)</f>
        <v>0</v>
      </c>
      <c r="O47" s="15">
        <f>SUM(D47:N47)</f>
        <v>2438660</v>
      </c>
      <c r="P47" s="38">
        <f>(O47/P$49)</f>
        <v>1253.8097686375322</v>
      </c>
      <c r="Q47" s="6"/>
      <c r="R47" s="2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</row>
    <row r="48" spans="1:16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9"/>
    </row>
    <row r="49" spans="1:16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8" t="s">
        <v>128</v>
      </c>
      <c r="N49" s="48"/>
      <c r="O49" s="48"/>
      <c r="P49" s="43">
        <v>1945</v>
      </c>
    </row>
    <row r="50" spans="1:16" ht="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</row>
    <row r="51" spans="1:16" ht="15.75" customHeight="1" thickBot="1">
      <c r="A51" s="52" t="s">
        <v>49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4"/>
    </row>
  </sheetData>
  <sheetProtection/>
  <mergeCells count="10">
    <mergeCell ref="M49:O49"/>
    <mergeCell ref="A50:P50"/>
    <mergeCell ref="A51:P5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480351</v>
      </c>
      <c r="E5" s="27">
        <f t="shared" si="0"/>
        <v>128800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609151</v>
      </c>
      <c r="O5" s="33">
        <f aca="true" t="shared" si="2" ref="O5:O32">(N5/O$34)</f>
        <v>341.6438586651711</v>
      </c>
      <c r="P5" s="6"/>
    </row>
    <row r="6" spans="1:16" ht="15">
      <c r="A6" s="12"/>
      <c r="B6" s="25">
        <v>311</v>
      </c>
      <c r="C6" s="20" t="s">
        <v>2</v>
      </c>
      <c r="D6" s="46">
        <v>309471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309471</v>
      </c>
      <c r="O6" s="47">
        <f t="shared" si="2"/>
        <v>173.56758272574314</v>
      </c>
      <c r="P6" s="9"/>
    </row>
    <row r="7" spans="1:16" ht="15">
      <c r="A7" s="12"/>
      <c r="B7" s="25">
        <v>312.3</v>
      </c>
      <c r="C7" s="20" t="s">
        <v>10</v>
      </c>
      <c r="D7" s="46">
        <v>11636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11636</v>
      </c>
      <c r="O7" s="47">
        <f t="shared" si="2"/>
        <v>6.526079641054403</v>
      </c>
      <c r="P7" s="9"/>
    </row>
    <row r="8" spans="1:16" ht="15">
      <c r="A8" s="12"/>
      <c r="B8" s="25">
        <v>312.41</v>
      </c>
      <c r="C8" s="20" t="s">
        <v>47</v>
      </c>
      <c r="D8" s="46">
        <v>29426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29426</v>
      </c>
      <c r="O8" s="47">
        <f t="shared" si="2"/>
        <v>16.50364554122266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128800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128800</v>
      </c>
      <c r="O9" s="47">
        <f t="shared" si="2"/>
        <v>72.2378014582165</v>
      </c>
      <c r="P9" s="9"/>
    </row>
    <row r="10" spans="1:16" ht="15">
      <c r="A10" s="12"/>
      <c r="B10" s="25">
        <v>314.1</v>
      </c>
      <c r="C10" s="20" t="s">
        <v>13</v>
      </c>
      <c r="D10" s="46">
        <v>96847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96847</v>
      </c>
      <c r="O10" s="47">
        <f t="shared" si="2"/>
        <v>54.316881660123386</v>
      </c>
      <c r="P10" s="9"/>
    </row>
    <row r="11" spans="1:16" ht="15">
      <c r="A11" s="12"/>
      <c r="B11" s="25">
        <v>315</v>
      </c>
      <c r="C11" s="20" t="s">
        <v>14</v>
      </c>
      <c r="D11" s="46">
        <v>32971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32971</v>
      </c>
      <c r="O11" s="47">
        <f t="shared" si="2"/>
        <v>18.491867638810994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90994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90994</v>
      </c>
      <c r="O12" s="45">
        <f t="shared" si="2"/>
        <v>51.03421200224341</v>
      </c>
      <c r="P12" s="10"/>
    </row>
    <row r="13" spans="1:16" ht="15">
      <c r="A13" s="12"/>
      <c r="B13" s="25">
        <v>322</v>
      </c>
      <c r="C13" s="20" t="s">
        <v>0</v>
      </c>
      <c r="D13" s="46">
        <v>15534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15534</v>
      </c>
      <c r="O13" s="47">
        <f t="shared" si="2"/>
        <v>8.71228266965788</v>
      </c>
      <c r="P13" s="9"/>
    </row>
    <row r="14" spans="1:16" ht="15">
      <c r="A14" s="12"/>
      <c r="B14" s="25">
        <v>323.1</v>
      </c>
      <c r="C14" s="20" t="s">
        <v>16</v>
      </c>
      <c r="D14" s="46">
        <v>61173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61173</v>
      </c>
      <c r="O14" s="47">
        <f t="shared" si="2"/>
        <v>34.30902972518228</v>
      </c>
      <c r="P14" s="9"/>
    </row>
    <row r="15" spans="1:16" ht="15">
      <c r="A15" s="12"/>
      <c r="B15" s="25">
        <v>324.62</v>
      </c>
      <c r="C15" s="20" t="s">
        <v>56</v>
      </c>
      <c r="D15" s="46">
        <v>14287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14287</v>
      </c>
      <c r="O15" s="47">
        <f t="shared" si="2"/>
        <v>8.012899607403252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SUM(D17:D21)</f>
        <v>138791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138791</v>
      </c>
      <c r="O16" s="45">
        <f t="shared" si="2"/>
        <v>77.84127874369041</v>
      </c>
      <c r="P16" s="10"/>
    </row>
    <row r="17" spans="1:16" ht="15">
      <c r="A17" s="12"/>
      <c r="B17" s="25">
        <v>335.12</v>
      </c>
      <c r="C17" s="20" t="s">
        <v>20</v>
      </c>
      <c r="D17" s="46">
        <v>54258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54258</v>
      </c>
      <c r="O17" s="47">
        <f t="shared" si="2"/>
        <v>30.43073471676949</v>
      </c>
      <c r="P17" s="9"/>
    </row>
    <row r="18" spans="1:16" ht="15">
      <c r="A18" s="12"/>
      <c r="B18" s="25">
        <v>335.14</v>
      </c>
      <c r="C18" s="20" t="s">
        <v>21</v>
      </c>
      <c r="D18" s="46">
        <v>467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467</v>
      </c>
      <c r="O18" s="47">
        <f t="shared" si="2"/>
        <v>0.2619181155356141</v>
      </c>
      <c r="P18" s="9"/>
    </row>
    <row r="19" spans="1:16" ht="15">
      <c r="A19" s="12"/>
      <c r="B19" s="25">
        <v>335.15</v>
      </c>
      <c r="C19" s="20" t="s">
        <v>22</v>
      </c>
      <c r="D19" s="46">
        <v>196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196</v>
      </c>
      <c r="O19" s="47">
        <f t="shared" si="2"/>
        <v>0.10992708917554683</v>
      </c>
      <c r="P19" s="9"/>
    </row>
    <row r="20" spans="1:16" ht="15">
      <c r="A20" s="12"/>
      <c r="B20" s="25">
        <v>335.18</v>
      </c>
      <c r="C20" s="20" t="s">
        <v>23</v>
      </c>
      <c r="D20" s="46">
        <v>82003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82003</v>
      </c>
      <c r="O20" s="47">
        <f t="shared" si="2"/>
        <v>45.9915872125631</v>
      </c>
      <c r="P20" s="9"/>
    </row>
    <row r="21" spans="1:16" ht="15">
      <c r="A21" s="12"/>
      <c r="B21" s="25">
        <v>338</v>
      </c>
      <c r="C21" s="20" t="s">
        <v>24</v>
      </c>
      <c r="D21" s="46">
        <v>1867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1867</v>
      </c>
      <c r="O21" s="47">
        <f t="shared" si="2"/>
        <v>1.0471116096466628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SUM(D23:D26)</f>
        <v>32912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32912</v>
      </c>
      <c r="O22" s="45">
        <f t="shared" si="2"/>
        <v>18.45877734155917</v>
      </c>
      <c r="P22" s="10"/>
    </row>
    <row r="23" spans="1:16" ht="15">
      <c r="A23" s="13"/>
      <c r="B23" s="39">
        <v>351.1</v>
      </c>
      <c r="C23" s="21" t="s">
        <v>57</v>
      </c>
      <c r="D23" s="46">
        <v>12243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12243</v>
      </c>
      <c r="O23" s="47">
        <f t="shared" si="2"/>
        <v>6.866517106001122</v>
      </c>
      <c r="P23" s="9"/>
    </row>
    <row r="24" spans="1:16" ht="15">
      <c r="A24" s="13"/>
      <c r="B24" s="39">
        <v>351.5</v>
      </c>
      <c r="C24" s="21" t="s">
        <v>32</v>
      </c>
      <c r="D24" s="46">
        <v>569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569</v>
      </c>
      <c r="O24" s="47">
        <f t="shared" si="2"/>
        <v>0.319125070106562</v>
      </c>
      <c r="P24" s="9"/>
    </row>
    <row r="25" spans="1:16" ht="15">
      <c r="A25" s="13"/>
      <c r="B25" s="39">
        <v>351.7</v>
      </c>
      <c r="C25" s="21" t="s">
        <v>58</v>
      </c>
      <c r="D25" s="46">
        <v>100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100</v>
      </c>
      <c r="O25" s="47">
        <f t="shared" si="2"/>
        <v>0.056085249579360626</v>
      </c>
      <c r="P25" s="9"/>
    </row>
    <row r="26" spans="1:16" ht="15">
      <c r="A26" s="13"/>
      <c r="B26" s="39">
        <v>354</v>
      </c>
      <c r="C26" s="21" t="s">
        <v>59</v>
      </c>
      <c r="D26" s="46">
        <v>20000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20000</v>
      </c>
      <c r="O26" s="47">
        <f t="shared" si="2"/>
        <v>11.217049915872126</v>
      </c>
      <c r="P26" s="9"/>
    </row>
    <row r="27" spans="1:16" ht="15.75">
      <c r="A27" s="29" t="s">
        <v>3</v>
      </c>
      <c r="B27" s="30"/>
      <c r="C27" s="31"/>
      <c r="D27" s="32">
        <f aca="true" t="shared" si="6" ref="D27:M27">SUM(D28:D31)</f>
        <v>27039</v>
      </c>
      <c r="E27" s="32">
        <f t="shared" si="6"/>
        <v>139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27178</v>
      </c>
      <c r="O27" s="45">
        <f t="shared" si="2"/>
        <v>15.242849130678632</v>
      </c>
      <c r="P27" s="10"/>
    </row>
    <row r="28" spans="1:16" ht="15">
      <c r="A28" s="12"/>
      <c r="B28" s="25">
        <v>361.1</v>
      </c>
      <c r="C28" s="20" t="s">
        <v>34</v>
      </c>
      <c r="D28" s="46">
        <v>0</v>
      </c>
      <c r="E28" s="46">
        <v>139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139</v>
      </c>
      <c r="O28" s="47">
        <f t="shared" si="2"/>
        <v>0.07795849691531127</v>
      </c>
      <c r="P28" s="9"/>
    </row>
    <row r="29" spans="1:16" ht="15">
      <c r="A29" s="12"/>
      <c r="B29" s="25">
        <v>362</v>
      </c>
      <c r="C29" s="20" t="s">
        <v>35</v>
      </c>
      <c r="D29" s="46">
        <v>16734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16734</v>
      </c>
      <c r="O29" s="47">
        <f t="shared" si="2"/>
        <v>9.385305664610208</v>
      </c>
      <c r="P29" s="9"/>
    </row>
    <row r="30" spans="1:16" ht="15">
      <c r="A30" s="12"/>
      <c r="B30" s="25">
        <v>366</v>
      </c>
      <c r="C30" s="20" t="s">
        <v>36</v>
      </c>
      <c r="D30" s="46">
        <v>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970</v>
      </c>
      <c r="O30" s="47">
        <f t="shared" si="2"/>
        <v>0.5440269209197981</v>
      </c>
      <c r="P30" s="9"/>
    </row>
    <row r="31" spans="1:16" ht="15.75" thickBot="1">
      <c r="A31" s="12"/>
      <c r="B31" s="25">
        <v>369.9</v>
      </c>
      <c r="C31" s="20" t="s">
        <v>37</v>
      </c>
      <c r="D31" s="46">
        <v>9335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9335</v>
      </c>
      <c r="O31" s="47">
        <f t="shared" si="2"/>
        <v>5.235558048233314</v>
      </c>
      <c r="P31" s="9"/>
    </row>
    <row r="32" spans="1:119" ht="16.5" thickBot="1">
      <c r="A32" s="14" t="s">
        <v>30</v>
      </c>
      <c r="B32" s="23"/>
      <c r="C32" s="22"/>
      <c r="D32" s="15">
        <f>SUM(D5,D12,D16,D22,D27)</f>
        <v>770087</v>
      </c>
      <c r="E32" s="15">
        <f aca="true" t="shared" si="7" ref="E32:M32">SUM(E5,E12,E16,E22,E27)</f>
        <v>128939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1"/>
        <v>899026</v>
      </c>
      <c r="O32" s="38">
        <f t="shared" si="2"/>
        <v>504.2209758833427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60</v>
      </c>
      <c r="M34" s="48"/>
      <c r="N34" s="48"/>
      <c r="O34" s="43">
        <v>1783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444147</v>
      </c>
      <c r="E5" s="27">
        <f t="shared" si="0"/>
        <v>114780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558927</v>
      </c>
      <c r="O5" s="33">
        <f aca="true" t="shared" si="2" ref="O5:O32">(N5/O$34)</f>
        <v>311.3799442896936</v>
      </c>
      <c r="P5" s="6"/>
    </row>
    <row r="6" spans="1:16" ht="15">
      <c r="A6" s="12"/>
      <c r="B6" s="25">
        <v>311</v>
      </c>
      <c r="C6" s="20" t="s">
        <v>2</v>
      </c>
      <c r="D6" s="46">
        <v>260678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260678</v>
      </c>
      <c r="O6" s="47">
        <f t="shared" si="2"/>
        <v>145.22451253481893</v>
      </c>
      <c r="P6" s="9"/>
    </row>
    <row r="7" spans="1:16" ht="15">
      <c r="A7" s="12"/>
      <c r="B7" s="25">
        <v>312.3</v>
      </c>
      <c r="C7" s="20" t="s">
        <v>10</v>
      </c>
      <c r="D7" s="46">
        <v>11213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11213</v>
      </c>
      <c r="O7" s="47">
        <f t="shared" si="2"/>
        <v>6.246796657381616</v>
      </c>
      <c r="P7" s="9"/>
    </row>
    <row r="8" spans="1:16" ht="15">
      <c r="A8" s="12"/>
      <c r="B8" s="25">
        <v>312.41</v>
      </c>
      <c r="C8" s="20" t="s">
        <v>47</v>
      </c>
      <c r="D8" s="46">
        <v>30437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30437</v>
      </c>
      <c r="O8" s="47">
        <f t="shared" si="2"/>
        <v>16.956545961002785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114780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114780</v>
      </c>
      <c r="O9" s="47">
        <f t="shared" si="2"/>
        <v>63.94428969359331</v>
      </c>
      <c r="P9" s="9"/>
    </row>
    <row r="10" spans="1:16" ht="15">
      <c r="A10" s="12"/>
      <c r="B10" s="25">
        <v>314.1</v>
      </c>
      <c r="C10" s="20" t="s">
        <v>13</v>
      </c>
      <c r="D10" s="46">
        <v>110856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110856</v>
      </c>
      <c r="O10" s="47">
        <f t="shared" si="2"/>
        <v>61.75821727019498</v>
      </c>
      <c r="P10" s="9"/>
    </row>
    <row r="11" spans="1:16" ht="15">
      <c r="A11" s="12"/>
      <c r="B11" s="25">
        <v>315</v>
      </c>
      <c r="C11" s="20" t="s">
        <v>14</v>
      </c>
      <c r="D11" s="46">
        <v>30963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30963</v>
      </c>
      <c r="O11" s="47">
        <f t="shared" si="2"/>
        <v>17.24958217270195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75838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75838</v>
      </c>
      <c r="O12" s="45">
        <f t="shared" si="2"/>
        <v>42.24958217270195</v>
      </c>
      <c r="P12" s="10"/>
    </row>
    <row r="13" spans="1:16" ht="15">
      <c r="A13" s="12"/>
      <c r="B13" s="25">
        <v>322</v>
      </c>
      <c r="C13" s="20" t="s">
        <v>0</v>
      </c>
      <c r="D13" s="46">
        <v>753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753</v>
      </c>
      <c r="O13" s="47">
        <f t="shared" si="2"/>
        <v>0.41949860724233984</v>
      </c>
      <c r="P13" s="9"/>
    </row>
    <row r="14" spans="1:16" ht="15">
      <c r="A14" s="12"/>
      <c r="B14" s="25">
        <v>323.1</v>
      </c>
      <c r="C14" s="20" t="s">
        <v>16</v>
      </c>
      <c r="D14" s="46">
        <v>71216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71216</v>
      </c>
      <c r="O14" s="47">
        <f t="shared" si="2"/>
        <v>39.67465181058496</v>
      </c>
      <c r="P14" s="9"/>
    </row>
    <row r="15" spans="1:16" ht="15">
      <c r="A15" s="12"/>
      <c r="B15" s="25">
        <v>324.71</v>
      </c>
      <c r="C15" s="20" t="s">
        <v>51</v>
      </c>
      <c r="D15" s="46">
        <v>3519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3519</v>
      </c>
      <c r="O15" s="47">
        <f t="shared" si="2"/>
        <v>1.9604456824512535</v>
      </c>
      <c r="P15" s="9"/>
    </row>
    <row r="16" spans="1:16" ht="15">
      <c r="A16" s="12"/>
      <c r="B16" s="25">
        <v>329</v>
      </c>
      <c r="C16" s="20" t="s">
        <v>17</v>
      </c>
      <c r="D16" s="46">
        <v>350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350</v>
      </c>
      <c r="O16" s="47">
        <f t="shared" si="2"/>
        <v>0.19498607242339833</v>
      </c>
      <c r="P16" s="9"/>
    </row>
    <row r="17" spans="1:16" ht="15.75">
      <c r="A17" s="29" t="s">
        <v>18</v>
      </c>
      <c r="B17" s="30"/>
      <c r="C17" s="31"/>
      <c r="D17" s="32">
        <f aca="true" t="shared" si="4" ref="D17:M17">SUM(D18:D24)</f>
        <v>164667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164667</v>
      </c>
      <c r="O17" s="45">
        <f t="shared" si="2"/>
        <v>91.73649025069638</v>
      </c>
      <c r="P17" s="10"/>
    </row>
    <row r="18" spans="1:16" ht="15">
      <c r="A18" s="12"/>
      <c r="B18" s="25">
        <v>331.1</v>
      </c>
      <c r="C18" s="20" t="s">
        <v>52</v>
      </c>
      <c r="D18" s="46">
        <v>32450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32450</v>
      </c>
      <c r="O18" s="47">
        <f t="shared" si="2"/>
        <v>18.077994428969358</v>
      </c>
      <c r="P18" s="9"/>
    </row>
    <row r="19" spans="1:16" ht="15">
      <c r="A19" s="12"/>
      <c r="B19" s="25">
        <v>334.1</v>
      </c>
      <c r="C19" s="20" t="s">
        <v>53</v>
      </c>
      <c r="D19" s="46">
        <v>8200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8200</v>
      </c>
      <c r="O19" s="47">
        <f t="shared" si="2"/>
        <v>4.56824512534819</v>
      </c>
      <c r="P19" s="9"/>
    </row>
    <row r="20" spans="1:16" ht="15">
      <c r="A20" s="12"/>
      <c r="B20" s="25">
        <v>335.12</v>
      </c>
      <c r="C20" s="20" t="s">
        <v>20</v>
      </c>
      <c r="D20" s="46">
        <v>46453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46453</v>
      </c>
      <c r="O20" s="47">
        <f t="shared" si="2"/>
        <v>25.87910863509749</v>
      </c>
      <c r="P20" s="9"/>
    </row>
    <row r="21" spans="1:16" ht="15">
      <c r="A21" s="12"/>
      <c r="B21" s="25">
        <v>335.14</v>
      </c>
      <c r="C21" s="20" t="s">
        <v>21</v>
      </c>
      <c r="D21" s="46">
        <v>594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594</v>
      </c>
      <c r="O21" s="47">
        <f t="shared" si="2"/>
        <v>0.3309192200557103</v>
      </c>
      <c r="P21" s="9"/>
    </row>
    <row r="22" spans="1:16" ht="15">
      <c r="A22" s="12"/>
      <c r="B22" s="25">
        <v>335.15</v>
      </c>
      <c r="C22" s="20" t="s">
        <v>22</v>
      </c>
      <c r="D22" s="46">
        <v>242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242</v>
      </c>
      <c r="O22" s="47">
        <f t="shared" si="2"/>
        <v>0.13481894150417828</v>
      </c>
      <c r="P22" s="9"/>
    </row>
    <row r="23" spans="1:16" ht="15">
      <c r="A23" s="12"/>
      <c r="B23" s="25">
        <v>335.18</v>
      </c>
      <c r="C23" s="20" t="s">
        <v>23</v>
      </c>
      <c r="D23" s="46">
        <v>74699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74699</v>
      </c>
      <c r="O23" s="47">
        <f t="shared" si="2"/>
        <v>41.615041782729804</v>
      </c>
      <c r="P23" s="9"/>
    </row>
    <row r="24" spans="1:16" ht="15">
      <c r="A24" s="12"/>
      <c r="B24" s="25">
        <v>338</v>
      </c>
      <c r="C24" s="20" t="s">
        <v>24</v>
      </c>
      <c r="D24" s="46">
        <v>2029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2029</v>
      </c>
      <c r="O24" s="47">
        <f t="shared" si="2"/>
        <v>1.1303621169916434</v>
      </c>
      <c r="P24" s="9"/>
    </row>
    <row r="25" spans="1:16" ht="15.75">
      <c r="A25" s="29" t="s">
        <v>29</v>
      </c>
      <c r="B25" s="30"/>
      <c r="C25" s="31"/>
      <c r="D25" s="32">
        <f aca="true" t="shared" si="5" ref="D25:M25">SUM(D26:D27)</f>
        <v>10453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10453</v>
      </c>
      <c r="O25" s="45">
        <f t="shared" si="2"/>
        <v>5.823398328690808</v>
      </c>
      <c r="P25" s="10"/>
    </row>
    <row r="26" spans="1:16" ht="15">
      <c r="A26" s="13"/>
      <c r="B26" s="39">
        <v>351.5</v>
      </c>
      <c r="C26" s="21" t="s">
        <v>32</v>
      </c>
      <c r="D26" s="46">
        <v>9034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9034</v>
      </c>
      <c r="O26" s="47">
        <f t="shared" si="2"/>
        <v>5.032869080779944</v>
      </c>
      <c r="P26" s="9"/>
    </row>
    <row r="27" spans="1:16" ht="15">
      <c r="A27" s="13"/>
      <c r="B27" s="39">
        <v>351.9</v>
      </c>
      <c r="C27" s="21" t="s">
        <v>33</v>
      </c>
      <c r="D27" s="46">
        <v>1419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1419</v>
      </c>
      <c r="O27" s="47">
        <f t="shared" si="2"/>
        <v>0.7905292479108635</v>
      </c>
      <c r="P27" s="9"/>
    </row>
    <row r="28" spans="1:16" ht="15.75">
      <c r="A28" s="29" t="s">
        <v>3</v>
      </c>
      <c r="B28" s="30"/>
      <c r="C28" s="31"/>
      <c r="D28" s="32">
        <f aca="true" t="shared" si="6" ref="D28:M28">SUM(D29:D31)</f>
        <v>14558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14558</v>
      </c>
      <c r="O28" s="45">
        <f t="shared" si="2"/>
        <v>8.110306406685236</v>
      </c>
      <c r="P28" s="10"/>
    </row>
    <row r="29" spans="1:16" ht="15">
      <c r="A29" s="12"/>
      <c r="B29" s="25">
        <v>362</v>
      </c>
      <c r="C29" s="20" t="s">
        <v>35</v>
      </c>
      <c r="D29" s="46">
        <v>9912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9912</v>
      </c>
      <c r="O29" s="47">
        <f t="shared" si="2"/>
        <v>5.522005571030641</v>
      </c>
      <c r="P29" s="9"/>
    </row>
    <row r="30" spans="1:16" ht="15">
      <c r="A30" s="12"/>
      <c r="B30" s="25">
        <v>366</v>
      </c>
      <c r="C30" s="20" t="s">
        <v>36</v>
      </c>
      <c r="D30" s="46">
        <v>2690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2690</v>
      </c>
      <c r="O30" s="47">
        <f t="shared" si="2"/>
        <v>1.498607242339833</v>
      </c>
      <c r="P30" s="9"/>
    </row>
    <row r="31" spans="1:16" ht="15.75" thickBot="1">
      <c r="A31" s="12"/>
      <c r="B31" s="25">
        <v>369.9</v>
      </c>
      <c r="C31" s="20" t="s">
        <v>37</v>
      </c>
      <c r="D31" s="46">
        <v>1956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1956</v>
      </c>
      <c r="O31" s="47">
        <f t="shared" si="2"/>
        <v>1.0896935933147631</v>
      </c>
      <c r="P31" s="9"/>
    </row>
    <row r="32" spans="1:119" ht="16.5" thickBot="1">
      <c r="A32" s="14" t="s">
        <v>30</v>
      </c>
      <c r="B32" s="23"/>
      <c r="C32" s="22"/>
      <c r="D32" s="15">
        <f>SUM(D5,D12,D17,D25,D28)</f>
        <v>709663</v>
      </c>
      <c r="E32" s="15">
        <f aca="true" t="shared" si="7" ref="E32:M32">SUM(E5,E12,E17,E25,E28)</f>
        <v>114780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1"/>
        <v>824443</v>
      </c>
      <c r="O32" s="38">
        <f t="shared" si="2"/>
        <v>459.29972144846795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54</v>
      </c>
      <c r="M34" s="48"/>
      <c r="N34" s="48"/>
      <c r="O34" s="43">
        <v>1795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460026</v>
      </c>
      <c r="E5" s="27">
        <f t="shared" si="0"/>
        <v>121411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581437</v>
      </c>
      <c r="O5" s="33">
        <f aca="true" t="shared" si="2" ref="O5:O31">(N5/O$33)</f>
        <v>321.23591160220997</v>
      </c>
      <c r="P5" s="6"/>
    </row>
    <row r="6" spans="1:16" ht="15">
      <c r="A6" s="12"/>
      <c r="B6" s="25">
        <v>311</v>
      </c>
      <c r="C6" s="20" t="s">
        <v>2</v>
      </c>
      <c r="D6" s="46">
        <v>277557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277557</v>
      </c>
      <c r="O6" s="47">
        <f t="shared" si="2"/>
        <v>153.346408839779</v>
      </c>
      <c r="P6" s="9"/>
    </row>
    <row r="7" spans="1:16" ht="15">
      <c r="A7" s="12"/>
      <c r="B7" s="25">
        <v>312.3</v>
      </c>
      <c r="C7" s="20" t="s">
        <v>10</v>
      </c>
      <c r="D7" s="46">
        <v>12226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12226</v>
      </c>
      <c r="O7" s="47">
        <f t="shared" si="2"/>
        <v>6.754696132596685</v>
      </c>
      <c r="P7" s="9"/>
    </row>
    <row r="8" spans="1:16" ht="15">
      <c r="A8" s="12"/>
      <c r="B8" s="25">
        <v>312.41</v>
      </c>
      <c r="C8" s="20" t="s">
        <v>47</v>
      </c>
      <c r="D8" s="46">
        <v>28933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28933</v>
      </c>
      <c r="O8" s="47">
        <f t="shared" si="2"/>
        <v>15.985082872928176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121411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121411</v>
      </c>
      <c r="O9" s="47">
        <f t="shared" si="2"/>
        <v>67.07790055248618</v>
      </c>
      <c r="P9" s="9"/>
    </row>
    <row r="10" spans="1:16" ht="15">
      <c r="A10" s="12"/>
      <c r="B10" s="25">
        <v>314.1</v>
      </c>
      <c r="C10" s="20" t="s">
        <v>13</v>
      </c>
      <c r="D10" s="46">
        <v>115625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115625</v>
      </c>
      <c r="O10" s="47">
        <f t="shared" si="2"/>
        <v>63.88121546961326</v>
      </c>
      <c r="P10" s="9"/>
    </row>
    <row r="11" spans="1:16" ht="15">
      <c r="A11" s="12"/>
      <c r="B11" s="25">
        <v>315</v>
      </c>
      <c r="C11" s="20" t="s">
        <v>14</v>
      </c>
      <c r="D11" s="46">
        <v>25685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25685</v>
      </c>
      <c r="O11" s="47">
        <f t="shared" si="2"/>
        <v>14.19060773480663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79906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79906</v>
      </c>
      <c r="O12" s="45">
        <f t="shared" si="2"/>
        <v>44.14696132596685</v>
      </c>
      <c r="P12" s="10"/>
    </row>
    <row r="13" spans="1:16" ht="15">
      <c r="A13" s="12"/>
      <c r="B13" s="25">
        <v>322</v>
      </c>
      <c r="C13" s="20" t="s">
        <v>0</v>
      </c>
      <c r="D13" s="46">
        <v>4614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4614</v>
      </c>
      <c r="O13" s="47">
        <f t="shared" si="2"/>
        <v>2.549171270718232</v>
      </c>
      <c r="P13" s="9"/>
    </row>
    <row r="14" spans="1:16" ht="15">
      <c r="A14" s="12"/>
      <c r="B14" s="25">
        <v>323.1</v>
      </c>
      <c r="C14" s="20" t="s">
        <v>16</v>
      </c>
      <c r="D14" s="46">
        <v>74042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74042</v>
      </c>
      <c r="O14" s="47">
        <f t="shared" si="2"/>
        <v>40.90718232044199</v>
      </c>
      <c r="P14" s="9"/>
    </row>
    <row r="15" spans="1:16" ht="15">
      <c r="A15" s="12"/>
      <c r="B15" s="25">
        <v>329</v>
      </c>
      <c r="C15" s="20" t="s">
        <v>17</v>
      </c>
      <c r="D15" s="46">
        <v>1250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1250</v>
      </c>
      <c r="O15" s="47">
        <f t="shared" si="2"/>
        <v>0.6906077348066298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SUM(D17:D22)</f>
        <v>125814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125814</v>
      </c>
      <c r="O16" s="45">
        <f t="shared" si="2"/>
        <v>69.51049723756906</v>
      </c>
      <c r="P16" s="10"/>
    </row>
    <row r="17" spans="1:16" ht="15">
      <c r="A17" s="12"/>
      <c r="B17" s="25">
        <v>334.7</v>
      </c>
      <c r="C17" s="20" t="s">
        <v>19</v>
      </c>
      <c r="D17" s="46">
        <v>10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</v>
      </c>
      <c r="O17" s="47">
        <f t="shared" si="2"/>
        <v>0.0055248618784530384</v>
      </c>
      <c r="P17" s="9"/>
    </row>
    <row r="18" spans="1:16" ht="15">
      <c r="A18" s="12"/>
      <c r="B18" s="25">
        <v>335.12</v>
      </c>
      <c r="C18" s="20" t="s">
        <v>20</v>
      </c>
      <c r="D18" s="46">
        <v>50056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50056</v>
      </c>
      <c r="O18" s="47">
        <f t="shared" si="2"/>
        <v>27.65524861878453</v>
      </c>
      <c r="P18" s="9"/>
    </row>
    <row r="19" spans="1:16" ht="15">
      <c r="A19" s="12"/>
      <c r="B19" s="25">
        <v>335.14</v>
      </c>
      <c r="C19" s="20" t="s">
        <v>21</v>
      </c>
      <c r="D19" s="46">
        <v>435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435</v>
      </c>
      <c r="O19" s="47">
        <f t="shared" si="2"/>
        <v>0.24033149171270718</v>
      </c>
      <c r="P19" s="9"/>
    </row>
    <row r="20" spans="1:16" ht="15">
      <c r="A20" s="12"/>
      <c r="B20" s="25">
        <v>335.15</v>
      </c>
      <c r="C20" s="20" t="s">
        <v>22</v>
      </c>
      <c r="D20" s="46">
        <v>162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162</v>
      </c>
      <c r="O20" s="47">
        <f t="shared" si="2"/>
        <v>0.08950276243093923</v>
      </c>
      <c r="P20" s="9"/>
    </row>
    <row r="21" spans="1:16" ht="15">
      <c r="A21" s="12"/>
      <c r="B21" s="25">
        <v>335.18</v>
      </c>
      <c r="C21" s="20" t="s">
        <v>23</v>
      </c>
      <c r="D21" s="46">
        <v>73429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73429</v>
      </c>
      <c r="O21" s="47">
        <f t="shared" si="2"/>
        <v>40.568508287292815</v>
      </c>
      <c r="P21" s="9"/>
    </row>
    <row r="22" spans="1:16" ht="15">
      <c r="A22" s="12"/>
      <c r="B22" s="25">
        <v>338</v>
      </c>
      <c r="C22" s="20" t="s">
        <v>24</v>
      </c>
      <c r="D22" s="46">
        <v>1722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1722</v>
      </c>
      <c r="O22" s="47">
        <f t="shared" si="2"/>
        <v>0.9513812154696133</v>
      </c>
      <c r="P22" s="9"/>
    </row>
    <row r="23" spans="1:16" ht="15.75">
      <c r="A23" s="29" t="s">
        <v>29</v>
      </c>
      <c r="B23" s="30"/>
      <c r="C23" s="31"/>
      <c r="D23" s="32">
        <f aca="true" t="shared" si="5" ref="D23:M23">SUM(D24:D25)</f>
        <v>14962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14962</v>
      </c>
      <c r="O23" s="45">
        <f t="shared" si="2"/>
        <v>8.266298342541436</v>
      </c>
      <c r="P23" s="10"/>
    </row>
    <row r="24" spans="1:16" ht="15">
      <c r="A24" s="13"/>
      <c r="B24" s="39">
        <v>351.5</v>
      </c>
      <c r="C24" s="21" t="s">
        <v>32</v>
      </c>
      <c r="D24" s="46">
        <v>8423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8423</v>
      </c>
      <c r="O24" s="47">
        <f t="shared" si="2"/>
        <v>4.653591160220994</v>
      </c>
      <c r="P24" s="9"/>
    </row>
    <row r="25" spans="1:16" ht="15">
      <c r="A25" s="13"/>
      <c r="B25" s="39">
        <v>351.9</v>
      </c>
      <c r="C25" s="21" t="s">
        <v>33</v>
      </c>
      <c r="D25" s="46">
        <v>6539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6539</v>
      </c>
      <c r="O25" s="47">
        <f t="shared" si="2"/>
        <v>3.612707182320442</v>
      </c>
      <c r="P25" s="9"/>
    </row>
    <row r="26" spans="1:16" ht="15.75">
      <c r="A26" s="29" t="s">
        <v>3</v>
      </c>
      <c r="B26" s="30"/>
      <c r="C26" s="31"/>
      <c r="D26" s="32">
        <f aca="true" t="shared" si="6" ref="D26:M26">SUM(D27:D30)</f>
        <v>27714</v>
      </c>
      <c r="E26" s="32">
        <f t="shared" si="6"/>
        <v>8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27722</v>
      </c>
      <c r="O26" s="45">
        <f t="shared" si="2"/>
        <v>15.316022099447514</v>
      </c>
      <c r="P26" s="10"/>
    </row>
    <row r="27" spans="1:16" ht="15">
      <c r="A27" s="12"/>
      <c r="B27" s="25">
        <v>361.1</v>
      </c>
      <c r="C27" s="20" t="s">
        <v>34</v>
      </c>
      <c r="D27" s="46">
        <v>0</v>
      </c>
      <c r="E27" s="46">
        <v>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8</v>
      </c>
      <c r="O27" s="47">
        <f t="shared" si="2"/>
        <v>0.004419889502762431</v>
      </c>
      <c r="P27" s="9"/>
    </row>
    <row r="28" spans="1:16" ht="15">
      <c r="A28" s="12"/>
      <c r="B28" s="25">
        <v>362</v>
      </c>
      <c r="C28" s="20" t="s">
        <v>35</v>
      </c>
      <c r="D28" s="46">
        <v>10162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10162</v>
      </c>
      <c r="O28" s="47">
        <f t="shared" si="2"/>
        <v>5.614364640883978</v>
      </c>
      <c r="P28" s="9"/>
    </row>
    <row r="29" spans="1:16" ht="15">
      <c r="A29" s="12"/>
      <c r="B29" s="25">
        <v>366</v>
      </c>
      <c r="C29" s="20" t="s">
        <v>36</v>
      </c>
      <c r="D29" s="46">
        <v>2295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2295</v>
      </c>
      <c r="O29" s="47">
        <f t="shared" si="2"/>
        <v>1.2679558011049723</v>
      </c>
      <c r="P29" s="9"/>
    </row>
    <row r="30" spans="1:16" ht="15.75" thickBot="1">
      <c r="A30" s="12"/>
      <c r="B30" s="25">
        <v>369.9</v>
      </c>
      <c r="C30" s="20" t="s">
        <v>37</v>
      </c>
      <c r="D30" s="46">
        <v>15257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15257</v>
      </c>
      <c r="O30" s="47">
        <f t="shared" si="2"/>
        <v>8.429281767955802</v>
      </c>
      <c r="P30" s="9"/>
    </row>
    <row r="31" spans="1:119" ht="16.5" thickBot="1">
      <c r="A31" s="14" t="s">
        <v>30</v>
      </c>
      <c r="B31" s="23"/>
      <c r="C31" s="22"/>
      <c r="D31" s="15">
        <f>SUM(D5,D12,D16,D23,D26)</f>
        <v>708422</v>
      </c>
      <c r="E31" s="15">
        <f aca="true" t="shared" si="7" ref="E31:M31">SUM(E5,E12,E16,E23,E26)</f>
        <v>121419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1"/>
        <v>829841</v>
      </c>
      <c r="O31" s="38">
        <f t="shared" si="2"/>
        <v>458.4756906077348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48</v>
      </c>
      <c r="M33" s="48"/>
      <c r="N33" s="48"/>
      <c r="O33" s="43">
        <v>1810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472735</v>
      </c>
      <c r="E5" s="27">
        <f t="shared" si="0"/>
        <v>116651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1">SUM(D5:M5)</f>
        <v>589386</v>
      </c>
      <c r="O5" s="33">
        <f aca="true" t="shared" si="2" ref="O5:O31">(N5/O$33)</f>
        <v>361.58650306748467</v>
      </c>
      <c r="P5" s="6"/>
    </row>
    <row r="6" spans="1:16" ht="15">
      <c r="A6" s="12"/>
      <c r="B6" s="25">
        <v>311</v>
      </c>
      <c r="C6" s="20" t="s">
        <v>2</v>
      </c>
      <c r="D6" s="46">
        <v>297321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297321</v>
      </c>
      <c r="O6" s="47">
        <f t="shared" si="2"/>
        <v>182.40552147239265</v>
      </c>
      <c r="P6" s="9"/>
    </row>
    <row r="7" spans="1:16" ht="15">
      <c r="A7" s="12"/>
      <c r="B7" s="25">
        <v>312.3</v>
      </c>
      <c r="C7" s="20" t="s">
        <v>10</v>
      </c>
      <c r="D7" s="46">
        <v>11672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11672</v>
      </c>
      <c r="O7" s="47">
        <f t="shared" si="2"/>
        <v>7.160736196319019</v>
      </c>
      <c r="P7" s="9"/>
    </row>
    <row r="8" spans="1:16" ht="15">
      <c r="A8" s="12"/>
      <c r="B8" s="25">
        <v>312.42</v>
      </c>
      <c r="C8" s="20" t="s">
        <v>11</v>
      </c>
      <c r="D8" s="46">
        <v>30507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30507</v>
      </c>
      <c r="O8" s="47">
        <f t="shared" si="2"/>
        <v>18.715950920245398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116651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116651</v>
      </c>
      <c r="O9" s="47">
        <f t="shared" si="2"/>
        <v>71.56503067484662</v>
      </c>
      <c r="P9" s="9"/>
    </row>
    <row r="10" spans="1:16" ht="15">
      <c r="A10" s="12"/>
      <c r="B10" s="25">
        <v>314.1</v>
      </c>
      <c r="C10" s="20" t="s">
        <v>13</v>
      </c>
      <c r="D10" s="46">
        <v>100360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100360</v>
      </c>
      <c r="O10" s="47">
        <f t="shared" si="2"/>
        <v>61.57055214723926</v>
      </c>
      <c r="P10" s="9"/>
    </row>
    <row r="11" spans="1:16" ht="15">
      <c r="A11" s="12"/>
      <c r="B11" s="25">
        <v>315</v>
      </c>
      <c r="C11" s="20" t="s">
        <v>14</v>
      </c>
      <c r="D11" s="46">
        <v>32875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32875</v>
      </c>
      <c r="O11" s="47">
        <f t="shared" si="2"/>
        <v>20.16871165644172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SUM(D13:D15)</f>
        <v>71300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71300</v>
      </c>
      <c r="O12" s="45">
        <f t="shared" si="2"/>
        <v>43.74233128834356</v>
      </c>
      <c r="P12" s="10"/>
    </row>
    <row r="13" spans="1:16" ht="15">
      <c r="A13" s="12"/>
      <c r="B13" s="25">
        <v>322</v>
      </c>
      <c r="C13" s="20" t="s">
        <v>0</v>
      </c>
      <c r="D13" s="46">
        <v>2706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2706</v>
      </c>
      <c r="O13" s="47">
        <f t="shared" si="2"/>
        <v>1.660122699386503</v>
      </c>
      <c r="P13" s="9"/>
    </row>
    <row r="14" spans="1:16" ht="15">
      <c r="A14" s="12"/>
      <c r="B14" s="25">
        <v>323.1</v>
      </c>
      <c r="C14" s="20" t="s">
        <v>16</v>
      </c>
      <c r="D14" s="46">
        <v>68349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68349</v>
      </c>
      <c r="O14" s="47">
        <f t="shared" si="2"/>
        <v>41.931901840490795</v>
      </c>
      <c r="P14" s="9"/>
    </row>
    <row r="15" spans="1:16" ht="15">
      <c r="A15" s="12"/>
      <c r="B15" s="25">
        <v>329</v>
      </c>
      <c r="C15" s="20" t="s">
        <v>17</v>
      </c>
      <c r="D15" s="46">
        <v>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245</v>
      </c>
      <c r="O15" s="47">
        <f t="shared" si="2"/>
        <v>0.15030674846625766</v>
      </c>
      <c r="P15" s="9"/>
    </row>
    <row r="16" spans="1:16" ht="15.75">
      <c r="A16" s="29" t="s">
        <v>18</v>
      </c>
      <c r="B16" s="30"/>
      <c r="C16" s="31"/>
      <c r="D16" s="32">
        <f aca="true" t="shared" si="4" ref="D16:M16">SUM(D17:D22)</f>
        <v>161972</v>
      </c>
      <c r="E16" s="32">
        <f t="shared" si="4"/>
        <v>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161972</v>
      </c>
      <c r="O16" s="45">
        <f t="shared" si="2"/>
        <v>99.36932515337423</v>
      </c>
      <c r="P16" s="10"/>
    </row>
    <row r="17" spans="1:16" ht="15">
      <c r="A17" s="12"/>
      <c r="B17" s="25">
        <v>334.7</v>
      </c>
      <c r="C17" s="20" t="s">
        <v>19</v>
      </c>
      <c r="D17" s="46">
        <v>40209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40209</v>
      </c>
      <c r="O17" s="47">
        <f t="shared" si="2"/>
        <v>24.668098159509203</v>
      </c>
      <c r="P17" s="9"/>
    </row>
    <row r="18" spans="1:16" ht="15">
      <c r="A18" s="12"/>
      <c r="B18" s="25">
        <v>335.12</v>
      </c>
      <c r="C18" s="20" t="s">
        <v>20</v>
      </c>
      <c r="D18" s="46">
        <v>45341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45341</v>
      </c>
      <c r="O18" s="47">
        <f t="shared" si="2"/>
        <v>27.816564417177915</v>
      </c>
      <c r="P18" s="9"/>
    </row>
    <row r="19" spans="1:16" ht="15">
      <c r="A19" s="12"/>
      <c r="B19" s="25">
        <v>335.14</v>
      </c>
      <c r="C19" s="20" t="s">
        <v>21</v>
      </c>
      <c r="D19" s="46">
        <v>712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712</v>
      </c>
      <c r="O19" s="47">
        <f t="shared" si="2"/>
        <v>0.4368098159509202</v>
      </c>
      <c r="P19" s="9"/>
    </row>
    <row r="20" spans="1:16" ht="15">
      <c r="A20" s="12"/>
      <c r="B20" s="25">
        <v>335.15</v>
      </c>
      <c r="C20" s="20" t="s">
        <v>22</v>
      </c>
      <c r="D20" s="46">
        <v>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</v>
      </c>
      <c r="O20" s="47">
        <f t="shared" si="2"/>
        <v>0.030061349693251534</v>
      </c>
      <c r="P20" s="9"/>
    </row>
    <row r="21" spans="1:16" ht="15">
      <c r="A21" s="12"/>
      <c r="B21" s="25">
        <v>335.18</v>
      </c>
      <c r="C21" s="20" t="s">
        <v>23</v>
      </c>
      <c r="D21" s="46">
        <v>74366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74366</v>
      </c>
      <c r="O21" s="47">
        <f t="shared" si="2"/>
        <v>45.62331288343558</v>
      </c>
      <c r="P21" s="9"/>
    </row>
    <row r="22" spans="1:16" ht="15">
      <c r="A22" s="12"/>
      <c r="B22" s="25">
        <v>338</v>
      </c>
      <c r="C22" s="20" t="s">
        <v>24</v>
      </c>
      <c r="D22" s="46">
        <v>1295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1295</v>
      </c>
      <c r="O22" s="47">
        <f t="shared" si="2"/>
        <v>0.7944785276073619</v>
      </c>
      <c r="P22" s="9"/>
    </row>
    <row r="23" spans="1:16" ht="15.75">
      <c r="A23" s="29" t="s">
        <v>29</v>
      </c>
      <c r="B23" s="30"/>
      <c r="C23" s="31"/>
      <c r="D23" s="32">
        <f aca="true" t="shared" si="5" ref="D23:M23">SUM(D24:D25)</f>
        <v>20332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20332</v>
      </c>
      <c r="O23" s="45">
        <f t="shared" si="2"/>
        <v>12.47361963190184</v>
      </c>
      <c r="P23" s="10"/>
    </row>
    <row r="24" spans="1:16" ht="15">
      <c r="A24" s="13"/>
      <c r="B24" s="39">
        <v>351.5</v>
      </c>
      <c r="C24" s="21" t="s">
        <v>32</v>
      </c>
      <c r="D24" s="46">
        <v>12631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12631</v>
      </c>
      <c r="O24" s="47">
        <f t="shared" si="2"/>
        <v>7.749079754601227</v>
      </c>
      <c r="P24" s="9"/>
    </row>
    <row r="25" spans="1:16" ht="15">
      <c r="A25" s="13"/>
      <c r="B25" s="39">
        <v>351.9</v>
      </c>
      <c r="C25" s="21" t="s">
        <v>33</v>
      </c>
      <c r="D25" s="46">
        <v>7701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7701</v>
      </c>
      <c r="O25" s="47">
        <f t="shared" si="2"/>
        <v>4.7245398773006135</v>
      </c>
      <c r="P25" s="9"/>
    </row>
    <row r="26" spans="1:16" ht="15.75">
      <c r="A26" s="29" t="s">
        <v>3</v>
      </c>
      <c r="B26" s="30"/>
      <c r="C26" s="31"/>
      <c r="D26" s="32">
        <f aca="true" t="shared" si="6" ref="D26:M26">SUM(D27:D30)</f>
        <v>20678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20678</v>
      </c>
      <c r="O26" s="45">
        <f t="shared" si="2"/>
        <v>12.685889570552147</v>
      </c>
      <c r="P26" s="10"/>
    </row>
    <row r="27" spans="1:16" ht="15">
      <c r="A27" s="12"/>
      <c r="B27" s="25">
        <v>361.1</v>
      </c>
      <c r="C27" s="20" t="s">
        <v>34</v>
      </c>
      <c r="D27" s="46">
        <v>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24</v>
      </c>
      <c r="O27" s="47">
        <f t="shared" si="2"/>
        <v>0.014723926380368098</v>
      </c>
      <c r="P27" s="9"/>
    </row>
    <row r="28" spans="1:16" ht="15">
      <c r="A28" s="12"/>
      <c r="B28" s="25">
        <v>362</v>
      </c>
      <c r="C28" s="20" t="s">
        <v>35</v>
      </c>
      <c r="D28" s="46">
        <v>10012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10012</v>
      </c>
      <c r="O28" s="47">
        <f t="shared" si="2"/>
        <v>6.142331288343558</v>
      </c>
      <c r="P28" s="9"/>
    </row>
    <row r="29" spans="1:16" ht="15">
      <c r="A29" s="12"/>
      <c r="B29" s="25">
        <v>366</v>
      </c>
      <c r="C29" s="20" t="s">
        <v>36</v>
      </c>
      <c r="D29" s="46">
        <v>1650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1650</v>
      </c>
      <c r="O29" s="47">
        <f t="shared" si="2"/>
        <v>1.0122699386503067</v>
      </c>
      <c r="P29" s="9"/>
    </row>
    <row r="30" spans="1:16" ht="15.75" thickBot="1">
      <c r="A30" s="12"/>
      <c r="B30" s="25">
        <v>369.9</v>
      </c>
      <c r="C30" s="20" t="s">
        <v>37</v>
      </c>
      <c r="D30" s="46">
        <v>8992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8992</v>
      </c>
      <c r="O30" s="47">
        <f t="shared" si="2"/>
        <v>5.516564417177914</v>
      </c>
      <c r="P30" s="9"/>
    </row>
    <row r="31" spans="1:119" ht="16.5" thickBot="1">
      <c r="A31" s="14" t="s">
        <v>30</v>
      </c>
      <c r="B31" s="23"/>
      <c r="C31" s="22"/>
      <c r="D31" s="15">
        <f>SUM(D5,D12,D16,D23,D26)</f>
        <v>747017</v>
      </c>
      <c r="E31" s="15">
        <f>SUM(E5,E12,E16,E23,E26)</f>
        <v>116651</v>
      </c>
      <c r="F31" s="15">
        <f aca="true" t="shared" si="7" ref="F31:M31">SUM(F5,F12,F16,F23,F26)</f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  <c r="K31" s="15">
        <f t="shared" si="7"/>
        <v>0</v>
      </c>
      <c r="L31" s="15">
        <f t="shared" si="7"/>
        <v>0</v>
      </c>
      <c r="M31" s="15">
        <f t="shared" si="7"/>
        <v>0</v>
      </c>
      <c r="N31" s="15">
        <f t="shared" si="1"/>
        <v>863668</v>
      </c>
      <c r="O31" s="38">
        <f t="shared" si="2"/>
        <v>529.8576687116564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40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8" t="s">
        <v>44</v>
      </c>
      <c r="M33" s="48"/>
      <c r="N33" s="48"/>
      <c r="O33" s="43">
        <v>1630</v>
      </c>
    </row>
    <row r="34" spans="1:15" ht="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1"/>
    </row>
    <row r="35" spans="1:15" ht="15.75" thickBot="1">
      <c r="A35" s="52" t="s">
        <v>49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</sheetData>
  <sheetProtection/>
  <mergeCells count="10">
    <mergeCell ref="A35:O35"/>
    <mergeCell ref="A1:O1"/>
    <mergeCell ref="D3:H3"/>
    <mergeCell ref="I3:J3"/>
    <mergeCell ref="K3:L3"/>
    <mergeCell ref="O3:O4"/>
    <mergeCell ref="A2:O2"/>
    <mergeCell ref="A3:C4"/>
    <mergeCell ref="A34:O34"/>
    <mergeCell ref="L33:N33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525900</v>
      </c>
      <c r="E5" s="27">
        <f t="shared" si="0"/>
        <v>136856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662756</v>
      </c>
      <c r="O5" s="33">
        <f aca="true" t="shared" si="2" ref="O5:O32">(N5/O$34)</f>
        <v>403.3816189896531</v>
      </c>
      <c r="P5" s="6"/>
    </row>
    <row r="6" spans="1:16" ht="15">
      <c r="A6" s="12"/>
      <c r="B6" s="25">
        <v>311</v>
      </c>
      <c r="C6" s="20" t="s">
        <v>2</v>
      </c>
      <c r="D6" s="46">
        <v>328787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328787</v>
      </c>
      <c r="O6" s="47">
        <f t="shared" si="2"/>
        <v>200.11381618989654</v>
      </c>
      <c r="P6" s="9"/>
    </row>
    <row r="7" spans="1:16" ht="15">
      <c r="A7" s="12"/>
      <c r="B7" s="25">
        <v>312.3</v>
      </c>
      <c r="C7" s="20" t="s">
        <v>10</v>
      </c>
      <c r="D7" s="46">
        <v>9111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9111</v>
      </c>
      <c r="O7" s="47">
        <f t="shared" si="2"/>
        <v>5.545343883140596</v>
      </c>
      <c r="P7" s="9"/>
    </row>
    <row r="8" spans="1:16" ht="15">
      <c r="A8" s="12"/>
      <c r="B8" s="25">
        <v>312.42</v>
      </c>
      <c r="C8" s="20" t="s">
        <v>11</v>
      </c>
      <c r="D8" s="46">
        <v>30607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30607</v>
      </c>
      <c r="O8" s="47">
        <f t="shared" si="2"/>
        <v>18.628727936701157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136856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136856</v>
      </c>
      <c r="O9" s="47">
        <f t="shared" si="2"/>
        <v>83.29640900791236</v>
      </c>
      <c r="P9" s="9"/>
    </row>
    <row r="10" spans="1:16" ht="15">
      <c r="A10" s="12"/>
      <c r="B10" s="25">
        <v>314.1</v>
      </c>
      <c r="C10" s="20" t="s">
        <v>13</v>
      </c>
      <c r="D10" s="46">
        <v>122104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122104</v>
      </c>
      <c r="O10" s="47">
        <f t="shared" si="2"/>
        <v>74.31771150334754</v>
      </c>
      <c r="P10" s="9"/>
    </row>
    <row r="11" spans="1:16" ht="15">
      <c r="A11" s="12"/>
      <c r="B11" s="25">
        <v>315</v>
      </c>
      <c r="C11" s="20" t="s">
        <v>14</v>
      </c>
      <c r="D11" s="46">
        <v>35291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35291</v>
      </c>
      <c r="O11" s="47">
        <f t="shared" si="2"/>
        <v>21.4796104686549</v>
      </c>
      <c r="P11" s="9"/>
    </row>
    <row r="12" spans="1:16" ht="15.75">
      <c r="A12" s="29" t="s">
        <v>62</v>
      </c>
      <c r="B12" s="30"/>
      <c r="C12" s="31"/>
      <c r="D12" s="32">
        <f aca="true" t="shared" si="3" ref="D12:M12">SUM(D13:D14)</f>
        <v>96826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96826</v>
      </c>
      <c r="O12" s="45">
        <f t="shared" si="2"/>
        <v>58.93244065733415</v>
      </c>
      <c r="P12" s="10"/>
    </row>
    <row r="13" spans="1:16" ht="15">
      <c r="A13" s="12"/>
      <c r="B13" s="25">
        <v>322</v>
      </c>
      <c r="C13" s="20" t="s">
        <v>0</v>
      </c>
      <c r="D13" s="46">
        <v>10514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10514</v>
      </c>
      <c r="O13" s="47">
        <f t="shared" si="2"/>
        <v>6.399269628727937</v>
      </c>
      <c r="P13" s="9"/>
    </row>
    <row r="14" spans="1:16" ht="15">
      <c r="A14" s="12"/>
      <c r="B14" s="25">
        <v>323.1</v>
      </c>
      <c r="C14" s="20" t="s">
        <v>16</v>
      </c>
      <c r="D14" s="46">
        <v>86312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86312</v>
      </c>
      <c r="O14" s="47">
        <f t="shared" si="2"/>
        <v>52.533171028606205</v>
      </c>
      <c r="P14" s="9"/>
    </row>
    <row r="15" spans="1:16" ht="15.75">
      <c r="A15" s="29" t="s">
        <v>18</v>
      </c>
      <c r="B15" s="30"/>
      <c r="C15" s="31"/>
      <c r="D15" s="32">
        <f aca="true" t="shared" si="4" ref="D15:M15">SUM(D16:D21)</f>
        <v>149771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149771</v>
      </c>
      <c r="O15" s="45">
        <f t="shared" si="2"/>
        <v>91.15702982349362</v>
      </c>
      <c r="P15" s="10"/>
    </row>
    <row r="16" spans="1:16" ht="15">
      <c r="A16" s="12"/>
      <c r="B16" s="25">
        <v>334.7</v>
      </c>
      <c r="C16" s="20" t="s">
        <v>19</v>
      </c>
      <c r="D16" s="46">
        <v>20449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20449</v>
      </c>
      <c r="O16" s="47">
        <f t="shared" si="2"/>
        <v>12.446135118685332</v>
      </c>
      <c r="P16" s="9"/>
    </row>
    <row r="17" spans="1:16" ht="15">
      <c r="A17" s="12"/>
      <c r="B17" s="25">
        <v>335.12</v>
      </c>
      <c r="C17" s="20" t="s">
        <v>20</v>
      </c>
      <c r="D17" s="46">
        <v>46630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46630</v>
      </c>
      <c r="O17" s="47">
        <f t="shared" si="2"/>
        <v>28.381010346926356</v>
      </c>
      <c r="P17" s="9"/>
    </row>
    <row r="18" spans="1:16" ht="15">
      <c r="A18" s="12"/>
      <c r="B18" s="25">
        <v>335.14</v>
      </c>
      <c r="C18" s="20" t="s">
        <v>21</v>
      </c>
      <c r="D18" s="46">
        <v>678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678</v>
      </c>
      <c r="O18" s="47">
        <f t="shared" si="2"/>
        <v>0.4126597687157638</v>
      </c>
      <c r="P18" s="9"/>
    </row>
    <row r="19" spans="1:16" ht="15">
      <c r="A19" s="12"/>
      <c r="B19" s="25">
        <v>335.15</v>
      </c>
      <c r="C19" s="20" t="s">
        <v>22</v>
      </c>
      <c r="D19" s="46">
        <v>148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148</v>
      </c>
      <c r="O19" s="47">
        <f t="shared" si="2"/>
        <v>0.09007912355447352</v>
      </c>
      <c r="P19" s="9"/>
    </row>
    <row r="20" spans="1:16" ht="15">
      <c r="A20" s="12"/>
      <c r="B20" s="25">
        <v>335.18</v>
      </c>
      <c r="C20" s="20" t="s">
        <v>23</v>
      </c>
      <c r="D20" s="46">
        <v>81267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81267</v>
      </c>
      <c r="O20" s="47">
        <f t="shared" si="2"/>
        <v>49.46256847230676</v>
      </c>
      <c r="P20" s="9"/>
    </row>
    <row r="21" spans="1:16" ht="15">
      <c r="A21" s="12"/>
      <c r="B21" s="25">
        <v>338</v>
      </c>
      <c r="C21" s="20" t="s">
        <v>24</v>
      </c>
      <c r="D21" s="46">
        <v>599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599</v>
      </c>
      <c r="O21" s="47">
        <f t="shared" si="2"/>
        <v>0.36457699330493</v>
      </c>
      <c r="P21" s="9"/>
    </row>
    <row r="22" spans="1:16" ht="15.75">
      <c r="A22" s="29" t="s">
        <v>29</v>
      </c>
      <c r="B22" s="30"/>
      <c r="C22" s="31"/>
      <c r="D22" s="32">
        <f aca="true" t="shared" si="5" ref="D22:M22">SUM(D23:D24)</f>
        <v>23665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23665</v>
      </c>
      <c r="O22" s="45">
        <f t="shared" si="2"/>
        <v>14.403530127814973</v>
      </c>
      <c r="P22" s="10"/>
    </row>
    <row r="23" spans="1:16" ht="15">
      <c r="A23" s="13"/>
      <c r="B23" s="39">
        <v>351.5</v>
      </c>
      <c r="C23" s="21" t="s">
        <v>32</v>
      </c>
      <c r="D23" s="46">
        <v>16415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16415</v>
      </c>
      <c r="O23" s="47">
        <f t="shared" si="2"/>
        <v>9.990870359099208</v>
      </c>
      <c r="P23" s="9"/>
    </row>
    <row r="24" spans="1:16" ht="15">
      <c r="A24" s="13"/>
      <c r="B24" s="39">
        <v>351.9</v>
      </c>
      <c r="C24" s="21" t="s">
        <v>33</v>
      </c>
      <c r="D24" s="46">
        <v>7250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7250</v>
      </c>
      <c r="O24" s="47">
        <f t="shared" si="2"/>
        <v>4.412659768715764</v>
      </c>
      <c r="P24" s="9"/>
    </row>
    <row r="25" spans="1:16" ht="15.75">
      <c r="A25" s="29" t="s">
        <v>3</v>
      </c>
      <c r="B25" s="30"/>
      <c r="C25" s="31"/>
      <c r="D25" s="32">
        <f aca="true" t="shared" si="6" ref="D25:M25">SUM(D26:D31)</f>
        <v>30188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1"/>
        <v>30188</v>
      </c>
      <c r="O25" s="45">
        <f t="shared" si="2"/>
        <v>18.37370663420572</v>
      </c>
      <c r="P25" s="10"/>
    </row>
    <row r="26" spans="1:16" ht="15">
      <c r="A26" s="12"/>
      <c r="B26" s="25">
        <v>361.1</v>
      </c>
      <c r="C26" s="20" t="s">
        <v>34</v>
      </c>
      <c r="D26" s="46">
        <v>633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633</v>
      </c>
      <c r="O26" s="47">
        <f t="shared" si="2"/>
        <v>0.3852708460133901</v>
      </c>
      <c r="P26" s="9"/>
    </row>
    <row r="27" spans="1:16" ht="15">
      <c r="A27" s="12"/>
      <c r="B27" s="25">
        <v>362</v>
      </c>
      <c r="C27" s="20" t="s">
        <v>35</v>
      </c>
      <c r="D27" s="46">
        <v>10062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10062</v>
      </c>
      <c r="O27" s="47">
        <f t="shared" si="2"/>
        <v>6.12416311625076</v>
      </c>
      <c r="P27" s="9"/>
    </row>
    <row r="28" spans="1:16" ht="15">
      <c r="A28" s="12"/>
      <c r="B28" s="25">
        <v>363.22</v>
      </c>
      <c r="C28" s="20" t="s">
        <v>63</v>
      </c>
      <c r="D28" s="46">
        <v>11562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11562</v>
      </c>
      <c r="O28" s="47">
        <f t="shared" si="2"/>
        <v>7.037127206329885</v>
      </c>
      <c r="P28" s="9"/>
    </row>
    <row r="29" spans="1:16" ht="15">
      <c r="A29" s="12"/>
      <c r="B29" s="25">
        <v>363.27</v>
      </c>
      <c r="C29" s="20" t="s">
        <v>64</v>
      </c>
      <c r="D29" s="46">
        <v>1899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1899</v>
      </c>
      <c r="O29" s="47">
        <f t="shared" si="2"/>
        <v>1.1558125380401705</v>
      </c>
      <c r="P29" s="9"/>
    </row>
    <row r="30" spans="1:16" ht="15">
      <c r="A30" s="12"/>
      <c r="B30" s="25">
        <v>366</v>
      </c>
      <c r="C30" s="20" t="s">
        <v>36</v>
      </c>
      <c r="D30" s="46">
        <v>1250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1250</v>
      </c>
      <c r="O30" s="47">
        <f t="shared" si="2"/>
        <v>0.7608034083992696</v>
      </c>
      <c r="P30" s="9"/>
    </row>
    <row r="31" spans="1:16" ht="15.75" thickBot="1">
      <c r="A31" s="12"/>
      <c r="B31" s="25">
        <v>369.9</v>
      </c>
      <c r="C31" s="20" t="s">
        <v>37</v>
      </c>
      <c r="D31" s="46">
        <v>4782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4782</v>
      </c>
      <c r="O31" s="47">
        <f t="shared" si="2"/>
        <v>2.910529519172246</v>
      </c>
      <c r="P31" s="9"/>
    </row>
    <row r="32" spans="1:119" ht="16.5" thickBot="1">
      <c r="A32" s="14" t="s">
        <v>30</v>
      </c>
      <c r="B32" s="23"/>
      <c r="C32" s="22"/>
      <c r="D32" s="15">
        <f>SUM(D5,D12,D15,D22,D25)</f>
        <v>826350</v>
      </c>
      <c r="E32" s="15">
        <f aca="true" t="shared" si="7" ref="E32:M32">SUM(E5,E12,E15,E22,E25)</f>
        <v>136856</v>
      </c>
      <c r="F32" s="15">
        <f t="shared" si="7"/>
        <v>0</v>
      </c>
      <c r="G32" s="15">
        <f t="shared" si="7"/>
        <v>0</v>
      </c>
      <c r="H32" s="15">
        <f t="shared" si="7"/>
        <v>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5">
        <f t="shared" si="7"/>
        <v>0</v>
      </c>
      <c r="M32" s="15">
        <f t="shared" si="7"/>
        <v>0</v>
      </c>
      <c r="N32" s="15">
        <f t="shared" si="1"/>
        <v>963206</v>
      </c>
      <c r="O32" s="38">
        <f t="shared" si="2"/>
        <v>586.2483262325015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65</v>
      </c>
      <c r="M34" s="48"/>
      <c r="N34" s="48"/>
      <c r="O34" s="43">
        <v>1643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627143</v>
      </c>
      <c r="E5" s="27">
        <f t="shared" si="0"/>
        <v>177427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804570</v>
      </c>
      <c r="O5" s="33">
        <f aca="true" t="shared" si="1" ref="O5:O45">(N5/O$47)</f>
        <v>418.82873503383655</v>
      </c>
      <c r="P5" s="6"/>
    </row>
    <row r="6" spans="1:16" ht="15">
      <c r="A6" s="12"/>
      <c r="B6" s="25">
        <v>311</v>
      </c>
      <c r="C6" s="20" t="s">
        <v>2</v>
      </c>
      <c r="D6" s="46">
        <v>421699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421699</v>
      </c>
      <c r="O6" s="47">
        <f t="shared" si="1"/>
        <v>219.52056220718376</v>
      </c>
      <c r="P6" s="9"/>
    </row>
    <row r="7" spans="1:16" ht="15">
      <c r="A7" s="12"/>
      <c r="B7" s="25">
        <v>312.3</v>
      </c>
      <c r="C7" s="20" t="s">
        <v>10</v>
      </c>
      <c r="D7" s="46">
        <v>12022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12022</v>
      </c>
      <c r="O7" s="47">
        <f t="shared" si="1"/>
        <v>6.258198854763144</v>
      </c>
      <c r="P7" s="9"/>
    </row>
    <row r="8" spans="1:16" ht="15">
      <c r="A8" s="12"/>
      <c r="B8" s="25">
        <v>312.41</v>
      </c>
      <c r="C8" s="20" t="s">
        <v>47</v>
      </c>
      <c r="D8" s="46">
        <v>43770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43770</v>
      </c>
      <c r="O8" s="47">
        <f t="shared" si="1"/>
        <v>22.785007808433107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177427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177427</v>
      </c>
      <c r="O9" s="47">
        <f t="shared" si="1"/>
        <v>92.3617907339927</v>
      </c>
      <c r="P9" s="9"/>
    </row>
    <row r="10" spans="1:16" ht="15">
      <c r="A10" s="12"/>
      <c r="B10" s="25">
        <v>314.1</v>
      </c>
      <c r="C10" s="20" t="s">
        <v>13</v>
      </c>
      <c r="D10" s="46">
        <v>123491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123491</v>
      </c>
      <c r="O10" s="47">
        <f t="shared" si="1"/>
        <v>64.28474752732951</v>
      </c>
      <c r="P10" s="9"/>
    </row>
    <row r="11" spans="1:16" ht="15">
      <c r="A11" s="12"/>
      <c r="B11" s="25">
        <v>315</v>
      </c>
      <c r="C11" s="20" t="s">
        <v>68</v>
      </c>
      <c r="D11" s="46">
        <v>25161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25161</v>
      </c>
      <c r="O11" s="47">
        <f t="shared" si="1"/>
        <v>13.097865694950547</v>
      </c>
      <c r="P11" s="9"/>
    </row>
    <row r="12" spans="1:16" ht="15">
      <c r="A12" s="12"/>
      <c r="B12" s="25">
        <v>316</v>
      </c>
      <c r="C12" s="20" t="s">
        <v>69</v>
      </c>
      <c r="D12" s="46">
        <v>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1000</v>
      </c>
      <c r="O12" s="47">
        <f t="shared" si="1"/>
        <v>0.5205622071837585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SUM(D14:D19)</f>
        <v>204642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5">SUM(D13:M13)</f>
        <v>204642</v>
      </c>
      <c r="O13" s="45">
        <f t="shared" si="1"/>
        <v>106.5288912024987</v>
      </c>
      <c r="P13" s="10"/>
    </row>
    <row r="14" spans="1:16" ht="15">
      <c r="A14" s="12"/>
      <c r="B14" s="25">
        <v>322</v>
      </c>
      <c r="C14" s="20" t="s">
        <v>0</v>
      </c>
      <c r="D14" s="46">
        <v>51650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51650</v>
      </c>
      <c r="O14" s="47">
        <f t="shared" si="1"/>
        <v>26.887038001041123</v>
      </c>
      <c r="P14" s="9"/>
    </row>
    <row r="15" spans="1:16" ht="15">
      <c r="A15" s="12"/>
      <c r="B15" s="25">
        <v>323.1</v>
      </c>
      <c r="C15" s="20" t="s">
        <v>16</v>
      </c>
      <c r="D15" s="46">
        <v>72726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72726</v>
      </c>
      <c r="O15" s="47">
        <f t="shared" si="1"/>
        <v>37.85840707964602</v>
      </c>
      <c r="P15" s="9"/>
    </row>
    <row r="16" spans="1:16" ht="15">
      <c r="A16" s="12"/>
      <c r="B16" s="25">
        <v>323.7</v>
      </c>
      <c r="C16" s="20" t="s">
        <v>93</v>
      </c>
      <c r="D16" s="46">
        <v>18043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18043</v>
      </c>
      <c r="O16" s="47">
        <f t="shared" si="1"/>
        <v>9.392503904216554</v>
      </c>
      <c r="P16" s="9"/>
    </row>
    <row r="17" spans="1:16" ht="15">
      <c r="A17" s="12"/>
      <c r="B17" s="25">
        <v>324.11</v>
      </c>
      <c r="C17" s="20" t="s">
        <v>70</v>
      </c>
      <c r="D17" s="46">
        <v>35980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35980</v>
      </c>
      <c r="O17" s="47">
        <f t="shared" si="1"/>
        <v>18.72982821447163</v>
      </c>
      <c r="P17" s="9"/>
    </row>
    <row r="18" spans="1:16" ht="15">
      <c r="A18" s="12"/>
      <c r="B18" s="25">
        <v>324.61</v>
      </c>
      <c r="C18" s="20" t="s">
        <v>71</v>
      </c>
      <c r="D18" s="46">
        <v>13293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13293</v>
      </c>
      <c r="O18" s="47">
        <f t="shared" si="1"/>
        <v>6.919833420093701</v>
      </c>
      <c r="P18" s="9"/>
    </row>
    <row r="19" spans="1:16" ht="15">
      <c r="A19" s="12"/>
      <c r="B19" s="25">
        <v>329</v>
      </c>
      <c r="C19" s="20" t="s">
        <v>17</v>
      </c>
      <c r="D19" s="46">
        <v>12950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12950</v>
      </c>
      <c r="O19" s="47">
        <f t="shared" si="1"/>
        <v>6.741280583029672</v>
      </c>
      <c r="P19" s="9"/>
    </row>
    <row r="20" spans="1:16" ht="15.75">
      <c r="A20" s="29" t="s">
        <v>18</v>
      </c>
      <c r="B20" s="30"/>
      <c r="C20" s="31"/>
      <c r="D20" s="32">
        <f aca="true" t="shared" si="5" ref="D20:M20">SUM(D21:D26)</f>
        <v>239412</v>
      </c>
      <c r="E20" s="32">
        <f t="shared" si="5"/>
        <v>700000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939412</v>
      </c>
      <c r="O20" s="45">
        <f t="shared" si="1"/>
        <v>489.0223841749089</v>
      </c>
      <c r="P20" s="10"/>
    </row>
    <row r="21" spans="1:16" ht="15">
      <c r="A21" s="12"/>
      <c r="B21" s="25">
        <v>331.7</v>
      </c>
      <c r="C21" s="20" t="s">
        <v>105</v>
      </c>
      <c r="D21" s="46">
        <v>0</v>
      </c>
      <c r="E21" s="46">
        <v>700000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700000</v>
      </c>
      <c r="O21" s="47">
        <f t="shared" si="1"/>
        <v>364.3935450286309</v>
      </c>
      <c r="P21" s="9"/>
    </row>
    <row r="22" spans="1:16" ht="15">
      <c r="A22" s="12"/>
      <c r="B22" s="25">
        <v>335.12</v>
      </c>
      <c r="C22" s="20" t="s">
        <v>73</v>
      </c>
      <c r="D22" s="46">
        <v>75584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75584</v>
      </c>
      <c r="O22" s="47">
        <f t="shared" si="1"/>
        <v>39.346173867777196</v>
      </c>
      <c r="P22" s="9"/>
    </row>
    <row r="23" spans="1:16" ht="15">
      <c r="A23" s="12"/>
      <c r="B23" s="25">
        <v>335.14</v>
      </c>
      <c r="C23" s="20" t="s">
        <v>74</v>
      </c>
      <c r="D23" s="46">
        <v>970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970</v>
      </c>
      <c r="O23" s="47">
        <f t="shared" si="1"/>
        <v>0.5049453409682457</v>
      </c>
      <c r="P23" s="9"/>
    </row>
    <row r="24" spans="1:16" ht="15">
      <c r="A24" s="12"/>
      <c r="B24" s="25">
        <v>335.15</v>
      </c>
      <c r="C24" s="20" t="s">
        <v>75</v>
      </c>
      <c r="D24" s="46">
        <v>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</v>
      </c>
      <c r="O24" s="47">
        <f t="shared" si="1"/>
        <v>0.07652264445601249</v>
      </c>
      <c r="P24" s="9"/>
    </row>
    <row r="25" spans="1:16" ht="15">
      <c r="A25" s="12"/>
      <c r="B25" s="25">
        <v>335.18</v>
      </c>
      <c r="C25" s="20" t="s">
        <v>76</v>
      </c>
      <c r="D25" s="46">
        <v>114711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114711</v>
      </c>
      <c r="O25" s="47">
        <f t="shared" si="1"/>
        <v>59.714211348256114</v>
      </c>
      <c r="P25" s="9"/>
    </row>
    <row r="26" spans="1:16" ht="15">
      <c r="A26" s="12"/>
      <c r="B26" s="25">
        <v>338</v>
      </c>
      <c r="C26" s="20" t="s">
        <v>24</v>
      </c>
      <c r="D26" s="46">
        <v>48000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48000</v>
      </c>
      <c r="O26" s="47">
        <f t="shared" si="1"/>
        <v>24.986985944820407</v>
      </c>
      <c r="P26" s="9"/>
    </row>
    <row r="27" spans="1:16" ht="15.75">
      <c r="A27" s="29" t="s">
        <v>78</v>
      </c>
      <c r="B27" s="30"/>
      <c r="C27" s="31"/>
      <c r="D27" s="32">
        <f aca="true" t="shared" si="6" ref="D27:M27">SUM(D28:D30)</f>
        <v>171406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171406</v>
      </c>
      <c r="O27" s="45">
        <f t="shared" si="1"/>
        <v>89.2274856845393</v>
      </c>
      <c r="P27" s="10"/>
    </row>
    <row r="28" spans="1:16" ht="15">
      <c r="A28" s="12"/>
      <c r="B28" s="25">
        <v>341.9</v>
      </c>
      <c r="C28" s="20" t="s">
        <v>79</v>
      </c>
      <c r="D28" s="46">
        <v>2126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2126</v>
      </c>
      <c r="O28" s="47">
        <f t="shared" si="1"/>
        <v>1.1067152524726704</v>
      </c>
      <c r="P28" s="9"/>
    </row>
    <row r="29" spans="1:16" ht="15">
      <c r="A29" s="12"/>
      <c r="B29" s="25">
        <v>343.4</v>
      </c>
      <c r="C29" s="20" t="s">
        <v>94</v>
      </c>
      <c r="D29" s="46">
        <v>167980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167980</v>
      </c>
      <c r="O29" s="47">
        <f t="shared" si="1"/>
        <v>87.44403956272775</v>
      </c>
      <c r="P29" s="9"/>
    </row>
    <row r="30" spans="1:16" ht="15">
      <c r="A30" s="12"/>
      <c r="B30" s="25">
        <v>349</v>
      </c>
      <c r="C30" s="20" t="s">
        <v>80</v>
      </c>
      <c r="D30" s="46">
        <v>1300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1300</v>
      </c>
      <c r="O30" s="47">
        <f t="shared" si="1"/>
        <v>0.676730869338886</v>
      </c>
      <c r="P30" s="9"/>
    </row>
    <row r="31" spans="1:16" ht="15.75">
      <c r="A31" s="29" t="s">
        <v>29</v>
      </c>
      <c r="B31" s="30"/>
      <c r="C31" s="31"/>
      <c r="D31" s="32">
        <f aca="true" t="shared" si="7" ref="D31:M31">SUM(D32:D35)</f>
        <v>5469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5469</v>
      </c>
      <c r="O31" s="45">
        <f t="shared" si="1"/>
        <v>2.846954711087975</v>
      </c>
      <c r="P31" s="10"/>
    </row>
    <row r="32" spans="1:16" ht="15">
      <c r="A32" s="13"/>
      <c r="B32" s="39">
        <v>351.2</v>
      </c>
      <c r="C32" s="21" t="s">
        <v>102</v>
      </c>
      <c r="D32" s="46">
        <v>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95</v>
      </c>
      <c r="O32" s="47">
        <f t="shared" si="1"/>
        <v>0.04945340968245705</v>
      </c>
      <c r="P32" s="9"/>
    </row>
    <row r="33" spans="1:16" ht="15">
      <c r="A33" s="13"/>
      <c r="B33" s="39">
        <v>351.5</v>
      </c>
      <c r="C33" s="21" t="s">
        <v>32</v>
      </c>
      <c r="D33" s="46">
        <v>4075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4075</v>
      </c>
      <c r="O33" s="47">
        <f t="shared" si="1"/>
        <v>2.121290994273816</v>
      </c>
      <c r="P33" s="9"/>
    </row>
    <row r="34" spans="1:16" ht="15">
      <c r="A34" s="13"/>
      <c r="B34" s="39">
        <v>351.9</v>
      </c>
      <c r="C34" s="21" t="s">
        <v>81</v>
      </c>
      <c r="D34" s="46">
        <v>549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549</v>
      </c>
      <c r="O34" s="47">
        <f t="shared" si="1"/>
        <v>0.2857886517438834</v>
      </c>
      <c r="P34" s="9"/>
    </row>
    <row r="35" spans="1:16" ht="15">
      <c r="A35" s="13"/>
      <c r="B35" s="39">
        <v>354</v>
      </c>
      <c r="C35" s="21" t="s">
        <v>59</v>
      </c>
      <c r="D35" s="46">
        <v>750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750</v>
      </c>
      <c r="O35" s="47">
        <f t="shared" si="1"/>
        <v>0.39042165538781887</v>
      </c>
      <c r="P35" s="9"/>
    </row>
    <row r="36" spans="1:16" ht="15.75">
      <c r="A36" s="29" t="s">
        <v>3</v>
      </c>
      <c r="B36" s="30"/>
      <c r="C36" s="31"/>
      <c r="D36" s="32">
        <f aca="true" t="shared" si="8" ref="D36:M36">SUM(D37:D42)</f>
        <v>33474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33474</v>
      </c>
      <c r="O36" s="45">
        <f t="shared" si="1"/>
        <v>17.42529932326913</v>
      </c>
      <c r="P36" s="10"/>
    </row>
    <row r="37" spans="1:16" ht="15">
      <c r="A37" s="12"/>
      <c r="B37" s="25">
        <v>361.1</v>
      </c>
      <c r="C37" s="20" t="s">
        <v>34</v>
      </c>
      <c r="D37" s="46">
        <v>10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10</v>
      </c>
      <c r="O37" s="47">
        <f t="shared" si="1"/>
        <v>0.0052056220718375845</v>
      </c>
      <c r="P37" s="9"/>
    </row>
    <row r="38" spans="1:16" ht="15">
      <c r="A38" s="12"/>
      <c r="B38" s="25">
        <v>362</v>
      </c>
      <c r="C38" s="20" t="s">
        <v>35</v>
      </c>
      <c r="D38" s="46">
        <v>385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385</v>
      </c>
      <c r="O38" s="47">
        <f t="shared" si="1"/>
        <v>0.20041644976574702</v>
      </c>
      <c r="P38" s="9"/>
    </row>
    <row r="39" spans="1:16" ht="15">
      <c r="A39" s="12"/>
      <c r="B39" s="25">
        <v>364</v>
      </c>
      <c r="C39" s="20" t="s">
        <v>83</v>
      </c>
      <c r="D39" s="46">
        <v>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3000</v>
      </c>
      <c r="O39" s="47">
        <f t="shared" si="1"/>
        <v>1.5616866215512755</v>
      </c>
      <c r="P39" s="9"/>
    </row>
    <row r="40" spans="1:16" ht="15">
      <c r="A40" s="12"/>
      <c r="B40" s="25">
        <v>366</v>
      </c>
      <c r="C40" s="20" t="s">
        <v>36</v>
      </c>
      <c r="D40" s="46">
        <v>2926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2926</v>
      </c>
      <c r="O40" s="47">
        <f t="shared" si="1"/>
        <v>1.5231650182196772</v>
      </c>
      <c r="P40" s="9"/>
    </row>
    <row r="41" spans="1:16" ht="15">
      <c r="A41" s="12"/>
      <c r="B41" s="25">
        <v>369.3</v>
      </c>
      <c r="C41" s="20" t="s">
        <v>84</v>
      </c>
      <c r="D41" s="46">
        <v>4051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4051</v>
      </c>
      <c r="O41" s="47">
        <f t="shared" si="1"/>
        <v>2.1087975013014053</v>
      </c>
      <c r="P41" s="9"/>
    </row>
    <row r="42" spans="1:16" ht="15">
      <c r="A42" s="12"/>
      <c r="B42" s="25">
        <v>369.9</v>
      </c>
      <c r="C42" s="20" t="s">
        <v>37</v>
      </c>
      <c r="D42" s="46">
        <v>23102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4"/>
        <v>23102</v>
      </c>
      <c r="O42" s="47">
        <f t="shared" si="1"/>
        <v>12.026028110359189</v>
      </c>
      <c r="P42" s="9"/>
    </row>
    <row r="43" spans="1:16" ht="15.75">
      <c r="A43" s="29" t="s">
        <v>98</v>
      </c>
      <c r="B43" s="30"/>
      <c r="C43" s="31"/>
      <c r="D43" s="32">
        <f aca="true" t="shared" si="9" ref="D43:M43">SUM(D44:D44)</f>
        <v>0</v>
      </c>
      <c r="E43" s="32">
        <f t="shared" si="9"/>
        <v>249852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4"/>
        <v>249852</v>
      </c>
      <c r="O43" s="45">
        <f t="shared" si="1"/>
        <v>130.0635085892764</v>
      </c>
      <c r="P43" s="9"/>
    </row>
    <row r="44" spans="1:16" ht="15.75" thickBot="1">
      <c r="A44" s="12"/>
      <c r="B44" s="25">
        <v>384</v>
      </c>
      <c r="C44" s="20" t="s">
        <v>99</v>
      </c>
      <c r="D44" s="46">
        <v>0</v>
      </c>
      <c r="E44" s="46">
        <v>249852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249852</v>
      </c>
      <c r="O44" s="47">
        <f t="shared" si="1"/>
        <v>130.0635085892764</v>
      </c>
      <c r="P44" s="9"/>
    </row>
    <row r="45" spans="1:119" ht="16.5" thickBot="1">
      <c r="A45" s="14" t="s">
        <v>30</v>
      </c>
      <c r="B45" s="23"/>
      <c r="C45" s="22"/>
      <c r="D45" s="15">
        <f aca="true" t="shared" si="10" ref="D45:M45">SUM(D5,D13,D20,D27,D31,D36,D43)</f>
        <v>1281546</v>
      </c>
      <c r="E45" s="15">
        <f t="shared" si="10"/>
        <v>1127279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0</v>
      </c>
      <c r="J45" s="15">
        <f t="shared" si="10"/>
        <v>0</v>
      </c>
      <c r="K45" s="15">
        <f t="shared" si="10"/>
        <v>0</v>
      </c>
      <c r="L45" s="15">
        <f t="shared" si="10"/>
        <v>0</v>
      </c>
      <c r="M45" s="15">
        <f t="shared" si="10"/>
        <v>0</v>
      </c>
      <c r="N45" s="15">
        <f t="shared" si="4"/>
        <v>2408825</v>
      </c>
      <c r="O45" s="38">
        <f t="shared" si="1"/>
        <v>1253.943258719417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106</v>
      </c>
      <c r="M47" s="48"/>
      <c r="N47" s="48"/>
      <c r="O47" s="43">
        <v>1921</v>
      </c>
    </row>
    <row r="48" spans="1:15" ht="15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49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601666</v>
      </c>
      <c r="E5" s="27">
        <f t="shared" si="0"/>
        <v>181610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783276</v>
      </c>
      <c r="O5" s="33">
        <f aca="true" t="shared" si="1" ref="O5:O41">(N5/O$43)</f>
        <v>404.3758389261745</v>
      </c>
      <c r="P5" s="6"/>
    </row>
    <row r="6" spans="1:16" ht="15">
      <c r="A6" s="12"/>
      <c r="B6" s="25">
        <v>311</v>
      </c>
      <c r="C6" s="20" t="s">
        <v>2</v>
      </c>
      <c r="D6" s="46">
        <v>395879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395879</v>
      </c>
      <c r="O6" s="47">
        <f t="shared" si="1"/>
        <v>204.37738771295818</v>
      </c>
      <c r="P6" s="9"/>
    </row>
    <row r="7" spans="1:16" ht="15">
      <c r="A7" s="12"/>
      <c r="B7" s="25">
        <v>312.1</v>
      </c>
      <c r="C7" s="20" t="s">
        <v>67</v>
      </c>
      <c r="D7" s="46">
        <v>48308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48308</v>
      </c>
      <c r="O7" s="47">
        <f t="shared" si="1"/>
        <v>24.93959731543624</v>
      </c>
      <c r="P7" s="9"/>
    </row>
    <row r="8" spans="1:16" ht="15">
      <c r="A8" s="12"/>
      <c r="B8" s="25">
        <v>312.3</v>
      </c>
      <c r="C8" s="20" t="s">
        <v>10</v>
      </c>
      <c r="D8" s="46">
        <v>12725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12725</v>
      </c>
      <c r="O8" s="47">
        <f t="shared" si="1"/>
        <v>6.569437274135261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181610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181610</v>
      </c>
      <c r="O9" s="47">
        <f t="shared" si="1"/>
        <v>93.75838926174497</v>
      </c>
      <c r="P9" s="9"/>
    </row>
    <row r="10" spans="1:16" ht="15">
      <c r="A10" s="12"/>
      <c r="B10" s="25">
        <v>314.1</v>
      </c>
      <c r="C10" s="20" t="s">
        <v>13</v>
      </c>
      <c r="D10" s="46">
        <v>121085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121085</v>
      </c>
      <c r="O10" s="47">
        <f t="shared" si="1"/>
        <v>62.51161590087764</v>
      </c>
      <c r="P10" s="9"/>
    </row>
    <row r="11" spans="1:16" ht="15">
      <c r="A11" s="12"/>
      <c r="B11" s="25">
        <v>315</v>
      </c>
      <c r="C11" s="20" t="s">
        <v>68</v>
      </c>
      <c r="D11" s="46">
        <v>21091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21091</v>
      </c>
      <c r="O11" s="47">
        <f t="shared" si="1"/>
        <v>10.8884873515746</v>
      </c>
      <c r="P11" s="9"/>
    </row>
    <row r="12" spans="1:16" ht="15">
      <c r="A12" s="12"/>
      <c r="B12" s="25">
        <v>316</v>
      </c>
      <c r="C12" s="20" t="s">
        <v>69</v>
      </c>
      <c r="D12" s="46">
        <v>2578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2578</v>
      </c>
      <c r="O12" s="47">
        <f t="shared" si="1"/>
        <v>1.3309241094475994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SUM(D14:D19)</f>
        <v>194926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1">SUM(D13:M13)</f>
        <v>194926</v>
      </c>
      <c r="O13" s="45">
        <f t="shared" si="1"/>
        <v>100.6329375322664</v>
      </c>
      <c r="P13" s="10"/>
    </row>
    <row r="14" spans="1:16" ht="15">
      <c r="A14" s="12"/>
      <c r="B14" s="25">
        <v>322</v>
      </c>
      <c r="C14" s="20" t="s">
        <v>0</v>
      </c>
      <c r="D14" s="46">
        <v>45976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45976</v>
      </c>
      <c r="O14" s="47">
        <f t="shared" si="1"/>
        <v>23.735673722250905</v>
      </c>
      <c r="P14" s="9"/>
    </row>
    <row r="15" spans="1:16" ht="15">
      <c r="A15" s="12"/>
      <c r="B15" s="25">
        <v>323.1</v>
      </c>
      <c r="C15" s="20" t="s">
        <v>16</v>
      </c>
      <c r="D15" s="46">
        <v>73549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73549</v>
      </c>
      <c r="O15" s="47">
        <f t="shared" si="1"/>
        <v>37.970573051109966</v>
      </c>
      <c r="P15" s="9"/>
    </row>
    <row r="16" spans="1:16" ht="15">
      <c r="A16" s="12"/>
      <c r="B16" s="25">
        <v>323.7</v>
      </c>
      <c r="C16" s="20" t="s">
        <v>93</v>
      </c>
      <c r="D16" s="46">
        <v>17115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17115</v>
      </c>
      <c r="O16" s="47">
        <f t="shared" si="1"/>
        <v>8.835828600929272</v>
      </c>
      <c r="P16" s="9"/>
    </row>
    <row r="17" spans="1:16" ht="15">
      <c r="A17" s="12"/>
      <c r="B17" s="25">
        <v>324.11</v>
      </c>
      <c r="C17" s="20" t="s">
        <v>70</v>
      </c>
      <c r="D17" s="46">
        <v>35980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35980</v>
      </c>
      <c r="O17" s="47">
        <f t="shared" si="1"/>
        <v>18.575116159008775</v>
      </c>
      <c r="P17" s="9"/>
    </row>
    <row r="18" spans="1:16" ht="15">
      <c r="A18" s="12"/>
      <c r="B18" s="25">
        <v>324.61</v>
      </c>
      <c r="C18" s="20" t="s">
        <v>71</v>
      </c>
      <c r="D18" s="46">
        <v>13293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13293</v>
      </c>
      <c r="O18" s="47">
        <f t="shared" si="1"/>
        <v>6.862674238513165</v>
      </c>
      <c r="P18" s="9"/>
    </row>
    <row r="19" spans="1:16" ht="15">
      <c r="A19" s="12"/>
      <c r="B19" s="25">
        <v>329</v>
      </c>
      <c r="C19" s="20" t="s">
        <v>17</v>
      </c>
      <c r="D19" s="46">
        <v>9013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9013</v>
      </c>
      <c r="O19" s="47">
        <f t="shared" si="1"/>
        <v>4.653071760454311</v>
      </c>
      <c r="P19" s="9"/>
    </row>
    <row r="20" spans="1:16" ht="15.75">
      <c r="A20" s="29" t="s">
        <v>18</v>
      </c>
      <c r="B20" s="30"/>
      <c r="C20" s="31"/>
      <c r="D20" s="32">
        <f aca="true" t="shared" si="5" ref="D20:M20">SUM(D21:D24)</f>
        <v>241875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241875</v>
      </c>
      <c r="O20" s="45">
        <f t="shared" si="1"/>
        <v>124.87093443469283</v>
      </c>
      <c r="P20" s="10"/>
    </row>
    <row r="21" spans="1:16" ht="15">
      <c r="A21" s="12"/>
      <c r="B21" s="25">
        <v>335.12</v>
      </c>
      <c r="C21" s="20" t="s">
        <v>73</v>
      </c>
      <c r="D21" s="46">
        <v>82184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82184</v>
      </c>
      <c r="O21" s="47">
        <f t="shared" si="1"/>
        <v>42.42849767681982</v>
      </c>
      <c r="P21" s="9"/>
    </row>
    <row r="22" spans="1:16" ht="15">
      <c r="A22" s="12"/>
      <c r="B22" s="25">
        <v>335.14</v>
      </c>
      <c r="C22" s="20" t="s">
        <v>74</v>
      </c>
      <c r="D22" s="46">
        <v>901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901</v>
      </c>
      <c r="O22" s="47">
        <f t="shared" si="1"/>
        <v>0.4651522973670625</v>
      </c>
      <c r="P22" s="9"/>
    </row>
    <row r="23" spans="1:16" ht="15">
      <c r="A23" s="12"/>
      <c r="B23" s="25">
        <v>335.18</v>
      </c>
      <c r="C23" s="20" t="s">
        <v>76</v>
      </c>
      <c r="D23" s="46">
        <v>116790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116790</v>
      </c>
      <c r="O23" s="47">
        <f t="shared" si="1"/>
        <v>60.29426948890036</v>
      </c>
      <c r="P23" s="9"/>
    </row>
    <row r="24" spans="1:16" ht="15">
      <c r="A24" s="12"/>
      <c r="B24" s="25">
        <v>338</v>
      </c>
      <c r="C24" s="20" t="s">
        <v>24</v>
      </c>
      <c r="D24" s="46">
        <v>42000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42000</v>
      </c>
      <c r="O24" s="47">
        <f t="shared" si="1"/>
        <v>21.683014971605576</v>
      </c>
      <c r="P24" s="9"/>
    </row>
    <row r="25" spans="1:16" ht="15.75">
      <c r="A25" s="29" t="s">
        <v>78</v>
      </c>
      <c r="B25" s="30"/>
      <c r="C25" s="31"/>
      <c r="D25" s="32">
        <f aca="true" t="shared" si="6" ref="D25:M25">SUM(D26:D28)</f>
        <v>166737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166737</v>
      </c>
      <c r="O25" s="45">
        <f t="shared" si="1"/>
        <v>86.08002065049045</v>
      </c>
      <c r="P25" s="10"/>
    </row>
    <row r="26" spans="1:16" ht="15">
      <c r="A26" s="12"/>
      <c r="B26" s="25">
        <v>341.9</v>
      </c>
      <c r="C26" s="20" t="s">
        <v>79</v>
      </c>
      <c r="D26" s="46">
        <v>2305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2305</v>
      </c>
      <c r="O26" s="47">
        <f t="shared" si="1"/>
        <v>1.189984512132163</v>
      </c>
      <c r="P26" s="9"/>
    </row>
    <row r="27" spans="1:16" ht="15">
      <c r="A27" s="12"/>
      <c r="B27" s="25">
        <v>343.4</v>
      </c>
      <c r="C27" s="20" t="s">
        <v>94</v>
      </c>
      <c r="D27" s="46">
        <v>163032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163032</v>
      </c>
      <c r="O27" s="47">
        <f t="shared" si="1"/>
        <v>84.1672689726381</v>
      </c>
      <c r="P27" s="9"/>
    </row>
    <row r="28" spans="1:16" ht="15">
      <c r="A28" s="12"/>
      <c r="B28" s="25">
        <v>349</v>
      </c>
      <c r="C28" s="20" t="s">
        <v>80</v>
      </c>
      <c r="D28" s="46">
        <v>1400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1400</v>
      </c>
      <c r="O28" s="47">
        <f t="shared" si="1"/>
        <v>0.7227671657201858</v>
      </c>
      <c r="P28" s="9"/>
    </row>
    <row r="29" spans="1:16" ht="15.75">
      <c r="A29" s="29" t="s">
        <v>29</v>
      </c>
      <c r="B29" s="30"/>
      <c r="C29" s="31"/>
      <c r="D29" s="32">
        <f aca="true" t="shared" si="7" ref="D29:M29">SUM(D30:D33)</f>
        <v>6395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6395</v>
      </c>
      <c r="O29" s="45">
        <f t="shared" si="1"/>
        <v>3.301497160557563</v>
      </c>
      <c r="P29" s="10"/>
    </row>
    <row r="30" spans="1:16" ht="15">
      <c r="A30" s="13"/>
      <c r="B30" s="39">
        <v>351.1</v>
      </c>
      <c r="C30" s="21" t="s">
        <v>57</v>
      </c>
      <c r="D30" s="46">
        <v>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</v>
      </c>
      <c r="O30" s="47">
        <f t="shared" si="1"/>
        <v>0.014455343314403717</v>
      </c>
      <c r="P30" s="9"/>
    </row>
    <row r="31" spans="1:16" ht="15">
      <c r="A31" s="13"/>
      <c r="B31" s="39">
        <v>351.2</v>
      </c>
      <c r="C31" s="21" t="s">
        <v>102</v>
      </c>
      <c r="D31" s="46">
        <v>168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168</v>
      </c>
      <c r="O31" s="47">
        <f t="shared" si="1"/>
        <v>0.0867320598864223</v>
      </c>
      <c r="P31" s="9"/>
    </row>
    <row r="32" spans="1:16" ht="15">
      <c r="A32" s="13"/>
      <c r="B32" s="39">
        <v>351.5</v>
      </c>
      <c r="C32" s="21" t="s">
        <v>32</v>
      </c>
      <c r="D32" s="46">
        <v>5428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5428</v>
      </c>
      <c r="O32" s="47">
        <f t="shared" si="1"/>
        <v>2.802271553949406</v>
      </c>
      <c r="P32" s="9"/>
    </row>
    <row r="33" spans="1:16" ht="15">
      <c r="A33" s="13"/>
      <c r="B33" s="39">
        <v>351.9</v>
      </c>
      <c r="C33" s="21" t="s">
        <v>81</v>
      </c>
      <c r="D33" s="46">
        <v>771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771</v>
      </c>
      <c r="O33" s="47">
        <f t="shared" si="1"/>
        <v>0.3980382034073309</v>
      </c>
      <c r="P33" s="9"/>
    </row>
    <row r="34" spans="1:16" ht="15.75">
      <c r="A34" s="29" t="s">
        <v>3</v>
      </c>
      <c r="B34" s="30"/>
      <c r="C34" s="31"/>
      <c r="D34" s="32">
        <f aca="true" t="shared" si="8" ref="D34:M34">SUM(D35:D40)</f>
        <v>58886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4"/>
        <v>58886</v>
      </c>
      <c r="O34" s="45">
        <f t="shared" si="1"/>
        <v>30.400619514713476</v>
      </c>
      <c r="P34" s="10"/>
    </row>
    <row r="35" spans="1:16" ht="15">
      <c r="A35" s="12"/>
      <c r="B35" s="25">
        <v>361.1</v>
      </c>
      <c r="C35" s="20" t="s">
        <v>34</v>
      </c>
      <c r="D35" s="46">
        <v>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81</v>
      </c>
      <c r="O35" s="47">
        <f t="shared" si="1"/>
        <v>0.041817243159525036</v>
      </c>
      <c r="P35" s="9"/>
    </row>
    <row r="36" spans="1:16" ht="15">
      <c r="A36" s="12"/>
      <c r="B36" s="25">
        <v>362</v>
      </c>
      <c r="C36" s="20" t="s">
        <v>35</v>
      </c>
      <c r="D36" s="46">
        <v>1051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1051</v>
      </c>
      <c r="O36" s="47">
        <f t="shared" si="1"/>
        <v>0.5425916365513681</v>
      </c>
      <c r="P36" s="9"/>
    </row>
    <row r="37" spans="1:16" ht="15">
      <c r="A37" s="12"/>
      <c r="B37" s="25">
        <v>364</v>
      </c>
      <c r="C37" s="20" t="s">
        <v>83</v>
      </c>
      <c r="D37" s="46">
        <v>11350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11350</v>
      </c>
      <c r="O37" s="47">
        <f t="shared" si="1"/>
        <v>5.859576664945792</v>
      </c>
      <c r="P37" s="9"/>
    </row>
    <row r="38" spans="1:16" ht="15">
      <c r="A38" s="12"/>
      <c r="B38" s="25">
        <v>366</v>
      </c>
      <c r="C38" s="20" t="s">
        <v>36</v>
      </c>
      <c r="D38" s="46">
        <v>3210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3210</v>
      </c>
      <c r="O38" s="47">
        <f t="shared" si="1"/>
        <v>1.6572018585441404</v>
      </c>
      <c r="P38" s="9"/>
    </row>
    <row r="39" spans="1:16" ht="15">
      <c r="A39" s="12"/>
      <c r="B39" s="25">
        <v>369.3</v>
      </c>
      <c r="C39" s="20" t="s">
        <v>84</v>
      </c>
      <c r="D39" s="46">
        <v>42108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42108</v>
      </c>
      <c r="O39" s="47">
        <f t="shared" si="1"/>
        <v>21.738771295818275</v>
      </c>
      <c r="P39" s="9"/>
    </row>
    <row r="40" spans="1:16" ht="15.75" thickBot="1">
      <c r="A40" s="12"/>
      <c r="B40" s="25">
        <v>369.9</v>
      </c>
      <c r="C40" s="20" t="s">
        <v>37</v>
      </c>
      <c r="D40" s="46">
        <v>1086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1086</v>
      </c>
      <c r="O40" s="47">
        <f t="shared" si="1"/>
        <v>0.5606608156943728</v>
      </c>
      <c r="P40" s="9"/>
    </row>
    <row r="41" spans="1:119" ht="16.5" thickBot="1">
      <c r="A41" s="14" t="s">
        <v>30</v>
      </c>
      <c r="B41" s="23"/>
      <c r="C41" s="22"/>
      <c r="D41" s="15">
        <f>SUM(D5,D13,D20,D25,D29,D34)</f>
        <v>1270485</v>
      </c>
      <c r="E41" s="15">
        <f aca="true" t="shared" si="9" ref="E41:M41">SUM(E5,E13,E20,E25,E29,E34)</f>
        <v>181610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0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0</v>
      </c>
      <c r="N41" s="15">
        <f t="shared" si="4"/>
        <v>1452095</v>
      </c>
      <c r="O41" s="38">
        <f t="shared" si="1"/>
        <v>749.6618482188952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8" t="s">
        <v>103</v>
      </c>
      <c r="M43" s="48"/>
      <c r="N43" s="48"/>
      <c r="O43" s="43">
        <v>1937</v>
      </c>
    </row>
    <row r="44" spans="1:15" ht="1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1"/>
    </row>
    <row r="45" spans="1:15" ht="15.75" customHeight="1" thickBot="1">
      <c r="A45" s="52" t="s">
        <v>49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573189</v>
      </c>
      <c r="E5" s="27">
        <f t="shared" si="0"/>
        <v>181014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754203</v>
      </c>
      <c r="O5" s="33">
        <f aca="true" t="shared" si="1" ref="O5:O42">(N5/O$44)</f>
        <v>395.2845911949685</v>
      </c>
      <c r="P5" s="6"/>
    </row>
    <row r="6" spans="1:16" ht="15">
      <c r="A6" s="12"/>
      <c r="B6" s="25">
        <v>311</v>
      </c>
      <c r="C6" s="20" t="s">
        <v>2</v>
      </c>
      <c r="D6" s="46">
        <v>373671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373671</v>
      </c>
      <c r="O6" s="47">
        <f t="shared" si="1"/>
        <v>195.8443396226415</v>
      </c>
      <c r="P6" s="9"/>
    </row>
    <row r="7" spans="1:16" ht="15">
      <c r="A7" s="12"/>
      <c r="B7" s="25">
        <v>312.1</v>
      </c>
      <c r="C7" s="20" t="s">
        <v>67</v>
      </c>
      <c r="D7" s="46">
        <v>49012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49012</v>
      </c>
      <c r="O7" s="47">
        <f t="shared" si="1"/>
        <v>25.68763102725367</v>
      </c>
      <c r="P7" s="9"/>
    </row>
    <row r="8" spans="1:16" ht="15">
      <c r="A8" s="12"/>
      <c r="B8" s="25">
        <v>312.3</v>
      </c>
      <c r="C8" s="20" t="s">
        <v>10</v>
      </c>
      <c r="D8" s="46">
        <v>12580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12580</v>
      </c>
      <c r="O8" s="47">
        <f t="shared" si="1"/>
        <v>6.59329140461216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181014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181014</v>
      </c>
      <c r="O9" s="47">
        <f t="shared" si="1"/>
        <v>94.87106918238993</v>
      </c>
      <c r="P9" s="9"/>
    </row>
    <row r="10" spans="1:16" ht="15">
      <c r="A10" s="12"/>
      <c r="B10" s="25">
        <v>314.1</v>
      </c>
      <c r="C10" s="20" t="s">
        <v>13</v>
      </c>
      <c r="D10" s="46">
        <v>113849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113849</v>
      </c>
      <c r="O10" s="47">
        <f t="shared" si="1"/>
        <v>59.66928721174004</v>
      </c>
      <c r="P10" s="9"/>
    </row>
    <row r="11" spans="1:16" ht="15">
      <c r="A11" s="12"/>
      <c r="B11" s="25">
        <v>315</v>
      </c>
      <c r="C11" s="20" t="s">
        <v>68</v>
      </c>
      <c r="D11" s="46">
        <v>21620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21620</v>
      </c>
      <c r="O11" s="47">
        <f t="shared" si="1"/>
        <v>11.331236897274634</v>
      </c>
      <c r="P11" s="9"/>
    </row>
    <row r="12" spans="1:16" ht="15">
      <c r="A12" s="12"/>
      <c r="B12" s="25">
        <v>316</v>
      </c>
      <c r="C12" s="20" t="s">
        <v>69</v>
      </c>
      <c r="D12" s="46">
        <v>2457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2457</v>
      </c>
      <c r="O12" s="47">
        <f t="shared" si="1"/>
        <v>1.2877358490566038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SUM(D14:D20)</f>
        <v>180076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42">SUM(D13:M13)</f>
        <v>180076</v>
      </c>
      <c r="O13" s="45">
        <f t="shared" si="1"/>
        <v>94.37945492662473</v>
      </c>
      <c r="P13" s="10"/>
    </row>
    <row r="14" spans="1:16" ht="15">
      <c r="A14" s="12"/>
      <c r="B14" s="25">
        <v>322</v>
      </c>
      <c r="C14" s="20" t="s">
        <v>0</v>
      </c>
      <c r="D14" s="46">
        <v>50075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50075</v>
      </c>
      <c r="O14" s="47">
        <f t="shared" si="1"/>
        <v>26.24475890985325</v>
      </c>
      <c r="P14" s="9"/>
    </row>
    <row r="15" spans="1:16" ht="15">
      <c r="A15" s="12"/>
      <c r="B15" s="25">
        <v>323.1</v>
      </c>
      <c r="C15" s="20" t="s">
        <v>16</v>
      </c>
      <c r="D15" s="46">
        <v>70596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70596</v>
      </c>
      <c r="O15" s="47">
        <f t="shared" si="1"/>
        <v>37</v>
      </c>
      <c r="P15" s="9"/>
    </row>
    <row r="16" spans="1:16" ht="15">
      <c r="A16" s="12"/>
      <c r="B16" s="25">
        <v>323.7</v>
      </c>
      <c r="C16" s="20" t="s">
        <v>93</v>
      </c>
      <c r="D16" s="46">
        <v>15722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15722</v>
      </c>
      <c r="O16" s="47">
        <f t="shared" si="1"/>
        <v>8.240041928721174</v>
      </c>
      <c r="P16" s="9"/>
    </row>
    <row r="17" spans="1:16" ht="15">
      <c r="A17" s="12"/>
      <c r="B17" s="25">
        <v>324.61</v>
      </c>
      <c r="C17" s="20" t="s">
        <v>71</v>
      </c>
      <c r="D17" s="46">
        <v>3798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3798</v>
      </c>
      <c r="O17" s="47">
        <f t="shared" si="1"/>
        <v>1.990566037735849</v>
      </c>
      <c r="P17" s="9"/>
    </row>
    <row r="18" spans="1:16" ht="15">
      <c r="A18" s="12"/>
      <c r="B18" s="25">
        <v>324.62</v>
      </c>
      <c r="C18" s="20" t="s">
        <v>56</v>
      </c>
      <c r="D18" s="46">
        <v>28465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28465</v>
      </c>
      <c r="O18" s="47">
        <f t="shared" si="1"/>
        <v>14.918763102725366</v>
      </c>
      <c r="P18" s="9"/>
    </row>
    <row r="19" spans="1:16" ht="15">
      <c r="A19" s="12"/>
      <c r="B19" s="25">
        <v>324.71</v>
      </c>
      <c r="C19" s="20" t="s">
        <v>51</v>
      </c>
      <c r="D19" s="46">
        <v>10280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10280</v>
      </c>
      <c r="O19" s="47">
        <f t="shared" si="1"/>
        <v>5.387840670859539</v>
      </c>
      <c r="P19" s="9"/>
    </row>
    <row r="20" spans="1:16" ht="15">
      <c r="A20" s="12"/>
      <c r="B20" s="25">
        <v>329</v>
      </c>
      <c r="C20" s="20" t="s">
        <v>17</v>
      </c>
      <c r="D20" s="46">
        <v>1140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1140</v>
      </c>
      <c r="O20" s="47">
        <f t="shared" si="1"/>
        <v>0.5974842767295597</v>
      </c>
      <c r="P20" s="9"/>
    </row>
    <row r="21" spans="1:16" ht="15.75">
      <c r="A21" s="29" t="s">
        <v>18</v>
      </c>
      <c r="B21" s="30"/>
      <c r="C21" s="31"/>
      <c r="D21" s="32">
        <f aca="true" t="shared" si="5" ref="D21:M21">SUM(D22:D27)</f>
        <v>301083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301083</v>
      </c>
      <c r="O21" s="45">
        <f t="shared" si="1"/>
        <v>157.8003144654088</v>
      </c>
      <c r="P21" s="10"/>
    </row>
    <row r="22" spans="1:16" ht="15">
      <c r="A22" s="12"/>
      <c r="B22" s="25">
        <v>334.7</v>
      </c>
      <c r="C22" s="20" t="s">
        <v>19</v>
      </c>
      <c r="D22" s="46">
        <v>97634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97634</v>
      </c>
      <c r="O22" s="47">
        <f t="shared" si="1"/>
        <v>51.170859538784065</v>
      </c>
      <c r="P22" s="9"/>
    </row>
    <row r="23" spans="1:16" ht="15">
      <c r="A23" s="12"/>
      <c r="B23" s="25">
        <v>335.12</v>
      </c>
      <c r="C23" s="20" t="s">
        <v>73</v>
      </c>
      <c r="D23" s="46">
        <v>77160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77160</v>
      </c>
      <c r="O23" s="47">
        <f t="shared" si="1"/>
        <v>40.44025157232704</v>
      </c>
      <c r="P23" s="9"/>
    </row>
    <row r="24" spans="1:16" ht="15">
      <c r="A24" s="12"/>
      <c r="B24" s="25">
        <v>335.14</v>
      </c>
      <c r="C24" s="20" t="s">
        <v>74</v>
      </c>
      <c r="D24" s="46">
        <v>905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905</v>
      </c>
      <c r="O24" s="47">
        <f t="shared" si="1"/>
        <v>0.47431865828092246</v>
      </c>
      <c r="P24" s="9"/>
    </row>
    <row r="25" spans="1:16" ht="15">
      <c r="A25" s="12"/>
      <c r="B25" s="25">
        <v>335.15</v>
      </c>
      <c r="C25" s="20" t="s">
        <v>75</v>
      </c>
      <c r="D25" s="46">
        <v>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245</v>
      </c>
      <c r="O25" s="47">
        <f t="shared" si="1"/>
        <v>0.12840670859538783</v>
      </c>
      <c r="P25" s="9"/>
    </row>
    <row r="26" spans="1:16" ht="15">
      <c r="A26" s="12"/>
      <c r="B26" s="25">
        <v>335.18</v>
      </c>
      <c r="C26" s="20" t="s">
        <v>76</v>
      </c>
      <c r="D26" s="46">
        <v>115139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115139</v>
      </c>
      <c r="O26" s="47">
        <f t="shared" si="1"/>
        <v>60.34538784067086</v>
      </c>
      <c r="P26" s="9"/>
    </row>
    <row r="27" spans="1:16" ht="15">
      <c r="A27" s="12"/>
      <c r="B27" s="25">
        <v>337.2</v>
      </c>
      <c r="C27" s="20" t="s">
        <v>97</v>
      </c>
      <c r="D27" s="46">
        <v>10000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10000</v>
      </c>
      <c r="O27" s="47">
        <f t="shared" si="1"/>
        <v>5.241090146750524</v>
      </c>
      <c r="P27" s="9"/>
    </row>
    <row r="28" spans="1:16" ht="15.75">
      <c r="A28" s="29" t="s">
        <v>78</v>
      </c>
      <c r="B28" s="30"/>
      <c r="C28" s="31"/>
      <c r="D28" s="32">
        <f aca="true" t="shared" si="6" ref="D28:M28">SUM(D29:D30)</f>
        <v>158467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158467</v>
      </c>
      <c r="O28" s="45">
        <f t="shared" si="1"/>
        <v>83.05398322851153</v>
      </c>
      <c r="P28" s="10"/>
    </row>
    <row r="29" spans="1:16" ht="15">
      <c r="A29" s="12"/>
      <c r="B29" s="25">
        <v>341.9</v>
      </c>
      <c r="C29" s="20" t="s">
        <v>79</v>
      </c>
      <c r="D29" s="46">
        <v>2013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2013</v>
      </c>
      <c r="O29" s="47">
        <f t="shared" si="1"/>
        <v>1.0550314465408805</v>
      </c>
      <c r="P29" s="9"/>
    </row>
    <row r="30" spans="1:16" ht="15">
      <c r="A30" s="12"/>
      <c r="B30" s="25">
        <v>343.4</v>
      </c>
      <c r="C30" s="20" t="s">
        <v>94</v>
      </c>
      <c r="D30" s="46">
        <v>156454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156454</v>
      </c>
      <c r="O30" s="47">
        <f t="shared" si="1"/>
        <v>81.99895178197065</v>
      </c>
      <c r="P30" s="9"/>
    </row>
    <row r="31" spans="1:16" ht="15.75">
      <c r="A31" s="29" t="s">
        <v>29</v>
      </c>
      <c r="B31" s="30"/>
      <c r="C31" s="31"/>
      <c r="D31" s="32">
        <f aca="true" t="shared" si="7" ref="D31:M31">SUM(D32:D32)</f>
        <v>5872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5872</v>
      </c>
      <c r="O31" s="45">
        <f t="shared" si="1"/>
        <v>3.0775681341719077</v>
      </c>
      <c r="P31" s="10"/>
    </row>
    <row r="32" spans="1:16" ht="15">
      <c r="A32" s="13"/>
      <c r="B32" s="39">
        <v>351.5</v>
      </c>
      <c r="C32" s="21" t="s">
        <v>32</v>
      </c>
      <c r="D32" s="46">
        <v>5872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5872</v>
      </c>
      <c r="O32" s="47">
        <f t="shared" si="1"/>
        <v>3.0775681341719077</v>
      </c>
      <c r="P32" s="9"/>
    </row>
    <row r="33" spans="1:16" ht="15.75">
      <c r="A33" s="29" t="s">
        <v>3</v>
      </c>
      <c r="B33" s="30"/>
      <c r="C33" s="31"/>
      <c r="D33" s="32">
        <f aca="true" t="shared" si="8" ref="D33:M33">SUM(D34:D39)</f>
        <v>79572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79572</v>
      </c>
      <c r="O33" s="45">
        <f t="shared" si="1"/>
        <v>41.704402515723274</v>
      </c>
      <c r="P33" s="10"/>
    </row>
    <row r="34" spans="1:16" ht="15">
      <c r="A34" s="12"/>
      <c r="B34" s="25">
        <v>361.1</v>
      </c>
      <c r="C34" s="20" t="s">
        <v>34</v>
      </c>
      <c r="D34" s="46">
        <v>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77</v>
      </c>
      <c r="O34" s="47">
        <f t="shared" si="1"/>
        <v>0.04035639412997904</v>
      </c>
      <c r="P34" s="9"/>
    </row>
    <row r="35" spans="1:16" ht="15">
      <c r="A35" s="12"/>
      <c r="B35" s="25">
        <v>362</v>
      </c>
      <c r="C35" s="20" t="s">
        <v>35</v>
      </c>
      <c r="D35" s="46">
        <v>1529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1529</v>
      </c>
      <c r="O35" s="47">
        <f t="shared" si="1"/>
        <v>0.8013626834381551</v>
      </c>
      <c r="P35" s="9"/>
    </row>
    <row r="36" spans="1:16" ht="15">
      <c r="A36" s="12"/>
      <c r="B36" s="25">
        <v>364</v>
      </c>
      <c r="C36" s="20" t="s">
        <v>83</v>
      </c>
      <c r="D36" s="46">
        <v>20500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20500</v>
      </c>
      <c r="O36" s="47">
        <f t="shared" si="1"/>
        <v>10.744234800838575</v>
      </c>
      <c r="P36" s="9"/>
    </row>
    <row r="37" spans="1:16" ht="15">
      <c r="A37" s="12"/>
      <c r="B37" s="25">
        <v>366</v>
      </c>
      <c r="C37" s="20" t="s">
        <v>36</v>
      </c>
      <c r="D37" s="46">
        <v>3651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3651</v>
      </c>
      <c r="O37" s="47">
        <f t="shared" si="1"/>
        <v>1.9135220125786163</v>
      </c>
      <c r="P37" s="9"/>
    </row>
    <row r="38" spans="1:16" ht="15">
      <c r="A38" s="12"/>
      <c r="B38" s="25">
        <v>369.3</v>
      </c>
      <c r="C38" s="20" t="s">
        <v>84</v>
      </c>
      <c r="D38" s="46">
        <v>50797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50797</v>
      </c>
      <c r="O38" s="47">
        <f t="shared" si="1"/>
        <v>26.62316561844864</v>
      </c>
      <c r="P38" s="9"/>
    </row>
    <row r="39" spans="1:16" ht="15">
      <c r="A39" s="12"/>
      <c r="B39" s="25">
        <v>369.9</v>
      </c>
      <c r="C39" s="20" t="s">
        <v>37</v>
      </c>
      <c r="D39" s="46">
        <v>3018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3018</v>
      </c>
      <c r="O39" s="47">
        <f t="shared" si="1"/>
        <v>1.5817610062893082</v>
      </c>
      <c r="P39" s="9"/>
    </row>
    <row r="40" spans="1:16" ht="15.75">
      <c r="A40" s="29" t="s">
        <v>98</v>
      </c>
      <c r="B40" s="30"/>
      <c r="C40" s="31"/>
      <c r="D40" s="32">
        <f aca="true" t="shared" si="9" ref="D40:M40">SUM(D41:D41)</f>
        <v>0</v>
      </c>
      <c r="E40" s="32">
        <f t="shared" si="9"/>
        <v>13705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4"/>
        <v>13705</v>
      </c>
      <c r="O40" s="45">
        <f t="shared" si="1"/>
        <v>7.182914046121593</v>
      </c>
      <c r="P40" s="9"/>
    </row>
    <row r="41" spans="1:16" ht="15.75" thickBot="1">
      <c r="A41" s="12"/>
      <c r="B41" s="25">
        <v>384</v>
      </c>
      <c r="C41" s="20" t="s">
        <v>99</v>
      </c>
      <c r="D41" s="46">
        <v>0</v>
      </c>
      <c r="E41" s="46">
        <v>13705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13705</v>
      </c>
      <c r="O41" s="47">
        <f t="shared" si="1"/>
        <v>7.182914046121593</v>
      </c>
      <c r="P41" s="9"/>
    </row>
    <row r="42" spans="1:119" ht="16.5" thickBot="1">
      <c r="A42" s="14" t="s">
        <v>30</v>
      </c>
      <c r="B42" s="23"/>
      <c r="C42" s="22"/>
      <c r="D42" s="15">
        <f aca="true" t="shared" si="10" ref="D42:M42">SUM(D5,D13,D21,D28,D31,D33,D40)</f>
        <v>1298259</v>
      </c>
      <c r="E42" s="15">
        <f t="shared" si="10"/>
        <v>194719</v>
      </c>
      <c r="F42" s="15">
        <f t="shared" si="10"/>
        <v>0</v>
      </c>
      <c r="G42" s="15">
        <f t="shared" si="10"/>
        <v>0</v>
      </c>
      <c r="H42" s="15">
        <f t="shared" si="10"/>
        <v>0</v>
      </c>
      <c r="I42" s="15">
        <f t="shared" si="10"/>
        <v>0</v>
      </c>
      <c r="J42" s="15">
        <f t="shared" si="10"/>
        <v>0</v>
      </c>
      <c r="K42" s="15">
        <f t="shared" si="10"/>
        <v>0</v>
      </c>
      <c r="L42" s="15">
        <f t="shared" si="10"/>
        <v>0</v>
      </c>
      <c r="M42" s="15">
        <f t="shared" si="10"/>
        <v>0</v>
      </c>
      <c r="N42" s="15">
        <f t="shared" si="4"/>
        <v>1492978</v>
      </c>
      <c r="O42" s="38">
        <f t="shared" si="1"/>
        <v>782.4832285115303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8" t="s">
        <v>100</v>
      </c>
      <c r="M44" s="48"/>
      <c r="N44" s="48"/>
      <c r="O44" s="43">
        <v>1908</v>
      </c>
    </row>
    <row r="45" spans="1:15" ht="15">
      <c r="A45" s="4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1"/>
    </row>
    <row r="46" spans="1:15" ht="15.75" customHeight="1" thickBot="1">
      <c r="A46" s="52" t="s">
        <v>49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4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557484</v>
      </c>
      <c r="E5" s="27">
        <f t="shared" si="0"/>
        <v>175110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732594</v>
      </c>
      <c r="O5" s="33">
        <f aca="true" t="shared" si="1" ref="O5:O35">(N5/O$37)</f>
        <v>389.4704944178628</v>
      </c>
      <c r="P5" s="6"/>
    </row>
    <row r="6" spans="1:16" ht="15">
      <c r="A6" s="12"/>
      <c r="B6" s="25">
        <v>311</v>
      </c>
      <c r="C6" s="20" t="s">
        <v>2</v>
      </c>
      <c r="D6" s="46">
        <v>357309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357309</v>
      </c>
      <c r="O6" s="47">
        <f t="shared" si="1"/>
        <v>189.95693779904306</v>
      </c>
      <c r="P6" s="9"/>
    </row>
    <row r="7" spans="1:16" ht="15">
      <c r="A7" s="12"/>
      <c r="B7" s="25">
        <v>312.1</v>
      </c>
      <c r="C7" s="20" t="s">
        <v>67</v>
      </c>
      <c r="D7" s="46">
        <v>49314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49314</v>
      </c>
      <c r="O7" s="47">
        <f t="shared" si="1"/>
        <v>26.216905901116426</v>
      </c>
      <c r="P7" s="9"/>
    </row>
    <row r="8" spans="1:16" ht="15">
      <c r="A8" s="12"/>
      <c r="B8" s="25">
        <v>312.3</v>
      </c>
      <c r="C8" s="20" t="s">
        <v>10</v>
      </c>
      <c r="D8" s="46">
        <v>13391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13391</v>
      </c>
      <c r="O8" s="47">
        <f t="shared" si="1"/>
        <v>7.119085592769803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175110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175110</v>
      </c>
      <c r="O9" s="47">
        <f t="shared" si="1"/>
        <v>93.09409888357257</v>
      </c>
      <c r="P9" s="9"/>
    </row>
    <row r="10" spans="1:16" ht="15">
      <c r="A10" s="12"/>
      <c r="B10" s="25">
        <v>314.1</v>
      </c>
      <c r="C10" s="20" t="s">
        <v>13</v>
      </c>
      <c r="D10" s="46">
        <v>111463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111463</v>
      </c>
      <c r="O10" s="47">
        <f t="shared" si="1"/>
        <v>59.25730994152047</v>
      </c>
      <c r="P10" s="9"/>
    </row>
    <row r="11" spans="1:16" ht="15">
      <c r="A11" s="12"/>
      <c r="B11" s="25">
        <v>315</v>
      </c>
      <c r="C11" s="20" t="s">
        <v>68</v>
      </c>
      <c r="D11" s="46">
        <v>23874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23874</v>
      </c>
      <c r="O11" s="47">
        <f t="shared" si="1"/>
        <v>12.692185007974482</v>
      </c>
      <c r="P11" s="9"/>
    </row>
    <row r="12" spans="1:16" ht="15">
      <c r="A12" s="12"/>
      <c r="B12" s="25">
        <v>316</v>
      </c>
      <c r="C12" s="20" t="s">
        <v>69</v>
      </c>
      <c r="D12" s="46">
        <v>2133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2133</v>
      </c>
      <c r="O12" s="47">
        <f t="shared" si="1"/>
        <v>1.1339712918660287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94299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5">SUM(D13:M13)</f>
        <v>94299</v>
      </c>
      <c r="O13" s="45">
        <f t="shared" si="1"/>
        <v>50.13237639553429</v>
      </c>
      <c r="P13" s="10"/>
    </row>
    <row r="14" spans="1:16" ht="15">
      <c r="A14" s="12"/>
      <c r="B14" s="25">
        <v>322</v>
      </c>
      <c r="C14" s="20" t="s">
        <v>0</v>
      </c>
      <c r="D14" s="46">
        <v>5111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5111</v>
      </c>
      <c r="O14" s="47">
        <f t="shared" si="1"/>
        <v>2.717171717171717</v>
      </c>
      <c r="P14" s="9"/>
    </row>
    <row r="15" spans="1:16" ht="15">
      <c r="A15" s="12"/>
      <c r="B15" s="25">
        <v>323.1</v>
      </c>
      <c r="C15" s="20" t="s">
        <v>16</v>
      </c>
      <c r="D15" s="46">
        <v>68255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68255</v>
      </c>
      <c r="O15" s="47">
        <f t="shared" si="1"/>
        <v>36.28654970760234</v>
      </c>
      <c r="P15" s="9"/>
    </row>
    <row r="16" spans="1:16" ht="15">
      <c r="A16" s="12"/>
      <c r="B16" s="25">
        <v>323.7</v>
      </c>
      <c r="C16" s="20" t="s">
        <v>93</v>
      </c>
      <c r="D16" s="46">
        <v>15808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15808</v>
      </c>
      <c r="O16" s="47">
        <f t="shared" si="1"/>
        <v>8.404040404040405</v>
      </c>
      <c r="P16" s="9"/>
    </row>
    <row r="17" spans="1:16" ht="15">
      <c r="A17" s="12"/>
      <c r="B17" s="25">
        <v>329</v>
      </c>
      <c r="C17" s="20" t="s">
        <v>17</v>
      </c>
      <c r="D17" s="46">
        <v>5125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5125</v>
      </c>
      <c r="O17" s="47">
        <f t="shared" si="1"/>
        <v>2.72461456671983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SUM(D19:D24)</f>
        <v>235290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235290</v>
      </c>
      <c r="O18" s="45">
        <f t="shared" si="1"/>
        <v>125.08771929824562</v>
      </c>
      <c r="P18" s="10"/>
    </row>
    <row r="19" spans="1:16" ht="15">
      <c r="A19" s="12"/>
      <c r="B19" s="25">
        <v>334.2</v>
      </c>
      <c r="C19" s="20" t="s">
        <v>72</v>
      </c>
      <c r="D19" s="46">
        <v>1865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1865</v>
      </c>
      <c r="O19" s="47">
        <f t="shared" si="1"/>
        <v>0.9914938862307283</v>
      </c>
      <c r="P19" s="9"/>
    </row>
    <row r="20" spans="1:16" ht="15">
      <c r="A20" s="12"/>
      <c r="B20" s="25">
        <v>334.7</v>
      </c>
      <c r="C20" s="20" t="s">
        <v>19</v>
      </c>
      <c r="D20" s="46">
        <v>50000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50000</v>
      </c>
      <c r="O20" s="47">
        <f t="shared" si="1"/>
        <v>26.58160552897395</v>
      </c>
      <c r="P20" s="9"/>
    </row>
    <row r="21" spans="1:16" ht="15">
      <c r="A21" s="12"/>
      <c r="B21" s="25">
        <v>335.12</v>
      </c>
      <c r="C21" s="20" t="s">
        <v>73</v>
      </c>
      <c r="D21" s="46">
        <v>73384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73384</v>
      </c>
      <c r="O21" s="47">
        <f t="shared" si="1"/>
        <v>39.01329080276449</v>
      </c>
      <c r="P21" s="9"/>
    </row>
    <row r="22" spans="1:16" ht="15">
      <c r="A22" s="12"/>
      <c r="B22" s="25">
        <v>335.14</v>
      </c>
      <c r="C22" s="20" t="s">
        <v>74</v>
      </c>
      <c r="D22" s="46">
        <v>810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810</v>
      </c>
      <c r="O22" s="47">
        <f t="shared" si="1"/>
        <v>0.430622009569378</v>
      </c>
      <c r="P22" s="9"/>
    </row>
    <row r="23" spans="1:16" ht="15">
      <c r="A23" s="12"/>
      <c r="B23" s="25">
        <v>335.15</v>
      </c>
      <c r="C23" s="20" t="s">
        <v>75</v>
      </c>
      <c r="D23" s="46">
        <v>133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133</v>
      </c>
      <c r="O23" s="47">
        <f t="shared" si="1"/>
        <v>0.0707070707070707</v>
      </c>
      <c r="P23" s="9"/>
    </row>
    <row r="24" spans="1:16" ht="15">
      <c r="A24" s="12"/>
      <c r="B24" s="25">
        <v>335.18</v>
      </c>
      <c r="C24" s="20" t="s">
        <v>76</v>
      </c>
      <c r="D24" s="46">
        <v>109098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109098</v>
      </c>
      <c r="O24" s="47">
        <f t="shared" si="1"/>
        <v>58</v>
      </c>
      <c r="P24" s="9"/>
    </row>
    <row r="25" spans="1:16" ht="15.75">
      <c r="A25" s="29" t="s">
        <v>78</v>
      </c>
      <c r="B25" s="30"/>
      <c r="C25" s="31"/>
      <c r="D25" s="32">
        <f aca="true" t="shared" si="6" ref="D25:M25">SUM(D26:D26)</f>
        <v>153901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153901</v>
      </c>
      <c r="O25" s="45">
        <f t="shared" si="1"/>
        <v>81.81871345029239</v>
      </c>
      <c r="P25" s="10"/>
    </row>
    <row r="26" spans="1:16" ht="15">
      <c r="A26" s="12"/>
      <c r="B26" s="25">
        <v>343.4</v>
      </c>
      <c r="C26" s="20" t="s">
        <v>94</v>
      </c>
      <c r="D26" s="46">
        <v>153901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153901</v>
      </c>
      <c r="O26" s="47">
        <f t="shared" si="1"/>
        <v>81.81871345029239</v>
      </c>
      <c r="P26" s="9"/>
    </row>
    <row r="27" spans="1:16" ht="15.75">
      <c r="A27" s="29" t="s">
        <v>29</v>
      </c>
      <c r="B27" s="30"/>
      <c r="C27" s="31"/>
      <c r="D27" s="32">
        <f aca="true" t="shared" si="7" ref="D27:M27">SUM(D28:D29)</f>
        <v>9753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9753</v>
      </c>
      <c r="O27" s="45">
        <f t="shared" si="1"/>
        <v>5.185007974481659</v>
      </c>
      <c r="P27" s="10"/>
    </row>
    <row r="28" spans="1:16" ht="15">
      <c r="A28" s="13"/>
      <c r="B28" s="39">
        <v>351.5</v>
      </c>
      <c r="C28" s="21" t="s">
        <v>32</v>
      </c>
      <c r="D28" s="46">
        <v>8826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8826</v>
      </c>
      <c r="O28" s="47">
        <f t="shared" si="1"/>
        <v>4.692185007974482</v>
      </c>
      <c r="P28" s="9"/>
    </row>
    <row r="29" spans="1:16" ht="15">
      <c r="A29" s="13"/>
      <c r="B29" s="39">
        <v>351.9</v>
      </c>
      <c r="C29" s="21" t="s">
        <v>81</v>
      </c>
      <c r="D29" s="46">
        <v>927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927</v>
      </c>
      <c r="O29" s="47">
        <f t="shared" si="1"/>
        <v>0.49282296650717705</v>
      </c>
      <c r="P29" s="9"/>
    </row>
    <row r="30" spans="1:16" ht="15.75">
      <c r="A30" s="29" t="s">
        <v>3</v>
      </c>
      <c r="B30" s="30"/>
      <c r="C30" s="31"/>
      <c r="D30" s="32">
        <f aca="true" t="shared" si="8" ref="D30:M30">SUM(D31:D34)</f>
        <v>72542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72542</v>
      </c>
      <c r="O30" s="45">
        <f t="shared" si="1"/>
        <v>38.56565656565657</v>
      </c>
      <c r="P30" s="10"/>
    </row>
    <row r="31" spans="1:16" ht="15">
      <c r="A31" s="12"/>
      <c r="B31" s="25">
        <v>362</v>
      </c>
      <c r="C31" s="20" t="s">
        <v>35</v>
      </c>
      <c r="D31" s="46">
        <v>475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475</v>
      </c>
      <c r="O31" s="47">
        <f t="shared" si="1"/>
        <v>0.25252525252525254</v>
      </c>
      <c r="P31" s="9"/>
    </row>
    <row r="32" spans="1:16" ht="15">
      <c r="A32" s="12"/>
      <c r="B32" s="25">
        <v>364</v>
      </c>
      <c r="C32" s="20" t="s">
        <v>83</v>
      </c>
      <c r="D32" s="46">
        <v>68009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68009</v>
      </c>
      <c r="O32" s="47">
        <f t="shared" si="1"/>
        <v>36.155768208399785</v>
      </c>
      <c r="P32" s="9"/>
    </row>
    <row r="33" spans="1:16" ht="15">
      <c r="A33" s="12"/>
      <c r="B33" s="25">
        <v>366</v>
      </c>
      <c r="C33" s="20" t="s">
        <v>36</v>
      </c>
      <c r="D33" s="46">
        <v>2236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2236</v>
      </c>
      <c r="O33" s="47">
        <f t="shared" si="1"/>
        <v>1.188729399255715</v>
      </c>
      <c r="P33" s="9"/>
    </row>
    <row r="34" spans="1:16" ht="15.75" thickBot="1">
      <c r="A34" s="12"/>
      <c r="B34" s="25">
        <v>369.9</v>
      </c>
      <c r="C34" s="20" t="s">
        <v>37</v>
      </c>
      <c r="D34" s="46">
        <v>1822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1822</v>
      </c>
      <c r="O34" s="47">
        <f t="shared" si="1"/>
        <v>0.9686337054758107</v>
      </c>
      <c r="P34" s="9"/>
    </row>
    <row r="35" spans="1:119" ht="16.5" thickBot="1">
      <c r="A35" s="14" t="s">
        <v>30</v>
      </c>
      <c r="B35" s="23"/>
      <c r="C35" s="22"/>
      <c r="D35" s="15">
        <f>SUM(D5,D13,D18,D25,D27,D30)</f>
        <v>1123269</v>
      </c>
      <c r="E35" s="15">
        <f aca="true" t="shared" si="9" ref="E35:M35">SUM(E5,E13,E18,E25,E27,E30)</f>
        <v>175110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1298379</v>
      </c>
      <c r="O35" s="38">
        <f t="shared" si="1"/>
        <v>690.2599681020733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95</v>
      </c>
      <c r="M37" s="48"/>
      <c r="N37" s="48"/>
      <c r="O37" s="43">
        <v>1881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49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541587</v>
      </c>
      <c r="E5" s="27">
        <f t="shared" si="0"/>
        <v>168588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710175</v>
      </c>
      <c r="O5" s="33">
        <f aca="true" t="shared" si="1" ref="O5:O37">(N5/O$39)</f>
        <v>383.46382289416846</v>
      </c>
      <c r="P5" s="6"/>
    </row>
    <row r="6" spans="1:16" ht="15">
      <c r="A6" s="12"/>
      <c r="B6" s="25">
        <v>311</v>
      </c>
      <c r="C6" s="20" t="s">
        <v>2</v>
      </c>
      <c r="D6" s="46">
        <v>340539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340539</v>
      </c>
      <c r="O6" s="47">
        <f t="shared" si="1"/>
        <v>183.87634989200865</v>
      </c>
      <c r="P6" s="9"/>
    </row>
    <row r="7" spans="1:16" ht="15">
      <c r="A7" s="12"/>
      <c r="B7" s="25">
        <v>312.3</v>
      </c>
      <c r="C7" s="20" t="s">
        <v>10</v>
      </c>
      <c r="D7" s="46">
        <v>12106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12106</v>
      </c>
      <c r="O7" s="47">
        <f t="shared" si="1"/>
        <v>6.536717062634989</v>
      </c>
      <c r="P7" s="9"/>
    </row>
    <row r="8" spans="1:16" ht="15">
      <c r="A8" s="12"/>
      <c r="B8" s="25">
        <v>312.41</v>
      </c>
      <c r="C8" s="20" t="s">
        <v>47</v>
      </c>
      <c r="D8" s="46">
        <v>48447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48447</v>
      </c>
      <c r="O8" s="47">
        <f t="shared" si="1"/>
        <v>26.15928725701944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168588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168588</v>
      </c>
      <c r="O9" s="47">
        <f t="shared" si="1"/>
        <v>91.03023758099351</v>
      </c>
      <c r="P9" s="9"/>
    </row>
    <row r="10" spans="1:16" ht="15">
      <c r="A10" s="12"/>
      <c r="B10" s="25">
        <v>314.1</v>
      </c>
      <c r="C10" s="20" t="s">
        <v>13</v>
      </c>
      <c r="D10" s="46">
        <v>115064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115064</v>
      </c>
      <c r="O10" s="47">
        <f t="shared" si="1"/>
        <v>62.12958963282937</v>
      </c>
      <c r="P10" s="9"/>
    </row>
    <row r="11" spans="1:16" ht="15">
      <c r="A11" s="12"/>
      <c r="B11" s="25">
        <v>315</v>
      </c>
      <c r="C11" s="20" t="s">
        <v>68</v>
      </c>
      <c r="D11" s="46">
        <v>24155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24155</v>
      </c>
      <c r="O11" s="47">
        <f t="shared" si="1"/>
        <v>13.042656587473003</v>
      </c>
      <c r="P11" s="9"/>
    </row>
    <row r="12" spans="1:16" ht="15">
      <c r="A12" s="12"/>
      <c r="B12" s="25">
        <v>316</v>
      </c>
      <c r="C12" s="20" t="s">
        <v>69</v>
      </c>
      <c r="D12" s="46">
        <v>1276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1276</v>
      </c>
      <c r="O12" s="47">
        <f t="shared" si="1"/>
        <v>0.6889848812095032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SUM(D14:D17)</f>
        <v>115982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7">SUM(D13:M13)</f>
        <v>115982</v>
      </c>
      <c r="O13" s="45">
        <f t="shared" si="1"/>
        <v>62.625269978401725</v>
      </c>
      <c r="P13" s="10"/>
    </row>
    <row r="14" spans="1:16" ht="15">
      <c r="A14" s="12"/>
      <c r="B14" s="25">
        <v>322</v>
      </c>
      <c r="C14" s="20" t="s">
        <v>0</v>
      </c>
      <c r="D14" s="46">
        <v>5278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5278</v>
      </c>
      <c r="O14" s="47">
        <f t="shared" si="1"/>
        <v>2.849892008639309</v>
      </c>
      <c r="P14" s="9"/>
    </row>
    <row r="15" spans="1:16" ht="15">
      <c r="A15" s="12"/>
      <c r="B15" s="25">
        <v>323.1</v>
      </c>
      <c r="C15" s="20" t="s">
        <v>16</v>
      </c>
      <c r="D15" s="46">
        <v>67504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67504</v>
      </c>
      <c r="O15" s="47">
        <f t="shared" si="1"/>
        <v>36.44924406047516</v>
      </c>
      <c r="P15" s="9"/>
    </row>
    <row r="16" spans="1:16" ht="15">
      <c r="A16" s="12"/>
      <c r="B16" s="25">
        <v>324.62</v>
      </c>
      <c r="C16" s="20" t="s">
        <v>56</v>
      </c>
      <c r="D16" s="46">
        <v>31400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31400</v>
      </c>
      <c r="O16" s="47">
        <f t="shared" si="1"/>
        <v>16.954643628509718</v>
      </c>
      <c r="P16" s="9"/>
    </row>
    <row r="17" spans="1:16" ht="15">
      <c r="A17" s="12"/>
      <c r="B17" s="25">
        <v>329</v>
      </c>
      <c r="C17" s="20" t="s">
        <v>17</v>
      </c>
      <c r="D17" s="46">
        <v>11800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11800</v>
      </c>
      <c r="O17" s="47">
        <f t="shared" si="1"/>
        <v>6.371490280777538</v>
      </c>
      <c r="P17" s="9"/>
    </row>
    <row r="18" spans="1:16" ht="15.75">
      <c r="A18" s="29" t="s">
        <v>18</v>
      </c>
      <c r="B18" s="30"/>
      <c r="C18" s="31"/>
      <c r="D18" s="32">
        <f aca="true" t="shared" si="5" ref="D18:M18">SUM(D19:D23)</f>
        <v>174374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174374</v>
      </c>
      <c r="O18" s="45">
        <f t="shared" si="1"/>
        <v>94.15442764578833</v>
      </c>
      <c r="P18" s="10"/>
    </row>
    <row r="19" spans="1:16" ht="15">
      <c r="A19" s="12"/>
      <c r="B19" s="25">
        <v>334.2</v>
      </c>
      <c r="C19" s="20" t="s">
        <v>72</v>
      </c>
      <c r="D19" s="46">
        <v>2224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2224</v>
      </c>
      <c r="O19" s="47">
        <f t="shared" si="1"/>
        <v>1.2008639308855291</v>
      </c>
      <c r="P19" s="9"/>
    </row>
    <row r="20" spans="1:16" ht="15">
      <c r="A20" s="12"/>
      <c r="B20" s="25">
        <v>335.12</v>
      </c>
      <c r="C20" s="20" t="s">
        <v>73</v>
      </c>
      <c r="D20" s="46">
        <v>63514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63514</v>
      </c>
      <c r="O20" s="47">
        <f t="shared" si="1"/>
        <v>34.29481641468683</v>
      </c>
      <c r="P20" s="9"/>
    </row>
    <row r="21" spans="1:16" ht="15">
      <c r="A21" s="12"/>
      <c r="B21" s="25">
        <v>335.14</v>
      </c>
      <c r="C21" s="20" t="s">
        <v>74</v>
      </c>
      <c r="D21" s="46">
        <v>587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587</v>
      </c>
      <c r="O21" s="47">
        <f t="shared" si="1"/>
        <v>0.3169546436285097</v>
      </c>
      <c r="P21" s="9"/>
    </row>
    <row r="22" spans="1:16" ht="15">
      <c r="A22" s="12"/>
      <c r="B22" s="25">
        <v>335.15</v>
      </c>
      <c r="C22" s="20" t="s">
        <v>75</v>
      </c>
      <c r="D22" s="46">
        <v>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</v>
      </c>
      <c r="O22" s="47">
        <f t="shared" si="1"/>
        <v>0.052915766738660906</v>
      </c>
      <c r="P22" s="9"/>
    </row>
    <row r="23" spans="1:16" ht="15">
      <c r="A23" s="12"/>
      <c r="B23" s="25">
        <v>335.18</v>
      </c>
      <c r="C23" s="20" t="s">
        <v>76</v>
      </c>
      <c r="D23" s="46">
        <v>107951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107951</v>
      </c>
      <c r="O23" s="47">
        <f t="shared" si="1"/>
        <v>58.288876889848815</v>
      </c>
      <c r="P23" s="9"/>
    </row>
    <row r="24" spans="1:16" ht="15.75">
      <c r="A24" s="29" t="s">
        <v>78</v>
      </c>
      <c r="B24" s="30"/>
      <c r="C24" s="31"/>
      <c r="D24" s="32">
        <f aca="true" t="shared" si="6" ref="D24:M24">SUM(D25:D26)</f>
        <v>702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702</v>
      </c>
      <c r="O24" s="45">
        <f t="shared" si="1"/>
        <v>0.37904967602591794</v>
      </c>
      <c r="P24" s="10"/>
    </row>
    <row r="25" spans="1:16" ht="15">
      <c r="A25" s="12"/>
      <c r="B25" s="25">
        <v>341.9</v>
      </c>
      <c r="C25" s="20" t="s">
        <v>79</v>
      </c>
      <c r="D25" s="46">
        <v>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</v>
      </c>
      <c r="O25" s="47">
        <f t="shared" si="1"/>
        <v>0.0026997840172786176</v>
      </c>
      <c r="P25" s="9"/>
    </row>
    <row r="26" spans="1:16" ht="15">
      <c r="A26" s="12"/>
      <c r="B26" s="25">
        <v>349</v>
      </c>
      <c r="C26" s="20" t="s">
        <v>80</v>
      </c>
      <c r="D26" s="46">
        <v>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697</v>
      </c>
      <c r="O26" s="47">
        <f t="shared" si="1"/>
        <v>0.37634989200863933</v>
      </c>
      <c r="P26" s="9"/>
    </row>
    <row r="27" spans="1:16" ht="15.75">
      <c r="A27" s="29" t="s">
        <v>29</v>
      </c>
      <c r="B27" s="30"/>
      <c r="C27" s="31"/>
      <c r="D27" s="32">
        <f aca="true" t="shared" si="7" ref="D27:M27">SUM(D28:D31)</f>
        <v>14622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14622</v>
      </c>
      <c r="O27" s="45">
        <f t="shared" si="1"/>
        <v>7.89524838012959</v>
      </c>
      <c r="P27" s="10"/>
    </row>
    <row r="28" spans="1:16" ht="15">
      <c r="A28" s="13"/>
      <c r="B28" s="39">
        <v>351.1</v>
      </c>
      <c r="C28" s="21" t="s">
        <v>57</v>
      </c>
      <c r="D28" s="46">
        <v>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</v>
      </c>
      <c r="O28" s="47">
        <f t="shared" si="1"/>
        <v>0.03509719222462203</v>
      </c>
      <c r="P28" s="9"/>
    </row>
    <row r="29" spans="1:16" ht="15">
      <c r="A29" s="13"/>
      <c r="B29" s="39">
        <v>351.5</v>
      </c>
      <c r="C29" s="21" t="s">
        <v>32</v>
      </c>
      <c r="D29" s="46">
        <v>13318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13318</v>
      </c>
      <c r="O29" s="47">
        <f t="shared" si="1"/>
        <v>7.191144708423326</v>
      </c>
      <c r="P29" s="9"/>
    </row>
    <row r="30" spans="1:16" ht="15">
      <c r="A30" s="13"/>
      <c r="B30" s="39">
        <v>351.9</v>
      </c>
      <c r="C30" s="21" t="s">
        <v>81</v>
      </c>
      <c r="D30" s="46">
        <v>1168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1168</v>
      </c>
      <c r="O30" s="47">
        <f t="shared" si="1"/>
        <v>0.6306695464362851</v>
      </c>
      <c r="P30" s="9"/>
    </row>
    <row r="31" spans="1:16" ht="15">
      <c r="A31" s="13"/>
      <c r="B31" s="39">
        <v>354</v>
      </c>
      <c r="C31" s="21" t="s">
        <v>59</v>
      </c>
      <c r="D31" s="46">
        <v>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71</v>
      </c>
      <c r="O31" s="47">
        <f t="shared" si="1"/>
        <v>0.03833693304535637</v>
      </c>
      <c r="P31" s="9"/>
    </row>
    <row r="32" spans="1:16" ht="15.75">
      <c r="A32" s="29" t="s">
        <v>3</v>
      </c>
      <c r="B32" s="30"/>
      <c r="C32" s="31"/>
      <c r="D32" s="32">
        <f aca="true" t="shared" si="8" ref="D32:M32">SUM(D33:D36)</f>
        <v>18482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18482</v>
      </c>
      <c r="O32" s="45">
        <f t="shared" si="1"/>
        <v>9.979481641468682</v>
      </c>
      <c r="P32" s="10"/>
    </row>
    <row r="33" spans="1:16" ht="15">
      <c r="A33" s="12"/>
      <c r="B33" s="25">
        <v>362</v>
      </c>
      <c r="C33" s="20" t="s">
        <v>35</v>
      </c>
      <c r="D33" s="46">
        <v>832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832</v>
      </c>
      <c r="O33" s="47">
        <f t="shared" si="1"/>
        <v>0.44924406047516197</v>
      </c>
      <c r="P33" s="9"/>
    </row>
    <row r="34" spans="1:16" ht="15">
      <c r="A34" s="12"/>
      <c r="B34" s="25">
        <v>366</v>
      </c>
      <c r="C34" s="20" t="s">
        <v>36</v>
      </c>
      <c r="D34" s="46">
        <v>4000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4000</v>
      </c>
      <c r="O34" s="47">
        <f t="shared" si="1"/>
        <v>2.159827213822894</v>
      </c>
      <c r="P34" s="9"/>
    </row>
    <row r="35" spans="1:16" ht="15">
      <c r="A35" s="12"/>
      <c r="B35" s="25">
        <v>369.3</v>
      </c>
      <c r="C35" s="20" t="s">
        <v>84</v>
      </c>
      <c r="D35" s="46">
        <v>8102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8102</v>
      </c>
      <c r="O35" s="47">
        <f t="shared" si="1"/>
        <v>4.374730021598272</v>
      </c>
      <c r="P35" s="9"/>
    </row>
    <row r="36" spans="1:16" ht="15.75" thickBot="1">
      <c r="A36" s="12"/>
      <c r="B36" s="25">
        <v>369.9</v>
      </c>
      <c r="C36" s="20" t="s">
        <v>37</v>
      </c>
      <c r="D36" s="46">
        <v>5548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5548</v>
      </c>
      <c r="O36" s="47">
        <f t="shared" si="1"/>
        <v>2.9956803455723544</v>
      </c>
      <c r="P36" s="9"/>
    </row>
    <row r="37" spans="1:119" ht="16.5" thickBot="1">
      <c r="A37" s="14" t="s">
        <v>30</v>
      </c>
      <c r="B37" s="23"/>
      <c r="C37" s="22"/>
      <c r="D37" s="15">
        <f>SUM(D5,D13,D18,D24,D27,D32)</f>
        <v>865749</v>
      </c>
      <c r="E37" s="15">
        <f aca="true" t="shared" si="9" ref="E37:M37">SUM(E5,E13,E18,E24,E27,E32)</f>
        <v>168588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1034337</v>
      </c>
      <c r="O37" s="38">
        <f t="shared" si="1"/>
        <v>558.4973002159827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91</v>
      </c>
      <c r="M39" s="48"/>
      <c r="N39" s="48"/>
      <c r="O39" s="43">
        <v>1852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49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522276</v>
      </c>
      <c r="E5" s="27">
        <f t="shared" si="0"/>
        <v>163081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685357</v>
      </c>
      <c r="O5" s="33">
        <f aca="true" t="shared" si="1" ref="O5:O29">(N5/O$31)</f>
        <v>375.7439692982456</v>
      </c>
      <c r="P5" s="6"/>
    </row>
    <row r="6" spans="1:16" ht="15">
      <c r="A6" s="12"/>
      <c r="B6" s="25">
        <v>311</v>
      </c>
      <c r="C6" s="20" t="s">
        <v>2</v>
      </c>
      <c r="D6" s="46">
        <v>332680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332680</v>
      </c>
      <c r="O6" s="47">
        <f t="shared" si="1"/>
        <v>182.390350877193</v>
      </c>
      <c r="P6" s="9"/>
    </row>
    <row r="7" spans="1:16" ht="15">
      <c r="A7" s="12"/>
      <c r="B7" s="25">
        <v>312.1</v>
      </c>
      <c r="C7" s="20" t="s">
        <v>67</v>
      </c>
      <c r="D7" s="46">
        <v>37218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37218</v>
      </c>
      <c r="O7" s="47">
        <f t="shared" si="1"/>
        <v>20.404605263157894</v>
      </c>
      <c r="P7" s="9"/>
    </row>
    <row r="8" spans="1:16" ht="15">
      <c r="A8" s="12"/>
      <c r="B8" s="25">
        <v>312.3</v>
      </c>
      <c r="C8" s="20" t="s">
        <v>10</v>
      </c>
      <c r="D8" s="46">
        <v>9605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9605</v>
      </c>
      <c r="O8" s="47">
        <f t="shared" si="1"/>
        <v>5.265899122807017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163081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163081</v>
      </c>
      <c r="O9" s="47">
        <f t="shared" si="1"/>
        <v>89.40844298245614</v>
      </c>
      <c r="P9" s="9"/>
    </row>
    <row r="10" spans="1:16" ht="15">
      <c r="A10" s="12"/>
      <c r="B10" s="25">
        <v>314.1</v>
      </c>
      <c r="C10" s="20" t="s">
        <v>13</v>
      </c>
      <c r="D10" s="46">
        <v>111437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111437</v>
      </c>
      <c r="O10" s="47">
        <f t="shared" si="1"/>
        <v>61.09484649122807</v>
      </c>
      <c r="P10" s="9"/>
    </row>
    <row r="11" spans="1:16" ht="15">
      <c r="A11" s="12"/>
      <c r="B11" s="25">
        <v>315</v>
      </c>
      <c r="C11" s="20" t="s">
        <v>68</v>
      </c>
      <c r="D11" s="46">
        <v>29589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29589</v>
      </c>
      <c r="O11" s="47">
        <f t="shared" si="1"/>
        <v>16.22203947368421</v>
      </c>
      <c r="P11" s="9"/>
    </row>
    <row r="12" spans="1:16" ht="15">
      <c r="A12" s="12"/>
      <c r="B12" s="25">
        <v>316</v>
      </c>
      <c r="C12" s="20" t="s">
        <v>69</v>
      </c>
      <c r="D12" s="46">
        <v>1747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1747</v>
      </c>
      <c r="O12" s="47">
        <f t="shared" si="1"/>
        <v>0.9577850877192983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73154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9">SUM(D13:M13)</f>
        <v>73154</v>
      </c>
      <c r="O13" s="45">
        <f t="shared" si="1"/>
        <v>40.10635964912281</v>
      </c>
      <c r="P13" s="10"/>
    </row>
    <row r="14" spans="1:16" ht="15">
      <c r="A14" s="12"/>
      <c r="B14" s="25">
        <v>322</v>
      </c>
      <c r="C14" s="20" t="s">
        <v>0</v>
      </c>
      <c r="D14" s="46">
        <v>3809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3809</v>
      </c>
      <c r="O14" s="47">
        <f t="shared" si="1"/>
        <v>2.088267543859649</v>
      </c>
      <c r="P14" s="9"/>
    </row>
    <row r="15" spans="1:16" ht="15">
      <c r="A15" s="12"/>
      <c r="B15" s="25">
        <v>323.1</v>
      </c>
      <c r="C15" s="20" t="s">
        <v>16</v>
      </c>
      <c r="D15" s="46">
        <v>66483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66483</v>
      </c>
      <c r="O15" s="47">
        <f t="shared" si="1"/>
        <v>36.44901315789474</v>
      </c>
      <c r="P15" s="9"/>
    </row>
    <row r="16" spans="1:16" ht="15">
      <c r="A16" s="12"/>
      <c r="B16" s="25">
        <v>329</v>
      </c>
      <c r="C16" s="20" t="s">
        <v>17</v>
      </c>
      <c r="D16" s="46">
        <v>2862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2862</v>
      </c>
      <c r="O16" s="47">
        <f t="shared" si="1"/>
        <v>1.569078947368421</v>
      </c>
      <c r="P16" s="9"/>
    </row>
    <row r="17" spans="1:16" ht="15.75">
      <c r="A17" s="29" t="s">
        <v>18</v>
      </c>
      <c r="B17" s="30"/>
      <c r="C17" s="31"/>
      <c r="D17" s="32">
        <f aca="true" t="shared" si="5" ref="D17:M17">SUM(D18:D21)</f>
        <v>172860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172860</v>
      </c>
      <c r="O17" s="45">
        <f t="shared" si="1"/>
        <v>94.76973684210526</v>
      </c>
      <c r="P17" s="10"/>
    </row>
    <row r="18" spans="1:16" ht="15">
      <c r="A18" s="12"/>
      <c r="B18" s="25">
        <v>335.12</v>
      </c>
      <c r="C18" s="20" t="s">
        <v>73</v>
      </c>
      <c r="D18" s="46">
        <v>64312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64312</v>
      </c>
      <c r="O18" s="47">
        <f t="shared" si="1"/>
        <v>35.25877192982456</v>
      </c>
      <c r="P18" s="9"/>
    </row>
    <row r="19" spans="1:16" ht="15">
      <c r="A19" s="12"/>
      <c r="B19" s="25">
        <v>335.14</v>
      </c>
      <c r="C19" s="20" t="s">
        <v>74</v>
      </c>
      <c r="D19" s="46">
        <v>523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523</v>
      </c>
      <c r="O19" s="47">
        <f t="shared" si="1"/>
        <v>0.28673245614035087</v>
      </c>
      <c r="P19" s="9"/>
    </row>
    <row r="20" spans="1:16" ht="15">
      <c r="A20" s="12"/>
      <c r="B20" s="25">
        <v>335.15</v>
      </c>
      <c r="C20" s="20" t="s">
        <v>75</v>
      </c>
      <c r="D20" s="46">
        <v>343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343</v>
      </c>
      <c r="O20" s="47">
        <f t="shared" si="1"/>
        <v>0.18804824561403508</v>
      </c>
      <c r="P20" s="9"/>
    </row>
    <row r="21" spans="1:16" ht="15">
      <c r="A21" s="12"/>
      <c r="B21" s="25">
        <v>335.18</v>
      </c>
      <c r="C21" s="20" t="s">
        <v>76</v>
      </c>
      <c r="D21" s="46">
        <v>107682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107682</v>
      </c>
      <c r="O21" s="47">
        <f t="shared" si="1"/>
        <v>59.036184210526315</v>
      </c>
      <c r="P21" s="9"/>
    </row>
    <row r="22" spans="1:16" ht="15.75">
      <c r="A22" s="29" t="s">
        <v>29</v>
      </c>
      <c r="B22" s="30"/>
      <c r="C22" s="31"/>
      <c r="D22" s="32">
        <f aca="true" t="shared" si="6" ref="D22:M22">SUM(D23:D23)</f>
        <v>12098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32">
        <f t="shared" si="4"/>
        <v>12098</v>
      </c>
      <c r="O22" s="45">
        <f t="shared" si="1"/>
        <v>6.6326754385964914</v>
      </c>
      <c r="P22" s="10"/>
    </row>
    <row r="23" spans="1:16" ht="15">
      <c r="A23" s="13"/>
      <c r="B23" s="39">
        <v>351.5</v>
      </c>
      <c r="C23" s="21" t="s">
        <v>32</v>
      </c>
      <c r="D23" s="46">
        <v>12098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12098</v>
      </c>
      <c r="O23" s="47">
        <f t="shared" si="1"/>
        <v>6.6326754385964914</v>
      </c>
      <c r="P23" s="9"/>
    </row>
    <row r="24" spans="1:16" ht="15.75">
      <c r="A24" s="29" t="s">
        <v>3</v>
      </c>
      <c r="B24" s="30"/>
      <c r="C24" s="31"/>
      <c r="D24" s="32">
        <f aca="true" t="shared" si="7" ref="D24:M24">SUM(D25:D28)</f>
        <v>13353</v>
      </c>
      <c r="E24" s="32">
        <f t="shared" si="7"/>
        <v>21491</v>
      </c>
      <c r="F24" s="32">
        <f t="shared" si="7"/>
        <v>0</v>
      </c>
      <c r="G24" s="32">
        <f t="shared" si="7"/>
        <v>0</v>
      </c>
      <c r="H24" s="32">
        <f t="shared" si="7"/>
        <v>0</v>
      </c>
      <c r="I24" s="32">
        <f t="shared" si="7"/>
        <v>0</v>
      </c>
      <c r="J24" s="32">
        <f t="shared" si="7"/>
        <v>0</v>
      </c>
      <c r="K24" s="32">
        <f t="shared" si="7"/>
        <v>0</v>
      </c>
      <c r="L24" s="32">
        <f t="shared" si="7"/>
        <v>0</v>
      </c>
      <c r="M24" s="32">
        <f t="shared" si="7"/>
        <v>0</v>
      </c>
      <c r="N24" s="32">
        <f t="shared" si="4"/>
        <v>34844</v>
      </c>
      <c r="O24" s="45">
        <f t="shared" si="1"/>
        <v>19.103070175438596</v>
      </c>
      <c r="P24" s="10"/>
    </row>
    <row r="25" spans="1:16" ht="15">
      <c r="A25" s="12"/>
      <c r="B25" s="25">
        <v>362</v>
      </c>
      <c r="C25" s="20" t="s">
        <v>35</v>
      </c>
      <c r="D25" s="46">
        <v>675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675</v>
      </c>
      <c r="O25" s="47">
        <f t="shared" si="1"/>
        <v>0.37006578947368424</v>
      </c>
      <c r="P25" s="9"/>
    </row>
    <row r="26" spans="1:16" ht="15">
      <c r="A26" s="12"/>
      <c r="B26" s="25">
        <v>366</v>
      </c>
      <c r="C26" s="20" t="s">
        <v>36</v>
      </c>
      <c r="D26" s="46">
        <v>1650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1650</v>
      </c>
      <c r="O26" s="47">
        <f t="shared" si="1"/>
        <v>0.9046052631578947</v>
      </c>
      <c r="P26" s="9"/>
    </row>
    <row r="27" spans="1:16" ht="15">
      <c r="A27" s="12"/>
      <c r="B27" s="25">
        <v>369.3</v>
      </c>
      <c r="C27" s="20" t="s">
        <v>84</v>
      </c>
      <c r="D27" s="46">
        <v>0</v>
      </c>
      <c r="E27" s="46">
        <v>21491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21491</v>
      </c>
      <c r="O27" s="47">
        <f t="shared" si="1"/>
        <v>11.78234649122807</v>
      </c>
      <c r="P27" s="9"/>
    </row>
    <row r="28" spans="1:16" ht="15.75" thickBot="1">
      <c r="A28" s="12"/>
      <c r="B28" s="25">
        <v>369.9</v>
      </c>
      <c r="C28" s="20" t="s">
        <v>37</v>
      </c>
      <c r="D28" s="46">
        <v>11028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11028</v>
      </c>
      <c r="O28" s="47">
        <f t="shared" si="1"/>
        <v>6.046052631578948</v>
      </c>
      <c r="P28" s="9"/>
    </row>
    <row r="29" spans="1:119" ht="16.5" thickBot="1">
      <c r="A29" s="14" t="s">
        <v>30</v>
      </c>
      <c r="B29" s="23"/>
      <c r="C29" s="22"/>
      <c r="D29" s="15">
        <f>SUM(D5,D13,D17,D22,D24)</f>
        <v>793741</v>
      </c>
      <c r="E29" s="15">
        <f aca="true" t="shared" si="8" ref="E29:M29">SUM(E5,E13,E17,E22,E24)</f>
        <v>184572</v>
      </c>
      <c r="F29" s="15">
        <f t="shared" si="8"/>
        <v>0</v>
      </c>
      <c r="G29" s="15">
        <f t="shared" si="8"/>
        <v>0</v>
      </c>
      <c r="H29" s="15">
        <f t="shared" si="8"/>
        <v>0</v>
      </c>
      <c r="I29" s="15">
        <f t="shared" si="8"/>
        <v>0</v>
      </c>
      <c r="J29" s="15">
        <f t="shared" si="8"/>
        <v>0</v>
      </c>
      <c r="K29" s="15">
        <f t="shared" si="8"/>
        <v>0</v>
      </c>
      <c r="L29" s="15">
        <f t="shared" si="8"/>
        <v>0</v>
      </c>
      <c r="M29" s="15">
        <f t="shared" si="8"/>
        <v>0</v>
      </c>
      <c r="N29" s="15">
        <f t="shared" si="4"/>
        <v>978313</v>
      </c>
      <c r="O29" s="38">
        <f t="shared" si="1"/>
        <v>536.3558114035088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40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8" t="s">
        <v>89</v>
      </c>
      <c r="M31" s="48"/>
      <c r="N31" s="48"/>
      <c r="O31" s="43">
        <v>1824</v>
      </c>
    </row>
    <row r="32" spans="1:15" ht="15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</row>
    <row r="33" spans="1:15" ht="15.75" customHeight="1" thickBot="1">
      <c r="A33" s="52" t="s">
        <v>49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457540</v>
      </c>
      <c r="E5" s="27">
        <f t="shared" si="0"/>
        <v>152094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609634</v>
      </c>
      <c r="O5" s="33">
        <f aca="true" t="shared" si="1" ref="O5:O36">(N5/O$38)</f>
        <v>338.68555555555554</v>
      </c>
      <c r="P5" s="6"/>
    </row>
    <row r="6" spans="1:16" ht="15">
      <c r="A6" s="12"/>
      <c r="B6" s="25">
        <v>311</v>
      </c>
      <c r="C6" s="20" t="s">
        <v>2</v>
      </c>
      <c r="D6" s="46">
        <v>269734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269734</v>
      </c>
      <c r="O6" s="47">
        <f t="shared" si="1"/>
        <v>149.85222222222222</v>
      </c>
      <c r="P6" s="9"/>
    </row>
    <row r="7" spans="1:16" ht="15">
      <c r="A7" s="12"/>
      <c r="B7" s="25">
        <v>312.1</v>
      </c>
      <c r="C7" s="20" t="s">
        <v>67</v>
      </c>
      <c r="D7" s="46">
        <v>26714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26714</v>
      </c>
      <c r="O7" s="47">
        <f t="shared" si="1"/>
        <v>14.841111111111111</v>
      </c>
      <c r="P7" s="9"/>
    </row>
    <row r="8" spans="1:16" ht="15">
      <c r="A8" s="12"/>
      <c r="B8" s="25">
        <v>312.3</v>
      </c>
      <c r="C8" s="20" t="s">
        <v>10</v>
      </c>
      <c r="D8" s="46">
        <v>11139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11139</v>
      </c>
      <c r="O8" s="47">
        <f t="shared" si="1"/>
        <v>6.1883333333333335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152094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152094</v>
      </c>
      <c r="O9" s="47">
        <f t="shared" si="1"/>
        <v>84.49666666666667</v>
      </c>
      <c r="P9" s="9"/>
    </row>
    <row r="10" spans="1:16" ht="15">
      <c r="A10" s="12"/>
      <c r="B10" s="25">
        <v>314.1</v>
      </c>
      <c r="C10" s="20" t="s">
        <v>13</v>
      </c>
      <c r="D10" s="46">
        <v>110881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110881</v>
      </c>
      <c r="O10" s="47">
        <f t="shared" si="1"/>
        <v>61.60055555555556</v>
      </c>
      <c r="P10" s="9"/>
    </row>
    <row r="11" spans="1:16" ht="15">
      <c r="A11" s="12"/>
      <c r="B11" s="25">
        <v>315</v>
      </c>
      <c r="C11" s="20" t="s">
        <v>68</v>
      </c>
      <c r="D11" s="46">
        <v>36880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36880</v>
      </c>
      <c r="O11" s="47">
        <f t="shared" si="1"/>
        <v>20.488888888888887</v>
      </c>
      <c r="P11" s="9"/>
    </row>
    <row r="12" spans="1:16" ht="15">
      <c r="A12" s="12"/>
      <c r="B12" s="25">
        <v>316</v>
      </c>
      <c r="C12" s="20" t="s">
        <v>69</v>
      </c>
      <c r="D12" s="46">
        <v>2192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2192</v>
      </c>
      <c r="O12" s="47">
        <f t="shared" si="1"/>
        <v>1.2177777777777778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70446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6">SUM(D13:M13)</f>
        <v>70446</v>
      </c>
      <c r="O13" s="45">
        <f t="shared" si="1"/>
        <v>39.13666666666666</v>
      </c>
      <c r="P13" s="10"/>
    </row>
    <row r="14" spans="1:16" ht="15">
      <c r="A14" s="12"/>
      <c r="B14" s="25">
        <v>322</v>
      </c>
      <c r="C14" s="20" t="s">
        <v>0</v>
      </c>
      <c r="D14" s="46">
        <v>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700</v>
      </c>
      <c r="O14" s="47">
        <f t="shared" si="1"/>
        <v>0.3888888888888889</v>
      </c>
      <c r="P14" s="9"/>
    </row>
    <row r="15" spans="1:16" ht="15">
      <c r="A15" s="12"/>
      <c r="B15" s="25">
        <v>323.1</v>
      </c>
      <c r="C15" s="20" t="s">
        <v>16</v>
      </c>
      <c r="D15" s="46">
        <v>58427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58427</v>
      </c>
      <c r="O15" s="47">
        <f t="shared" si="1"/>
        <v>32.45944444444444</v>
      </c>
      <c r="P15" s="9"/>
    </row>
    <row r="16" spans="1:16" ht="15">
      <c r="A16" s="12"/>
      <c r="B16" s="25">
        <v>324.11</v>
      </c>
      <c r="C16" s="20" t="s">
        <v>70</v>
      </c>
      <c r="D16" s="46">
        <v>2570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2570</v>
      </c>
      <c r="O16" s="47">
        <f t="shared" si="1"/>
        <v>1.4277777777777778</v>
      </c>
      <c r="P16" s="9"/>
    </row>
    <row r="17" spans="1:16" ht="15">
      <c r="A17" s="12"/>
      <c r="B17" s="25">
        <v>324.61</v>
      </c>
      <c r="C17" s="20" t="s">
        <v>71</v>
      </c>
      <c r="D17" s="46">
        <v>949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949</v>
      </c>
      <c r="O17" s="47">
        <f t="shared" si="1"/>
        <v>0.5272222222222223</v>
      </c>
      <c r="P17" s="9"/>
    </row>
    <row r="18" spans="1:16" ht="15">
      <c r="A18" s="12"/>
      <c r="B18" s="25">
        <v>329</v>
      </c>
      <c r="C18" s="20" t="s">
        <v>17</v>
      </c>
      <c r="D18" s="46">
        <v>7800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7800</v>
      </c>
      <c r="O18" s="47">
        <f t="shared" si="1"/>
        <v>4.333333333333333</v>
      </c>
      <c r="P18" s="9"/>
    </row>
    <row r="19" spans="1:16" ht="15.75">
      <c r="A19" s="29" t="s">
        <v>18</v>
      </c>
      <c r="B19" s="30"/>
      <c r="C19" s="31"/>
      <c r="D19" s="32">
        <f aca="true" t="shared" si="5" ref="D19:M19">SUM(D20:D25)</f>
        <v>176671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176671</v>
      </c>
      <c r="O19" s="45">
        <f t="shared" si="1"/>
        <v>98.15055555555556</v>
      </c>
      <c r="P19" s="10"/>
    </row>
    <row r="20" spans="1:16" ht="15">
      <c r="A20" s="12"/>
      <c r="B20" s="25">
        <v>334.2</v>
      </c>
      <c r="C20" s="20" t="s">
        <v>72</v>
      </c>
      <c r="D20" s="46">
        <v>2787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2787</v>
      </c>
      <c r="O20" s="47">
        <f t="shared" si="1"/>
        <v>1.5483333333333333</v>
      </c>
      <c r="P20" s="9"/>
    </row>
    <row r="21" spans="1:16" ht="15">
      <c r="A21" s="12"/>
      <c r="B21" s="25">
        <v>335.12</v>
      </c>
      <c r="C21" s="20" t="s">
        <v>73</v>
      </c>
      <c r="D21" s="46">
        <v>62266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62266</v>
      </c>
      <c r="O21" s="47">
        <f t="shared" si="1"/>
        <v>34.59222222222222</v>
      </c>
      <c r="P21" s="9"/>
    </row>
    <row r="22" spans="1:16" ht="15">
      <c r="A22" s="12"/>
      <c r="B22" s="25">
        <v>335.14</v>
      </c>
      <c r="C22" s="20" t="s">
        <v>74</v>
      </c>
      <c r="D22" s="46">
        <v>535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535</v>
      </c>
      <c r="O22" s="47">
        <f t="shared" si="1"/>
        <v>0.2972222222222222</v>
      </c>
      <c r="P22" s="9"/>
    </row>
    <row r="23" spans="1:16" ht="15">
      <c r="A23" s="12"/>
      <c r="B23" s="25">
        <v>335.15</v>
      </c>
      <c r="C23" s="20" t="s">
        <v>75</v>
      </c>
      <c r="D23" s="46">
        <v>245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245</v>
      </c>
      <c r="O23" s="47">
        <f t="shared" si="1"/>
        <v>0.1361111111111111</v>
      </c>
      <c r="P23" s="9"/>
    </row>
    <row r="24" spans="1:16" ht="15">
      <c r="A24" s="12"/>
      <c r="B24" s="25">
        <v>335.18</v>
      </c>
      <c r="C24" s="20" t="s">
        <v>76</v>
      </c>
      <c r="D24" s="46">
        <v>100838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100838</v>
      </c>
      <c r="O24" s="47">
        <f t="shared" si="1"/>
        <v>56.02111111111111</v>
      </c>
      <c r="P24" s="9"/>
    </row>
    <row r="25" spans="1:16" ht="15">
      <c r="A25" s="12"/>
      <c r="B25" s="25">
        <v>335.5</v>
      </c>
      <c r="C25" s="20" t="s">
        <v>77</v>
      </c>
      <c r="D25" s="46">
        <v>10000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10000</v>
      </c>
      <c r="O25" s="47">
        <f t="shared" si="1"/>
        <v>5.555555555555555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SUM(D27:D30)</f>
        <v>24794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24794</v>
      </c>
      <c r="O26" s="45">
        <f t="shared" si="1"/>
        <v>13.774444444444445</v>
      </c>
      <c r="P26" s="10"/>
    </row>
    <row r="27" spans="1:16" ht="15">
      <c r="A27" s="13"/>
      <c r="B27" s="39">
        <v>351.5</v>
      </c>
      <c r="C27" s="21" t="s">
        <v>32</v>
      </c>
      <c r="D27" s="46">
        <v>17868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17868</v>
      </c>
      <c r="O27" s="47">
        <f t="shared" si="1"/>
        <v>9.926666666666666</v>
      </c>
      <c r="P27" s="9"/>
    </row>
    <row r="28" spans="1:16" ht="15">
      <c r="A28" s="13"/>
      <c r="B28" s="39">
        <v>351.9</v>
      </c>
      <c r="C28" s="21" t="s">
        <v>81</v>
      </c>
      <c r="D28" s="46">
        <v>1346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1346</v>
      </c>
      <c r="O28" s="47">
        <f t="shared" si="1"/>
        <v>0.7477777777777778</v>
      </c>
      <c r="P28" s="9"/>
    </row>
    <row r="29" spans="1:16" ht="15">
      <c r="A29" s="13"/>
      <c r="B29" s="39">
        <v>354</v>
      </c>
      <c r="C29" s="21" t="s">
        <v>59</v>
      </c>
      <c r="D29" s="46">
        <v>2000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2000</v>
      </c>
      <c r="O29" s="47">
        <f t="shared" si="1"/>
        <v>1.1111111111111112</v>
      </c>
      <c r="P29" s="9"/>
    </row>
    <row r="30" spans="1:16" ht="15">
      <c r="A30" s="13"/>
      <c r="B30" s="39">
        <v>359</v>
      </c>
      <c r="C30" s="21" t="s">
        <v>82</v>
      </c>
      <c r="D30" s="46">
        <v>3580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3580</v>
      </c>
      <c r="O30" s="47">
        <f t="shared" si="1"/>
        <v>1.988888888888889</v>
      </c>
      <c r="P30" s="9"/>
    </row>
    <row r="31" spans="1:16" ht="15.75">
      <c r="A31" s="29" t="s">
        <v>3</v>
      </c>
      <c r="B31" s="30"/>
      <c r="C31" s="31"/>
      <c r="D31" s="32">
        <f aca="true" t="shared" si="7" ref="D31:M31">SUM(D32:D35)</f>
        <v>23554</v>
      </c>
      <c r="E31" s="32">
        <f t="shared" si="7"/>
        <v>3007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26561</v>
      </c>
      <c r="O31" s="45">
        <f t="shared" si="1"/>
        <v>14.75611111111111</v>
      </c>
      <c r="P31" s="10"/>
    </row>
    <row r="32" spans="1:16" ht="15">
      <c r="A32" s="12"/>
      <c r="B32" s="25">
        <v>362</v>
      </c>
      <c r="C32" s="20" t="s">
        <v>35</v>
      </c>
      <c r="D32" s="46">
        <v>335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335</v>
      </c>
      <c r="O32" s="47">
        <f t="shared" si="1"/>
        <v>0.18611111111111112</v>
      </c>
      <c r="P32" s="9"/>
    </row>
    <row r="33" spans="1:16" ht="15">
      <c r="A33" s="12"/>
      <c r="B33" s="25">
        <v>364</v>
      </c>
      <c r="C33" s="20" t="s">
        <v>83</v>
      </c>
      <c r="D33" s="46">
        <v>17300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17300</v>
      </c>
      <c r="O33" s="47">
        <f t="shared" si="1"/>
        <v>9.61111111111111</v>
      </c>
      <c r="P33" s="9"/>
    </row>
    <row r="34" spans="1:16" ht="15">
      <c r="A34" s="12"/>
      <c r="B34" s="25">
        <v>366</v>
      </c>
      <c r="C34" s="20" t="s">
        <v>36</v>
      </c>
      <c r="D34" s="46">
        <v>490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490</v>
      </c>
      <c r="O34" s="47">
        <f t="shared" si="1"/>
        <v>0.2722222222222222</v>
      </c>
      <c r="P34" s="9"/>
    </row>
    <row r="35" spans="1:16" ht="15.75" thickBot="1">
      <c r="A35" s="12"/>
      <c r="B35" s="25">
        <v>369.9</v>
      </c>
      <c r="C35" s="20" t="s">
        <v>37</v>
      </c>
      <c r="D35" s="46">
        <v>5429</v>
      </c>
      <c r="E35" s="46">
        <v>3007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8436</v>
      </c>
      <c r="O35" s="47">
        <f t="shared" si="1"/>
        <v>4.6866666666666665</v>
      </c>
      <c r="P35" s="9"/>
    </row>
    <row r="36" spans="1:119" ht="16.5" thickBot="1">
      <c r="A36" s="14" t="s">
        <v>30</v>
      </c>
      <c r="B36" s="23"/>
      <c r="C36" s="22"/>
      <c r="D36" s="15">
        <f>SUM(D5,D13,D19,D26,D31)</f>
        <v>753005</v>
      </c>
      <c r="E36" s="15">
        <f aca="true" t="shared" si="8" ref="E36:M36">SUM(E5,E13,E19,E26,E31)</f>
        <v>155101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  <c r="K36" s="15">
        <f t="shared" si="8"/>
        <v>0</v>
      </c>
      <c r="L36" s="15">
        <f t="shared" si="8"/>
        <v>0</v>
      </c>
      <c r="M36" s="15">
        <f t="shared" si="8"/>
        <v>0</v>
      </c>
      <c r="N36" s="15">
        <f t="shared" si="4"/>
        <v>908106</v>
      </c>
      <c r="O36" s="38">
        <f t="shared" si="1"/>
        <v>504.50333333333333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87</v>
      </c>
      <c r="M38" s="48"/>
      <c r="N38" s="48"/>
      <c r="O38" s="43">
        <v>1800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49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38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43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39</v>
      </c>
      <c r="F4" s="34" t="s">
        <v>40</v>
      </c>
      <c r="G4" s="34" t="s">
        <v>41</v>
      </c>
      <c r="H4" s="34" t="s">
        <v>5</v>
      </c>
      <c r="I4" s="34" t="s">
        <v>6</v>
      </c>
      <c r="J4" s="35" t="s">
        <v>42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458128</v>
      </c>
      <c r="E5" s="27">
        <f t="shared" si="0"/>
        <v>140193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598321</v>
      </c>
      <c r="O5" s="33">
        <f aca="true" t="shared" si="1" ref="O5:O35">(N5/O$37)</f>
        <v>333.6982710540993</v>
      </c>
      <c r="P5" s="6"/>
    </row>
    <row r="6" spans="1:16" ht="15">
      <c r="A6" s="12"/>
      <c r="B6" s="25">
        <v>311</v>
      </c>
      <c r="C6" s="20" t="s">
        <v>2</v>
      </c>
      <c r="D6" s="46">
        <v>282434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282434</v>
      </c>
      <c r="O6" s="47">
        <f t="shared" si="1"/>
        <v>157.52035694366984</v>
      </c>
      <c r="P6" s="9"/>
    </row>
    <row r="7" spans="1:16" ht="15">
      <c r="A7" s="12"/>
      <c r="B7" s="25">
        <v>312.3</v>
      </c>
      <c r="C7" s="20" t="s">
        <v>10</v>
      </c>
      <c r="D7" s="46">
        <v>10729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10729</v>
      </c>
      <c r="O7" s="47">
        <f t="shared" si="1"/>
        <v>5.983825989960959</v>
      </c>
      <c r="P7" s="9"/>
    </row>
    <row r="8" spans="1:16" ht="15">
      <c r="A8" s="12"/>
      <c r="B8" s="25">
        <v>312.41</v>
      </c>
      <c r="C8" s="20" t="s">
        <v>47</v>
      </c>
      <c r="D8" s="46">
        <v>29598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29598</v>
      </c>
      <c r="O8" s="47">
        <f t="shared" si="1"/>
        <v>16.507529280535415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140193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140193</v>
      </c>
      <c r="O9" s="47">
        <f t="shared" si="1"/>
        <v>78.18906860011154</v>
      </c>
      <c r="P9" s="9"/>
    </row>
    <row r="10" spans="1:16" ht="15">
      <c r="A10" s="12"/>
      <c r="B10" s="25">
        <v>314.1</v>
      </c>
      <c r="C10" s="20" t="s">
        <v>13</v>
      </c>
      <c r="D10" s="46">
        <v>97616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97616</v>
      </c>
      <c r="O10" s="47">
        <f t="shared" si="1"/>
        <v>54.44283324037925</v>
      </c>
      <c r="P10" s="9"/>
    </row>
    <row r="11" spans="1:16" ht="15">
      <c r="A11" s="12"/>
      <c r="B11" s="25">
        <v>315</v>
      </c>
      <c r="C11" s="20" t="s">
        <v>68</v>
      </c>
      <c r="D11" s="46">
        <v>36013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36013</v>
      </c>
      <c r="O11" s="47">
        <f t="shared" si="1"/>
        <v>20.085331846068044</v>
      </c>
      <c r="P11" s="9"/>
    </row>
    <row r="12" spans="1:16" ht="15">
      <c r="A12" s="12"/>
      <c r="B12" s="25">
        <v>316</v>
      </c>
      <c r="C12" s="20" t="s">
        <v>69</v>
      </c>
      <c r="D12" s="46">
        <v>1738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1738</v>
      </c>
      <c r="O12" s="47">
        <f t="shared" si="1"/>
        <v>0.9693251533742331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SUM(D14:D16)</f>
        <v>66810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5">SUM(D13:M13)</f>
        <v>66810</v>
      </c>
      <c r="O13" s="45">
        <f t="shared" si="1"/>
        <v>37.261572783045175</v>
      </c>
      <c r="P13" s="10"/>
    </row>
    <row r="14" spans="1:16" ht="15">
      <c r="A14" s="12"/>
      <c r="B14" s="25">
        <v>322</v>
      </c>
      <c r="C14" s="20" t="s">
        <v>0</v>
      </c>
      <c r="D14" s="46">
        <v>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440</v>
      </c>
      <c r="O14" s="47">
        <f t="shared" si="1"/>
        <v>0.24539877300613497</v>
      </c>
      <c r="P14" s="9"/>
    </row>
    <row r="15" spans="1:16" ht="15">
      <c r="A15" s="12"/>
      <c r="B15" s="25">
        <v>323.1</v>
      </c>
      <c r="C15" s="20" t="s">
        <v>16</v>
      </c>
      <c r="D15" s="46">
        <v>58415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58415</v>
      </c>
      <c r="O15" s="47">
        <f t="shared" si="1"/>
        <v>32.57947573898494</v>
      </c>
      <c r="P15" s="9"/>
    </row>
    <row r="16" spans="1:16" ht="15">
      <c r="A16" s="12"/>
      <c r="B16" s="25">
        <v>329</v>
      </c>
      <c r="C16" s="20" t="s">
        <v>17</v>
      </c>
      <c r="D16" s="46">
        <v>7955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7955</v>
      </c>
      <c r="O16" s="47">
        <f t="shared" si="1"/>
        <v>4.436698271054099</v>
      </c>
      <c r="P16" s="9"/>
    </row>
    <row r="17" spans="1:16" ht="15.75">
      <c r="A17" s="29" t="s">
        <v>18</v>
      </c>
      <c r="B17" s="30"/>
      <c r="C17" s="31"/>
      <c r="D17" s="32">
        <f aca="true" t="shared" si="5" ref="D17:M17">SUM(D18:D22)</f>
        <v>146512</v>
      </c>
      <c r="E17" s="32">
        <f t="shared" si="5"/>
        <v>0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146512</v>
      </c>
      <c r="O17" s="45">
        <f t="shared" si="1"/>
        <v>81.71332961517011</v>
      </c>
      <c r="P17" s="10"/>
    </row>
    <row r="18" spans="1:16" ht="15">
      <c r="A18" s="12"/>
      <c r="B18" s="25">
        <v>334.2</v>
      </c>
      <c r="C18" s="20" t="s">
        <v>72</v>
      </c>
      <c r="D18" s="46">
        <v>4293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4293</v>
      </c>
      <c r="O18" s="47">
        <f t="shared" si="1"/>
        <v>2.3943112102621305</v>
      </c>
      <c r="P18" s="9"/>
    </row>
    <row r="19" spans="1:16" ht="15">
      <c r="A19" s="12"/>
      <c r="B19" s="25">
        <v>335.12</v>
      </c>
      <c r="C19" s="20" t="s">
        <v>73</v>
      </c>
      <c r="D19" s="46">
        <v>53794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53794</v>
      </c>
      <c r="O19" s="47">
        <f t="shared" si="1"/>
        <v>30.00223089793642</v>
      </c>
      <c r="P19" s="9"/>
    </row>
    <row r="20" spans="1:16" ht="15">
      <c r="A20" s="12"/>
      <c r="B20" s="25">
        <v>335.14</v>
      </c>
      <c r="C20" s="20" t="s">
        <v>74</v>
      </c>
      <c r="D20" s="46">
        <v>534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534</v>
      </c>
      <c r="O20" s="47">
        <f t="shared" si="1"/>
        <v>0.2978248745119911</v>
      </c>
      <c r="P20" s="9"/>
    </row>
    <row r="21" spans="1:16" ht="15">
      <c r="A21" s="12"/>
      <c r="B21" s="25">
        <v>335.15</v>
      </c>
      <c r="C21" s="20" t="s">
        <v>75</v>
      </c>
      <c r="D21" s="46">
        <v>465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465</v>
      </c>
      <c r="O21" s="47">
        <f t="shared" si="1"/>
        <v>0.2593418851087563</v>
      </c>
      <c r="P21" s="9"/>
    </row>
    <row r="22" spans="1:16" ht="15">
      <c r="A22" s="12"/>
      <c r="B22" s="25">
        <v>335.18</v>
      </c>
      <c r="C22" s="20" t="s">
        <v>76</v>
      </c>
      <c r="D22" s="46">
        <v>87426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87426</v>
      </c>
      <c r="O22" s="47">
        <f t="shared" si="1"/>
        <v>48.75962074735081</v>
      </c>
      <c r="P22" s="9"/>
    </row>
    <row r="23" spans="1:16" ht="15.75">
      <c r="A23" s="29" t="s">
        <v>78</v>
      </c>
      <c r="B23" s="30"/>
      <c r="C23" s="31"/>
      <c r="D23" s="32">
        <f aca="true" t="shared" si="6" ref="D23:M23">SUM(D24:D25)</f>
        <v>1399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 t="shared" si="4"/>
        <v>1399</v>
      </c>
      <c r="O23" s="45">
        <f t="shared" si="1"/>
        <v>0.7802565532626883</v>
      </c>
      <c r="P23" s="10"/>
    </row>
    <row r="24" spans="1:16" ht="15">
      <c r="A24" s="12"/>
      <c r="B24" s="25">
        <v>341.9</v>
      </c>
      <c r="C24" s="20" t="s">
        <v>79</v>
      </c>
      <c r="D24" s="46">
        <v>1314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1314</v>
      </c>
      <c r="O24" s="47">
        <f t="shared" si="1"/>
        <v>0.7328499721137758</v>
      </c>
      <c r="P24" s="9"/>
    </row>
    <row r="25" spans="1:16" ht="15">
      <c r="A25" s="12"/>
      <c r="B25" s="25">
        <v>349</v>
      </c>
      <c r="C25" s="20" t="s">
        <v>80</v>
      </c>
      <c r="D25" s="46">
        <v>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85</v>
      </c>
      <c r="O25" s="47">
        <f t="shared" si="1"/>
        <v>0.047406581148912434</v>
      </c>
      <c r="P25" s="9"/>
    </row>
    <row r="26" spans="1:16" ht="15.75">
      <c r="A26" s="29" t="s">
        <v>29</v>
      </c>
      <c r="B26" s="30"/>
      <c r="C26" s="31"/>
      <c r="D26" s="32">
        <f aca="true" t="shared" si="7" ref="D26:M26">SUM(D27:D29)</f>
        <v>11190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11190</v>
      </c>
      <c r="O26" s="45">
        <f t="shared" si="1"/>
        <v>6.2409369771332965</v>
      </c>
      <c r="P26" s="10"/>
    </row>
    <row r="27" spans="1:16" ht="15">
      <c r="A27" s="13"/>
      <c r="B27" s="39">
        <v>351.5</v>
      </c>
      <c r="C27" s="21" t="s">
        <v>32</v>
      </c>
      <c r="D27" s="46">
        <v>9825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9825</v>
      </c>
      <c r="O27" s="47">
        <f t="shared" si="1"/>
        <v>5.479643056330173</v>
      </c>
      <c r="P27" s="9"/>
    </row>
    <row r="28" spans="1:16" ht="15">
      <c r="A28" s="13"/>
      <c r="B28" s="39">
        <v>351.9</v>
      </c>
      <c r="C28" s="21" t="s">
        <v>81</v>
      </c>
      <c r="D28" s="46">
        <v>809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809</v>
      </c>
      <c r="O28" s="47">
        <f t="shared" si="1"/>
        <v>0.45119910764082544</v>
      </c>
      <c r="P28" s="9"/>
    </row>
    <row r="29" spans="1:16" ht="15">
      <c r="A29" s="13"/>
      <c r="B29" s="39">
        <v>354</v>
      </c>
      <c r="C29" s="21" t="s">
        <v>59</v>
      </c>
      <c r="D29" s="46">
        <v>556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556</v>
      </c>
      <c r="O29" s="47">
        <f t="shared" si="1"/>
        <v>0.3100948131622978</v>
      </c>
      <c r="P29" s="9"/>
    </row>
    <row r="30" spans="1:16" ht="15.75">
      <c r="A30" s="29" t="s">
        <v>3</v>
      </c>
      <c r="B30" s="30"/>
      <c r="C30" s="31"/>
      <c r="D30" s="32">
        <f aca="true" t="shared" si="8" ref="D30:M30">SUM(D31:D34)</f>
        <v>19249</v>
      </c>
      <c r="E30" s="32">
        <f t="shared" si="8"/>
        <v>42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19291</v>
      </c>
      <c r="O30" s="45">
        <f t="shared" si="1"/>
        <v>10.759063022866703</v>
      </c>
      <c r="P30" s="10"/>
    </row>
    <row r="31" spans="1:16" ht="15">
      <c r="A31" s="12"/>
      <c r="B31" s="25">
        <v>361.1</v>
      </c>
      <c r="C31" s="20" t="s">
        <v>34</v>
      </c>
      <c r="D31" s="46">
        <v>0</v>
      </c>
      <c r="E31" s="46">
        <v>42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42</v>
      </c>
      <c r="O31" s="47">
        <f t="shared" si="1"/>
        <v>0.023424428332403793</v>
      </c>
      <c r="P31" s="9"/>
    </row>
    <row r="32" spans="1:16" ht="15">
      <c r="A32" s="12"/>
      <c r="B32" s="25">
        <v>362</v>
      </c>
      <c r="C32" s="20" t="s">
        <v>35</v>
      </c>
      <c r="D32" s="46">
        <v>6132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6132</v>
      </c>
      <c r="O32" s="47">
        <f t="shared" si="1"/>
        <v>3.4199665365309535</v>
      </c>
      <c r="P32" s="9"/>
    </row>
    <row r="33" spans="1:16" ht="15">
      <c r="A33" s="12"/>
      <c r="B33" s="25">
        <v>366</v>
      </c>
      <c r="C33" s="20" t="s">
        <v>36</v>
      </c>
      <c r="D33" s="46">
        <v>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800</v>
      </c>
      <c r="O33" s="47">
        <f t="shared" si="1"/>
        <v>0.44617958728388174</v>
      </c>
      <c r="P33" s="9"/>
    </row>
    <row r="34" spans="1:16" ht="15.75" thickBot="1">
      <c r="A34" s="12"/>
      <c r="B34" s="25">
        <v>369.9</v>
      </c>
      <c r="C34" s="20" t="s">
        <v>37</v>
      </c>
      <c r="D34" s="46">
        <v>12317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12317</v>
      </c>
      <c r="O34" s="47">
        <f t="shared" si="1"/>
        <v>6.8694924707194644</v>
      </c>
      <c r="P34" s="9"/>
    </row>
    <row r="35" spans="1:119" ht="16.5" thickBot="1">
      <c r="A35" s="14" t="s">
        <v>30</v>
      </c>
      <c r="B35" s="23"/>
      <c r="C35" s="22"/>
      <c r="D35" s="15">
        <f>SUM(D5,D13,D17,D23,D26,D30)</f>
        <v>703288</v>
      </c>
      <c r="E35" s="15">
        <f aca="true" t="shared" si="9" ref="E35:M35">SUM(E5,E13,E17,E23,E26,E30)</f>
        <v>140235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843523</v>
      </c>
      <c r="O35" s="38">
        <f t="shared" si="1"/>
        <v>470.4534300055772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85</v>
      </c>
      <c r="M37" s="48"/>
      <c r="N37" s="48"/>
      <c r="O37" s="43">
        <v>1793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49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2022-06-08T14:24:29Z</cp:lastPrinted>
  <dcterms:created xsi:type="dcterms:W3CDTF">2000-08-31T21:26:31Z</dcterms:created>
  <dcterms:modified xsi:type="dcterms:W3CDTF">2022-06-08T14:24:32Z</dcterms:modified>
  <cp:category/>
  <cp:version/>
  <cp:contentType/>
  <cp:contentStatus/>
</cp:coreProperties>
</file>