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'2009'!$A$1:$O$28</definedName>
    <definedName name="_xlnm.Print_Area" localSheetId="12">'2010'!$A$1:$O$28</definedName>
    <definedName name="_xlnm.Print_Area" localSheetId="11">'2011'!$A$1:$O$30</definedName>
    <definedName name="_xlnm.Print_Area" localSheetId="10">'2012'!$A$1:$O$27</definedName>
    <definedName name="_xlnm.Print_Area" localSheetId="9">'2013'!$A$1:$O$29</definedName>
    <definedName name="_xlnm.Print_Area" localSheetId="8">'2014'!$A$1:$O$27</definedName>
    <definedName name="_xlnm.Print_Area" localSheetId="7">'2015'!$A$1:$O$28</definedName>
    <definedName name="_xlnm.Print_Area" localSheetId="6">'2016'!$A$1:$O$28</definedName>
    <definedName name="_xlnm.Print_Area" localSheetId="5">'2017'!$A$1:$O$31</definedName>
    <definedName name="_xlnm.Print_Area" localSheetId="4">'2018'!$A$1:$O$27</definedName>
    <definedName name="_xlnm.Print_Area" localSheetId="3">'2019'!$A$1:$O$28</definedName>
    <definedName name="_xlnm.Print_Area" localSheetId="2">'2020'!$A$1:$O$28</definedName>
    <definedName name="_xlnm.Print_Area" localSheetId="1">'2021'!$A$1:$P$32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8" i="48"/>
  <c r="P18" i="48" s="1"/>
  <c r="O14" i="48"/>
  <c r="P14" i="48" s="1"/>
  <c r="O12" i="48"/>
  <c r="P12" i="48" s="1"/>
  <c r="O5" i="48"/>
  <c r="P5" i="48" s="1"/>
  <c r="I28" i="47"/>
  <c r="O27" i="47"/>
  <c r="P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/>
  <c r="N23" i="47"/>
  <c r="O23" i="47" s="1"/>
  <c r="P23" i="47" s="1"/>
  <c r="M23" i="47"/>
  <c r="L23" i="47"/>
  <c r="K23" i="47"/>
  <c r="J23" i="47"/>
  <c r="I23" i="47"/>
  <c r="H23" i="47"/>
  <c r="G23" i="47"/>
  <c r="F23" i="47"/>
  <c r="E23" i="47"/>
  <c r="D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F28" i="47" s="1"/>
  <c r="E19" i="47"/>
  <c r="E28" i="47" s="1"/>
  <c r="D19" i="47"/>
  <c r="O19" i="47" s="1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H28" i="47" s="1"/>
  <c r="G16" i="47"/>
  <c r="G28" i="47" s="1"/>
  <c r="F16" i="47"/>
  <c r="E16" i="47"/>
  <c r="D16" i="47"/>
  <c r="O15" i="47"/>
  <c r="P15" i="47" s="1"/>
  <c r="O14" i="47"/>
  <c r="P14" i="47" s="1"/>
  <c r="O13" i="47"/>
  <c r="P13" i="47"/>
  <c r="N12" i="47"/>
  <c r="M12" i="47"/>
  <c r="L12" i="47"/>
  <c r="O12" i="47" s="1"/>
  <c r="P12" i="47" s="1"/>
  <c r="K12" i="47"/>
  <c r="J12" i="47"/>
  <c r="I12" i="47"/>
  <c r="H12" i="47"/>
  <c r="G12" i="47"/>
  <c r="F12" i="47"/>
  <c r="E12" i="47"/>
  <c r="D12" i="47"/>
  <c r="D28" i="47" s="1"/>
  <c r="O11" i="47"/>
  <c r="P11" i="47" s="1"/>
  <c r="O10" i="47"/>
  <c r="P10" i="47"/>
  <c r="O9" i="47"/>
  <c r="P9" i="47" s="1"/>
  <c r="O8" i="47"/>
  <c r="P8" i="47" s="1"/>
  <c r="O7" i="47"/>
  <c r="P7" i="47" s="1"/>
  <c r="O6" i="47"/>
  <c r="P6" i="47"/>
  <c r="N5" i="47"/>
  <c r="N28" i="47" s="1"/>
  <c r="M5" i="47"/>
  <c r="M28" i="47" s="1"/>
  <c r="L5" i="47"/>
  <c r="L28" i="47" s="1"/>
  <c r="K5" i="47"/>
  <c r="K28" i="47" s="1"/>
  <c r="J5" i="47"/>
  <c r="J28" i="47" s="1"/>
  <c r="I5" i="47"/>
  <c r="H5" i="47"/>
  <c r="G5" i="47"/>
  <c r="F5" i="47"/>
  <c r="E5" i="47"/>
  <c r="D5" i="47"/>
  <c r="H24" i="46"/>
  <c r="N23" i="46"/>
  <c r="O23" i="46" s="1"/>
  <c r="M22" i="46"/>
  <c r="L22" i="46"/>
  <c r="K22" i="46"/>
  <c r="J22" i="46"/>
  <c r="I22" i="46"/>
  <c r="N22" i="46" s="1"/>
  <c r="O22" i="46" s="1"/>
  <c r="H22" i="46"/>
  <c r="G22" i="46"/>
  <c r="F22" i="46"/>
  <c r="E22" i="46"/>
  <c r="D22" i="46"/>
  <c r="N21" i="46"/>
  <c r="O21" i="46" s="1"/>
  <c r="M20" i="46"/>
  <c r="L20" i="46"/>
  <c r="K20" i="46"/>
  <c r="J20" i="46"/>
  <c r="J24" i="46" s="1"/>
  <c r="I20" i="46"/>
  <c r="I24" i="46" s="1"/>
  <c r="H20" i="46"/>
  <c r="G20" i="46"/>
  <c r="F20" i="46"/>
  <c r="E20" i="46"/>
  <c r="D20" i="46"/>
  <c r="N19" i="46"/>
  <c r="O19" i="46" s="1"/>
  <c r="N18" i="46"/>
  <c r="O18" i="46"/>
  <c r="N17" i="46"/>
  <c r="O17" i="46"/>
  <c r="M16" i="46"/>
  <c r="L16" i="46"/>
  <c r="K16" i="46"/>
  <c r="K24" i="46" s="1"/>
  <c r="J16" i="46"/>
  <c r="I16" i="46"/>
  <c r="H16" i="46"/>
  <c r="G16" i="46"/>
  <c r="F16" i="46"/>
  <c r="E16" i="46"/>
  <c r="D16" i="46"/>
  <c r="N16" i="46" s="1"/>
  <c r="O16" i="46" s="1"/>
  <c r="N15" i="46"/>
  <c r="O15" i="46"/>
  <c r="N14" i="46"/>
  <c r="O14" i="46" s="1"/>
  <c r="N13" i="46"/>
  <c r="O13" i="46" s="1"/>
  <c r="M12" i="46"/>
  <c r="L12" i="46"/>
  <c r="K12" i="46"/>
  <c r="J12" i="46"/>
  <c r="I12" i="46"/>
  <c r="H12" i="46"/>
  <c r="G12" i="46"/>
  <c r="G24" i="46" s="1"/>
  <c r="F12" i="46"/>
  <c r="E12" i="46"/>
  <c r="N12" i="46" s="1"/>
  <c r="O12" i="46" s="1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24" i="46" s="1"/>
  <c r="L5" i="46"/>
  <c r="L24" i="46" s="1"/>
  <c r="K5" i="46"/>
  <c r="J5" i="46"/>
  <c r="I5" i="46"/>
  <c r="H5" i="46"/>
  <c r="G5" i="46"/>
  <c r="F5" i="46"/>
  <c r="F24" i="46" s="1"/>
  <c r="E5" i="46"/>
  <c r="E24" i="46" s="1"/>
  <c r="D5" i="46"/>
  <c r="D24" i="46" s="1"/>
  <c r="E24" i="45"/>
  <c r="N23" i="45"/>
  <c r="O23" i="45"/>
  <c r="M22" i="45"/>
  <c r="N22" i="45" s="1"/>
  <c r="O22" i="45" s="1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D24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N15" i="45" s="1"/>
  <c r="O15" i="45" s="1"/>
  <c r="F15" i="45"/>
  <c r="E15" i="45"/>
  <c r="D15" i="45"/>
  <c r="N14" i="45"/>
  <c r="O14" i="45" s="1"/>
  <c r="N13" i="45"/>
  <c r="O13" i="45" s="1"/>
  <c r="M12" i="45"/>
  <c r="M24" i="45" s="1"/>
  <c r="L12" i="45"/>
  <c r="K12" i="45"/>
  <c r="J12" i="45"/>
  <c r="I12" i="45"/>
  <c r="N12" i="45" s="1"/>
  <c r="O12" i="45" s="1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L24" i="45" s="1"/>
  <c r="K5" i="45"/>
  <c r="K24" i="45" s="1"/>
  <c r="J5" i="45"/>
  <c r="J24" i="45" s="1"/>
  <c r="I5" i="45"/>
  <c r="I24" i="45" s="1"/>
  <c r="H5" i="45"/>
  <c r="H24" i="45" s="1"/>
  <c r="G5" i="45"/>
  <c r="G24" i="45" s="1"/>
  <c r="F5" i="45"/>
  <c r="F24" i="45" s="1"/>
  <c r="E5" i="45"/>
  <c r="D5" i="45"/>
  <c r="L23" i="44"/>
  <c r="M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 s="1"/>
  <c r="N17" i="44"/>
  <c r="O17" i="44" s="1"/>
  <c r="N16" i="44"/>
  <c r="O16" i="44" s="1"/>
  <c r="N15" i="44"/>
  <c r="O15" i="44"/>
  <c r="M14" i="44"/>
  <c r="L14" i="44"/>
  <c r="K14" i="44"/>
  <c r="N14" i="44" s="1"/>
  <c r="O14" i="44" s="1"/>
  <c r="J14" i="44"/>
  <c r="I14" i="44"/>
  <c r="H14" i="44"/>
  <c r="G14" i="44"/>
  <c r="F14" i="44"/>
  <c r="E14" i="44"/>
  <c r="D14" i="44"/>
  <c r="N13" i="44"/>
  <c r="O13" i="44"/>
  <c r="N12" i="44"/>
  <c r="O12" i="44"/>
  <c r="M11" i="44"/>
  <c r="N11" i="44" s="1"/>
  <c r="O11" i="44" s="1"/>
  <c r="L11" i="44"/>
  <c r="K11" i="44"/>
  <c r="J11" i="44"/>
  <c r="I11" i="44"/>
  <c r="H11" i="44"/>
  <c r="G11" i="44"/>
  <c r="F11" i="44"/>
  <c r="E11" i="44"/>
  <c r="D11" i="44"/>
  <c r="D23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K23" i="44" s="1"/>
  <c r="J5" i="44"/>
  <c r="J23" i="44" s="1"/>
  <c r="I5" i="44"/>
  <c r="I23" i="44" s="1"/>
  <c r="H5" i="44"/>
  <c r="H23" i="44" s="1"/>
  <c r="G5" i="44"/>
  <c r="G23" i="44" s="1"/>
  <c r="F5" i="44"/>
  <c r="F23" i="44" s="1"/>
  <c r="E5" i="44"/>
  <c r="E23" i="44" s="1"/>
  <c r="D5" i="44"/>
  <c r="H27" i="43"/>
  <c r="K27" i="43"/>
  <c r="N26" i="43"/>
  <c r="O26" i="43" s="1"/>
  <c r="N25" i="43"/>
  <c r="O25" i="43" s="1"/>
  <c r="M24" i="43"/>
  <c r="L24" i="43"/>
  <c r="K24" i="43"/>
  <c r="J24" i="43"/>
  <c r="I24" i="43"/>
  <c r="N24" i="43" s="1"/>
  <c r="O24" i="43" s="1"/>
  <c r="H24" i="43"/>
  <c r="G24" i="43"/>
  <c r="F24" i="43"/>
  <c r="E24" i="43"/>
  <c r="D24" i="43"/>
  <c r="N23" i="43"/>
  <c r="O23" i="43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/>
  <c r="M20" i="43"/>
  <c r="L20" i="43"/>
  <c r="K20" i="43"/>
  <c r="J20" i="43"/>
  <c r="J27" i="43" s="1"/>
  <c r="I20" i="43"/>
  <c r="I27" i="43" s="1"/>
  <c r="H20" i="43"/>
  <c r="G20" i="43"/>
  <c r="F20" i="43"/>
  <c r="E20" i="43"/>
  <c r="D20" i="43"/>
  <c r="N19" i="43"/>
  <c r="O19" i="43" s="1"/>
  <c r="N18" i="43"/>
  <c r="O18" i="43"/>
  <c r="N17" i="43"/>
  <c r="O17" i="43"/>
  <c r="M16" i="43"/>
  <c r="L16" i="43"/>
  <c r="L27" i="43" s="1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M27" i="43" s="1"/>
  <c r="L5" i="43"/>
  <c r="K5" i="43"/>
  <c r="J5" i="43"/>
  <c r="I5" i="43"/>
  <c r="H5" i="43"/>
  <c r="G5" i="43"/>
  <c r="G27" i="43" s="1"/>
  <c r="F5" i="43"/>
  <c r="F27" i="43" s="1"/>
  <c r="E5" i="43"/>
  <c r="E27" i="43" s="1"/>
  <c r="D5" i="43"/>
  <c r="D27" i="43" s="1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N15" i="42" s="1"/>
  <c r="O15" i="42" s="1"/>
  <c r="F15" i="42"/>
  <c r="E15" i="42"/>
  <c r="D15" i="42"/>
  <c r="N14" i="42"/>
  <c r="O14" i="42" s="1"/>
  <c r="N13" i="42"/>
  <c r="O13" i="42" s="1"/>
  <c r="M12" i="42"/>
  <c r="M24" i="42" s="1"/>
  <c r="L12" i="42"/>
  <c r="K12" i="42"/>
  <c r="J12" i="42"/>
  <c r="I12" i="42"/>
  <c r="N12" i="42" s="1"/>
  <c r="O12" i="42" s="1"/>
  <c r="H12" i="42"/>
  <c r="G12" i="42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24" i="42" s="1"/>
  <c r="K5" i="42"/>
  <c r="K24" i="42" s="1"/>
  <c r="J5" i="42"/>
  <c r="J24" i="42" s="1"/>
  <c r="I5" i="42"/>
  <c r="I24" i="42" s="1"/>
  <c r="H5" i="42"/>
  <c r="H24" i="42" s="1"/>
  <c r="G5" i="42"/>
  <c r="G24" i="42" s="1"/>
  <c r="F5" i="42"/>
  <c r="F24" i="42" s="1"/>
  <c r="E5" i="42"/>
  <c r="D5" i="42"/>
  <c r="J24" i="41"/>
  <c r="L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I24" i="41" s="1"/>
  <c r="H20" i="41"/>
  <c r="G20" i="41"/>
  <c r="F20" i="41"/>
  <c r="E20" i="41"/>
  <c r="N20" i="41" s="1"/>
  <c r="O20" i="41" s="1"/>
  <c r="D20" i="41"/>
  <c r="N19" i="41"/>
  <c r="O19" i="41" s="1"/>
  <c r="N18" i="41"/>
  <c r="O18" i="41" s="1"/>
  <c r="N17" i="41"/>
  <c r="O17" i="41" s="1"/>
  <c r="N16" i="41"/>
  <c r="O16" i="41"/>
  <c r="M15" i="41"/>
  <c r="L15" i="41"/>
  <c r="K15" i="41"/>
  <c r="N15" i="41" s="1"/>
  <c r="O15" i="41" s="1"/>
  <c r="J15" i="41"/>
  <c r="I15" i="41"/>
  <c r="H15" i="41"/>
  <c r="G15" i="41"/>
  <c r="F15" i="41"/>
  <c r="E15" i="41"/>
  <c r="D15" i="41"/>
  <c r="N14" i="41"/>
  <c r="O14" i="41"/>
  <c r="N13" i="41"/>
  <c r="O13" i="41"/>
  <c r="M12" i="41"/>
  <c r="M24" i="41" s="1"/>
  <c r="L12" i="41"/>
  <c r="K12" i="41"/>
  <c r="J12" i="41"/>
  <c r="I12" i="41"/>
  <c r="H12" i="41"/>
  <c r="G12" i="41"/>
  <c r="F12" i="41"/>
  <c r="E12" i="41"/>
  <c r="E24" i="41" s="1"/>
  <c r="D12" i="41"/>
  <c r="D24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K24" i="41" s="1"/>
  <c r="J5" i="41"/>
  <c r="I5" i="41"/>
  <c r="H5" i="41"/>
  <c r="H24" i="41" s="1"/>
  <c r="G5" i="41"/>
  <c r="G24" i="41" s="1"/>
  <c r="F5" i="41"/>
  <c r="F24" i="41" s="1"/>
  <c r="E5" i="41"/>
  <c r="D5" i="41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M24" i="40" s="1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E24" i="40" s="1"/>
  <c r="D17" i="40"/>
  <c r="N17" i="40" s="1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G24" i="40" s="1"/>
  <c r="F14" i="40"/>
  <c r="N14" i="40" s="1"/>
  <c r="O14" i="40" s="1"/>
  <c r="E14" i="40"/>
  <c r="D14" i="40"/>
  <c r="D24" i="40" s="1"/>
  <c r="N13" i="40"/>
  <c r="O13" i="40" s="1"/>
  <c r="N12" i="40"/>
  <c r="O12" i="40" s="1"/>
  <c r="M11" i="40"/>
  <c r="L11" i="40"/>
  <c r="L24" i="40" s="1"/>
  <c r="K11" i="40"/>
  <c r="J11" i="40"/>
  <c r="J24" i="40" s="1"/>
  <c r="I11" i="40"/>
  <c r="H11" i="40"/>
  <c r="G11" i="40"/>
  <c r="N11" i="40" s="1"/>
  <c r="O11" i="40" s="1"/>
  <c r="F11" i="40"/>
  <c r="E11" i="40"/>
  <c r="D11" i="40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K24" i="40" s="1"/>
  <c r="J5" i="40"/>
  <c r="I5" i="40"/>
  <c r="I24" i="40" s="1"/>
  <c r="H5" i="40"/>
  <c r="N5" i="40" s="1"/>
  <c r="O5" i="40" s="1"/>
  <c r="H24" i="40"/>
  <c r="G5" i="40"/>
  <c r="F5" i="40"/>
  <c r="E5" i="40"/>
  <c r="D5" i="40"/>
  <c r="N22" i="39"/>
  <c r="O22" i="39"/>
  <c r="M21" i="39"/>
  <c r="L21" i="39"/>
  <c r="K21" i="39"/>
  <c r="J21" i="39"/>
  <c r="N21" i="39" s="1"/>
  <c r="O21" i="39" s="1"/>
  <c r="I21" i="39"/>
  <c r="H21" i="39"/>
  <c r="G21" i="39"/>
  <c r="F21" i="39"/>
  <c r="E21" i="39"/>
  <c r="D21" i="39"/>
  <c r="N20" i="39"/>
  <c r="O20" i="39"/>
  <c r="M19" i="39"/>
  <c r="L19" i="39"/>
  <c r="K19" i="39"/>
  <c r="K23" i="39" s="1"/>
  <c r="J19" i="39"/>
  <c r="J23" i="39" s="1"/>
  <c r="I19" i="39"/>
  <c r="H19" i="39"/>
  <c r="G19" i="39"/>
  <c r="F19" i="39"/>
  <c r="E19" i="39"/>
  <c r="D19" i="39"/>
  <c r="N19" i="39" s="1"/>
  <c r="O19" i="39" s="1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I12" i="39"/>
  <c r="H12" i="39"/>
  <c r="H23" i="39"/>
  <c r="G12" i="39"/>
  <c r="N12" i="39" s="1"/>
  <c r="O12" i="39" s="1"/>
  <c r="F12" i="39"/>
  <c r="E12" i="39"/>
  <c r="E23" i="39" s="1"/>
  <c r="D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23" i="39" s="1"/>
  <c r="L5" i="39"/>
  <c r="L23" i="39" s="1"/>
  <c r="K5" i="39"/>
  <c r="J5" i="39"/>
  <c r="I5" i="39"/>
  <c r="I23" i="39"/>
  <c r="H5" i="39"/>
  <c r="G5" i="39"/>
  <c r="G23" i="39" s="1"/>
  <c r="F5" i="39"/>
  <c r="F23" i="39" s="1"/>
  <c r="E5" i="39"/>
  <c r="D5" i="39"/>
  <c r="N5" i="39" s="1"/>
  <c r="O5" i="39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M21" i="38"/>
  <c r="N21" i="38" s="1"/>
  <c r="O21" i="38" s="1"/>
  <c r="L21" i="38"/>
  <c r="K21" i="38"/>
  <c r="J21" i="38"/>
  <c r="I21" i="38"/>
  <c r="H21" i="38"/>
  <c r="G21" i="38"/>
  <c r="F21" i="38"/>
  <c r="E21" i="38"/>
  <c r="D21" i="38"/>
  <c r="N20" i="38"/>
  <c r="O20" i="38" s="1"/>
  <c r="M19" i="38"/>
  <c r="L19" i="38"/>
  <c r="K19" i="38"/>
  <c r="J19" i="38"/>
  <c r="I19" i="38"/>
  <c r="H19" i="38"/>
  <c r="G19" i="38"/>
  <c r="G25" i="38"/>
  <c r="F19" i="38"/>
  <c r="E19" i="38"/>
  <c r="E25" i="38" s="1"/>
  <c r="D19" i="38"/>
  <c r="N19" i="38" s="1"/>
  <c r="O19" i="38" s="1"/>
  <c r="N18" i="38"/>
  <c r="O18" i="38" s="1"/>
  <c r="N17" i="38"/>
  <c r="O17" i="38" s="1"/>
  <c r="N16" i="38"/>
  <c r="O16" i="38" s="1"/>
  <c r="M15" i="38"/>
  <c r="L15" i="38"/>
  <c r="K15" i="38"/>
  <c r="J15" i="38"/>
  <c r="J25" i="38"/>
  <c r="I15" i="38"/>
  <c r="N15" i="38" s="1"/>
  <c r="O15" i="38" s="1"/>
  <c r="H15" i="38"/>
  <c r="H25" i="38" s="1"/>
  <c r="G15" i="38"/>
  <c r="F15" i="38"/>
  <c r="E15" i="38"/>
  <c r="D15" i="38"/>
  <c r="N14" i="38"/>
  <c r="O14" i="38" s="1"/>
  <c r="N13" i="38"/>
  <c r="O13" i="38"/>
  <c r="M12" i="38"/>
  <c r="M25" i="38" s="1"/>
  <c r="L12" i="38"/>
  <c r="L25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K25" i="38" s="1"/>
  <c r="J5" i="38"/>
  <c r="I5" i="38"/>
  <c r="H5" i="38"/>
  <c r="G5" i="38"/>
  <c r="F5" i="38"/>
  <c r="F25" i="38" s="1"/>
  <c r="E5" i="38"/>
  <c r="D5" i="38"/>
  <c r="D25" i="38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N15" i="37"/>
  <c r="O15" i="37"/>
  <c r="M14" i="37"/>
  <c r="L14" i="37"/>
  <c r="K14" i="37"/>
  <c r="J14" i="37"/>
  <c r="N14" i="37" s="1"/>
  <c r="O14" i="37" s="1"/>
  <c r="I14" i="37"/>
  <c r="H14" i="37"/>
  <c r="G14" i="37"/>
  <c r="F14" i="37"/>
  <c r="E14" i="37"/>
  <c r="D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D25" i="37" s="1"/>
  <c r="N10" i="37"/>
  <c r="O10" i="37" s="1"/>
  <c r="N9" i="37"/>
  <c r="O9" i="37" s="1"/>
  <c r="N8" i="37"/>
  <c r="O8" i="37" s="1"/>
  <c r="N7" i="37"/>
  <c r="O7" i="37"/>
  <c r="N6" i="37"/>
  <c r="O6" i="37"/>
  <c r="M5" i="37"/>
  <c r="M25" i="37"/>
  <c r="L5" i="37"/>
  <c r="L25" i="37" s="1"/>
  <c r="K5" i="37"/>
  <c r="K25" i="37" s="1"/>
  <c r="J5" i="37"/>
  <c r="J25" i="37" s="1"/>
  <c r="I5" i="37"/>
  <c r="I25" i="37" s="1"/>
  <c r="H5" i="37"/>
  <c r="H25" i="37"/>
  <c r="G5" i="37"/>
  <c r="G25" i="37" s="1"/>
  <c r="F5" i="37"/>
  <c r="E5" i="37"/>
  <c r="E25" i="37" s="1"/>
  <c r="D5" i="37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K23" i="36" s="1"/>
  <c r="J19" i="36"/>
  <c r="I19" i="36"/>
  <c r="H19" i="36"/>
  <c r="G19" i="36"/>
  <c r="N19" i="36" s="1"/>
  <c r="O19" i="36" s="1"/>
  <c r="F19" i="36"/>
  <c r="E19" i="36"/>
  <c r="D19" i="36"/>
  <c r="N18" i="36"/>
  <c r="O18" i="36" s="1"/>
  <c r="N17" i="36"/>
  <c r="O17" i="36"/>
  <c r="N16" i="36"/>
  <c r="O16" i="36"/>
  <c r="M15" i="36"/>
  <c r="L15" i="36"/>
  <c r="L23" i="36" s="1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F23" i="36" s="1"/>
  <c r="E12" i="36"/>
  <c r="E23" i="36" s="1"/>
  <c r="D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23" i="36" s="1"/>
  <c r="L5" i="36"/>
  <c r="K5" i="36"/>
  <c r="J5" i="36"/>
  <c r="J23" i="36" s="1"/>
  <c r="I5" i="36"/>
  <c r="I23" i="36"/>
  <c r="H5" i="36"/>
  <c r="H23" i="36" s="1"/>
  <c r="G5" i="36"/>
  <c r="G23" i="36" s="1"/>
  <c r="F5" i="36"/>
  <c r="E5" i="36"/>
  <c r="D5" i="36"/>
  <c r="N5" i="36" s="1"/>
  <c r="O5" i="36" s="1"/>
  <c r="D23" i="36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N16" i="35"/>
  <c r="O16" i="35"/>
  <c r="M15" i="35"/>
  <c r="L15" i="35"/>
  <c r="K15" i="35"/>
  <c r="J15" i="35"/>
  <c r="J26" i="35" s="1"/>
  <c r="I15" i="35"/>
  <c r="H15" i="35"/>
  <c r="G15" i="35"/>
  <c r="F15" i="35"/>
  <c r="E15" i="35"/>
  <c r="D15" i="35"/>
  <c r="N15" i="35" s="1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E26" i="35" s="1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/>
  <c r="M5" i="35"/>
  <c r="M26" i="35" s="1"/>
  <c r="L5" i="35"/>
  <c r="K5" i="35"/>
  <c r="K26" i="35" s="1"/>
  <c r="J5" i="35"/>
  <c r="I5" i="35"/>
  <c r="I26" i="35"/>
  <c r="H5" i="35"/>
  <c r="H26" i="35"/>
  <c r="G5" i="35"/>
  <c r="N5" i="35" s="1"/>
  <c r="O5" i="35" s="1"/>
  <c r="G26" i="35"/>
  <c r="F5" i="35"/>
  <c r="F26" i="35" s="1"/>
  <c r="E5" i="35"/>
  <c r="D5" i="35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M20" i="34"/>
  <c r="L20" i="34"/>
  <c r="K20" i="34"/>
  <c r="J20" i="34"/>
  <c r="I20" i="34"/>
  <c r="N20" i="34" s="1"/>
  <c r="O20" i="34" s="1"/>
  <c r="H20" i="34"/>
  <c r="G20" i="34"/>
  <c r="F20" i="34"/>
  <c r="E20" i="34"/>
  <c r="D20" i="34"/>
  <c r="N19" i="34"/>
  <c r="O19" i="34"/>
  <c r="M18" i="34"/>
  <c r="M24" i="34" s="1"/>
  <c r="L18" i="34"/>
  <c r="K18" i="34"/>
  <c r="J18" i="34"/>
  <c r="I18" i="34"/>
  <c r="H18" i="34"/>
  <c r="G18" i="34"/>
  <c r="F18" i="34"/>
  <c r="N18" i="34" s="1"/>
  <c r="O18" i="34" s="1"/>
  <c r="E18" i="34"/>
  <c r="D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N14" i="34" s="1"/>
  <c r="O14" i="34" s="1"/>
  <c r="F24" i="34"/>
  <c r="E14" i="34"/>
  <c r="D14" i="34"/>
  <c r="N13" i="34"/>
  <c r="O13" i="34"/>
  <c r="M12" i="34"/>
  <c r="L12" i="34"/>
  <c r="K12" i="34"/>
  <c r="J12" i="34"/>
  <c r="I12" i="34"/>
  <c r="H12" i="34"/>
  <c r="H24" i="34"/>
  <c r="G12" i="34"/>
  <c r="F12" i="34"/>
  <c r="E12" i="34"/>
  <c r="D12" i="34"/>
  <c r="N12" i="34" s="1"/>
  <c r="O12" i="34" s="1"/>
  <c r="N11" i="34"/>
  <c r="O11" i="34"/>
  <c r="N10" i="34"/>
  <c r="O10" i="34"/>
  <c r="N9" i="34"/>
  <c r="O9" i="34"/>
  <c r="N8" i="34"/>
  <c r="O8" i="34" s="1"/>
  <c r="N7" i="34"/>
  <c r="O7" i="34"/>
  <c r="N6" i="34"/>
  <c r="O6" i="34" s="1"/>
  <c r="M5" i="34"/>
  <c r="L5" i="34"/>
  <c r="L24" i="34" s="1"/>
  <c r="K5" i="34"/>
  <c r="K24" i="34"/>
  <c r="J5" i="34"/>
  <c r="J24" i="34" s="1"/>
  <c r="I5" i="34"/>
  <c r="I24" i="34" s="1"/>
  <c r="H5" i="34"/>
  <c r="G5" i="34"/>
  <c r="G24" i="34" s="1"/>
  <c r="F5" i="34"/>
  <c r="E5" i="34"/>
  <c r="E24" i="34"/>
  <c r="D5" i="34"/>
  <c r="N5" i="34" s="1"/>
  <c r="O5" i="34" s="1"/>
  <c r="E22" i="33"/>
  <c r="F22" i="33"/>
  <c r="G22" i="33"/>
  <c r="H22" i="33"/>
  <c r="I22" i="33"/>
  <c r="J22" i="33"/>
  <c r="K22" i="33"/>
  <c r="L22" i="33"/>
  <c r="L24" i="33"/>
  <c r="M22" i="33"/>
  <c r="D22" i="33"/>
  <c r="N22" i="33" s="1"/>
  <c r="O22" i="33" s="1"/>
  <c r="E20" i="33"/>
  <c r="N20" i="33" s="1"/>
  <c r="O20" i="33" s="1"/>
  <c r="F20" i="33"/>
  <c r="G20" i="33"/>
  <c r="H20" i="33"/>
  <c r="I20" i="33"/>
  <c r="J20" i="33"/>
  <c r="K20" i="33"/>
  <c r="L20" i="33"/>
  <c r="M20" i="33"/>
  <c r="E18" i="33"/>
  <c r="N18" i="33" s="1"/>
  <c r="O18" i="33" s="1"/>
  <c r="F18" i="33"/>
  <c r="G18" i="33"/>
  <c r="H18" i="33"/>
  <c r="I18" i="33"/>
  <c r="J18" i="33"/>
  <c r="K18" i="33"/>
  <c r="L18" i="33"/>
  <c r="M18" i="33"/>
  <c r="E14" i="33"/>
  <c r="F14" i="33"/>
  <c r="G14" i="33"/>
  <c r="N14" i="33" s="1"/>
  <c r="O14" i="33" s="1"/>
  <c r="H14" i="33"/>
  <c r="H24" i="33" s="1"/>
  <c r="I14" i="33"/>
  <c r="J14" i="33"/>
  <c r="K14" i="33"/>
  <c r="L14" i="33"/>
  <c r="M14" i="33"/>
  <c r="E11" i="33"/>
  <c r="F11" i="33"/>
  <c r="G11" i="33"/>
  <c r="H11" i="33"/>
  <c r="I11" i="33"/>
  <c r="J11" i="33"/>
  <c r="K11" i="33"/>
  <c r="L11" i="33"/>
  <c r="M11" i="33"/>
  <c r="E5" i="33"/>
  <c r="E24" i="33" s="1"/>
  <c r="F5" i="33"/>
  <c r="F24" i="33" s="1"/>
  <c r="G5" i="33"/>
  <c r="G24" i="33" s="1"/>
  <c r="H5" i="33"/>
  <c r="I5" i="33"/>
  <c r="I24" i="33" s="1"/>
  <c r="J5" i="33"/>
  <c r="J24" i="33" s="1"/>
  <c r="K5" i="33"/>
  <c r="L5" i="33"/>
  <c r="M5" i="33"/>
  <c r="M24" i="33" s="1"/>
  <c r="D20" i="33"/>
  <c r="D18" i="33"/>
  <c r="D14" i="33"/>
  <c r="D11" i="33"/>
  <c r="N11" i="33" s="1"/>
  <c r="O11" i="33" s="1"/>
  <c r="D5" i="33"/>
  <c r="N23" i="33"/>
  <c r="O23" i="33" s="1"/>
  <c r="N21" i="33"/>
  <c r="N19" i="33"/>
  <c r="O19" i="33"/>
  <c r="O21" i="33"/>
  <c r="N13" i="33"/>
  <c r="O13" i="33"/>
  <c r="N7" i="33"/>
  <c r="O7" i="33" s="1"/>
  <c r="N8" i="33"/>
  <c r="O8" i="33" s="1"/>
  <c r="N9" i="33"/>
  <c r="O9" i="33" s="1"/>
  <c r="N10" i="33"/>
  <c r="O10" i="33" s="1"/>
  <c r="N6" i="33"/>
  <c r="O6" i="33"/>
  <c r="N15" i="33"/>
  <c r="O15" i="33"/>
  <c r="N16" i="33"/>
  <c r="O16" i="33" s="1"/>
  <c r="N17" i="33"/>
  <c r="O17" i="33" s="1"/>
  <c r="N12" i="33"/>
  <c r="O12" i="33" s="1"/>
  <c r="F25" i="37"/>
  <c r="L26" i="35"/>
  <c r="K24" i="33"/>
  <c r="N23" i="37"/>
  <c r="O23" i="37" s="1"/>
  <c r="N22" i="41"/>
  <c r="O22" i="41" s="1"/>
  <c r="N20" i="42"/>
  <c r="O20" i="42" s="1"/>
  <c r="N20" i="43"/>
  <c r="O20" i="43" s="1"/>
  <c r="N21" i="44"/>
  <c r="O21" i="44" s="1"/>
  <c r="N19" i="45"/>
  <c r="O19" i="45" s="1"/>
  <c r="N20" i="46"/>
  <c r="O20" i="46" s="1"/>
  <c r="O21" i="47"/>
  <c r="P21" i="47" s="1"/>
  <c r="O22" i="48" l="1"/>
  <c r="P22" i="48" s="1"/>
  <c r="N27" i="43"/>
  <c r="O27" i="43" s="1"/>
  <c r="O28" i="47"/>
  <c r="P28" i="47" s="1"/>
  <c r="N23" i="36"/>
  <c r="O23" i="36" s="1"/>
  <c r="N23" i="44"/>
  <c r="O23" i="44" s="1"/>
  <c r="N24" i="45"/>
  <c r="O24" i="45" s="1"/>
  <c r="N25" i="37"/>
  <c r="O25" i="37" s="1"/>
  <c r="N24" i="42"/>
  <c r="O24" i="42" s="1"/>
  <c r="N24" i="46"/>
  <c r="O24" i="46" s="1"/>
  <c r="N25" i="38"/>
  <c r="O25" i="38" s="1"/>
  <c r="N24" i="41"/>
  <c r="O24" i="41" s="1"/>
  <c r="N5" i="33"/>
  <c r="O5" i="33" s="1"/>
  <c r="N12" i="41"/>
  <c r="O12" i="41" s="1"/>
  <c r="D24" i="33"/>
  <c r="N24" i="33" s="1"/>
  <c r="O24" i="33" s="1"/>
  <c r="N12" i="36"/>
  <c r="O12" i="36" s="1"/>
  <c r="N11" i="37"/>
  <c r="O11" i="37" s="1"/>
  <c r="O16" i="47"/>
  <c r="P16" i="47" s="1"/>
  <c r="N5" i="45"/>
  <c r="O5" i="45" s="1"/>
  <c r="N5" i="43"/>
  <c r="O5" i="43" s="1"/>
  <c r="N5" i="38"/>
  <c r="O5" i="38" s="1"/>
  <c r="N5" i="46"/>
  <c r="O5" i="46" s="1"/>
  <c r="N5" i="44"/>
  <c r="O5" i="44" s="1"/>
  <c r="D26" i="35"/>
  <c r="N26" i="35" s="1"/>
  <c r="O26" i="35" s="1"/>
  <c r="N5" i="42"/>
  <c r="O5" i="42" s="1"/>
  <c r="D24" i="34"/>
  <c r="N24" i="34" s="1"/>
  <c r="O24" i="34" s="1"/>
  <c r="I25" i="38"/>
  <c r="D23" i="39"/>
  <c r="N23" i="39" s="1"/>
  <c r="O23" i="39" s="1"/>
  <c r="O5" i="47"/>
  <c r="P5" i="47" s="1"/>
  <c r="N5" i="41"/>
  <c r="O5" i="41" s="1"/>
  <c r="F24" i="40"/>
  <c r="N24" i="40" s="1"/>
  <c r="O24" i="40" s="1"/>
  <c r="N5" i="37"/>
  <c r="O5" i="37" s="1"/>
</calcChain>
</file>

<file path=xl/sharedStrings.xml><?xml version="1.0" encoding="utf-8"?>
<sst xmlns="http://schemas.openxmlformats.org/spreadsheetml/2006/main" count="648" uniqueCount="92">
  <si>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</si>
  <si>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</si>
  <si>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</si>
  <si>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</si>
  <si>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</si>
  <si>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</si>
  <si>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</si>
  <si>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</si>
  <si>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</si>
  <si>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</si>
  <si>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</si>
  <si>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</si>
  <si>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</si>
  <si>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</si>
  <si>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</si>
  <si>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</si>
  <si>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</si>
  <si>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</si>
  <si>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</si>
  <si>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</si>
  <si>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</si>
  <si>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</si>
  <si>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</si>
  <si>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</si>
  <si>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</si>
  <si>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</si>
  <si>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</si>
  <si>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</si>
  <si>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</si>
  <si>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</si>
  <si>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</si>
  <si>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</si>
  <si>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</si>
  <si>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</si>
  <si>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</si>
  <si>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</si>
  <si>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</si>
  <si>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</si>
  <si>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Archer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</si>
  <si>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</si>
  <si>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</si>
  <si>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</si>
  <si>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</si>
  <si>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</si>
  <si>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</si>
  <si>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</si>
  <si>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</si>
  <si>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</si>
  <si>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</si>
  <si>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Other Transportation Systems /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</si>
  <si>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</si>
  <si>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</si>
  <si>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</si>
  <si>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</si>
  <si>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</si>
  <si>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</si>
  <si>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</si>
  <si>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</si>
  <si>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</si>
  <si>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</si>
  <si>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Water-Sewer Combination Services</t>
  </si>
  <si>
    <t>2007 Municipal Population:</t>
  </si>
  <si>
    <t>Local Fiscal Year Ended September 30, 2015</t>
  </si>
  <si>
    <t>Sewer / Wastewater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</si>
  <si>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</si>
  <si>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</si>
  <si>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</si>
  <si>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</si>
  <si>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Pension Benefits</t>
  </si>
  <si>
    <t>Human Services</t>
  </si>
  <si>
    <t>Hospitals</t>
  </si>
  <si>
    <t>Special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</si>
  <si>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</si>
  <si>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</si>
  <si>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</si>
  <si>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</si>
  <si>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</si>
  <si>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Water</t>
  </si>
  <si>
    <t>2019 Municipal Population:</t>
  </si>
  <si>
    <t>Local Fiscal Year Ended September 30, 2020</t>
  </si>
  <si>
    <t>Other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</si>
  <si>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</si>
  <si>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</si>
  <si>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</si>
  <si>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</si>
  <si>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</si>
  <si>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Other Human Services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</si>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</sst>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996656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996656</v>
      </c>
      <c r="P5" s="30">
        <f>(O5/P$24)</f>
        <v>865.90443092962641</v>
      </c>
      <c r="Q5" s="6"/>
    </row>
    <row r="6" spans="1:134">
      <c r="A6" s="12"/>
      <c r="B6" s="42">
        <v>511</v>
      </c>
      <c r="C6" s="19" t="s">
        <v>19</v>
      </c>
      <c r="D6" s="43">
        <v>96716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96716</v>
      </c>
      <c r="P6" s="44">
        <f>(O6/P$24)</f>
        <v>84.027801911381403</v>
      </c>
      <c r="Q6" s="9"/>
    </row>
    <row r="7" spans="1:134">
      <c r="A7" s="12"/>
      <c r="B7" s="42">
        <v>512</v>
      </c>
      <c r="C7" s="19" t="s">
        <v>20</v>
      </c>
      <c r="D7" s="43">
        <v>50723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50723</v>
      </c>
      <c r="P7" s="44">
        <f>(O7/P$24)</f>
        <v>44.068635968722852</v>
      </c>
      <c r="Q7" s="9"/>
    </row>
    <row r="8" spans="1:134">
      <c r="A8" s="12"/>
      <c r="B8" s="42">
        <v>513</v>
      </c>
      <c r="C8" s="19" t="s">
        <v>21</v>
      </c>
      <c r="D8" s="43">
        <v>185047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185047</v>
      </c>
      <c r="P8" s="44">
        <f>(O8/P$24)</f>
        <v>160.7706342311034</v>
      </c>
      <c r="Q8" s="9"/>
    </row>
    <row r="9" spans="1:134">
      <c r="A9" s="12"/>
      <c r="B9" s="42">
        <v>514</v>
      </c>
      <c r="C9" s="19" t="s">
        <v>22</v>
      </c>
      <c r="D9" s="43">
        <v>42154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42154</v>
      </c>
      <c r="P9" s="44">
        <f>(O9/P$24)</f>
        <v>36.623805386620333</v>
      </c>
      <c r="Q9" s="9"/>
    </row>
    <row r="10" spans="1:134">
      <c r="A10" s="12"/>
      <c r="B10" s="42">
        <v>515</v>
      </c>
      <c r="C10" s="19" t="s">
        <v>40</v>
      </c>
      <c r="D10" s="43">
        <v>9335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9335</v>
      </c>
      <c r="P10" s="44">
        <f>(O10/P$24)</f>
        <v>8.1103388357949608</v>
      </c>
      <c r="Q10" s="9"/>
    </row>
    <row r="11" spans="1:134">
      <c r="A11" s="12"/>
      <c r="B11" s="42">
        <v>519</v>
      </c>
      <c r="C11" s="19" t="s">
        <v>23</v>
      </c>
      <c r="D11" s="43">
        <v>612681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612681</v>
      </c>
      <c r="P11" s="44">
        <f>(O11/P$24)</f>
        <v>532.3032145960035</v>
      </c>
      <c r="Q11" s="9"/>
    </row>
    <row r="12" spans="1:134" ht="15.75">
      <c r="A12" s="26" t="s">
        <v>24</v>
      </c>
      <c r="B12" s="27"/>
      <c r="C12" s="28"/>
      <c r="D12" s="29">
        <f>SUM(D13:D13)</f>
        <v>99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99</v>
      </c>
      <c r="P12" s="41">
        <f>(O12/P$24)</f>
        <v>8.6012163336229366E-2</v>
      </c>
      <c r="Q12" s="10"/>
    </row>
    <row r="13" spans="1:134">
      <c r="A13" s="12"/>
      <c r="B13" s="42">
        <v>521</v>
      </c>
      <c r="C13" s="19" t="s">
        <v>25</v>
      </c>
      <c r="D13" s="43">
        <v>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99</v>
      </c>
      <c r="P13" s="44">
        <f>(O13/P$24)</f>
        <v>8.6012163336229366E-2</v>
      </c>
      <c r="Q13" s="9"/>
    </row>
    <row r="14" spans="1:134" ht="15.75">
      <c r="A14" s="26" t="s">
        <v>27</v>
      </c>
      <c r="B14" s="27"/>
      <c r="C14" s="28"/>
      <c r="D14" s="29">
        <f>SUM(D15:D17)</f>
        <v>12798</v>
      </c>
      <c r="E14" s="29">
        <f>SUM(E15:E17)</f>
        <v>0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612656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625454</v>
      </c>
      <c r="P14" s="41">
        <f>(O14/P$24)</f>
        <v>543.40052128583841</v>
      </c>
      <c r="Q14" s="10"/>
    </row>
    <row r="15" spans="1:134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444205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1" si="1">SUM(D15:N15)</f>
        <v>444205</v>
      </c>
      <c r="P15" s="44">
        <f>(O15/P$24)</f>
        <v>385.92962641181583</v>
      </c>
      <c r="Q15" s="9"/>
    </row>
    <row r="16" spans="1:134">
      <c r="A16" s="12"/>
      <c r="B16" s="42">
        <v>536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158226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158226</v>
      </c>
      <c r="P16" s="44">
        <f>(O16/P$24)</f>
        <v>137.46828844483059</v>
      </c>
      <c r="Q16" s="9"/>
    </row>
    <row r="17" spans="1:120">
      <c r="A17" s="12"/>
      <c r="B17" s="42">
        <v>539</v>
      </c>
      <c r="C17" s="19" t="s">
        <v>30</v>
      </c>
      <c r="D17" s="43">
        <v>12798</v>
      </c>
      <c r="E17" s="43">
        <v>0</v>
      </c>
      <c r="F17" s="43">
        <v>0</v>
      </c>
      <c r="G17" s="43">
        <v>0</v>
      </c>
      <c r="H17" s="43">
        <v>0</v>
      </c>
      <c r="I17" s="43">
        <v>10225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23023</v>
      </c>
      <c r="P17" s="44">
        <f>(O17/P$24)</f>
        <v>20.002606429192006</v>
      </c>
      <c r="Q17" s="9"/>
    </row>
    <row r="18" spans="1:120" ht="15.75">
      <c r="A18" s="26" t="s">
        <v>31</v>
      </c>
      <c r="B18" s="27"/>
      <c r="C18" s="28"/>
      <c r="D18" s="29">
        <f>SUM(D19:D19)</f>
        <v>331486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1"/>
        <v>331486</v>
      </c>
      <c r="P18" s="41">
        <f>(O18/P$24)</f>
        <v>287.99826238053868</v>
      </c>
      <c r="Q18" s="10"/>
    </row>
    <row r="19" spans="1:120">
      <c r="A19" s="12"/>
      <c r="B19" s="42">
        <v>541</v>
      </c>
      <c r="C19" s="19" t="s">
        <v>32</v>
      </c>
      <c r="D19" s="43">
        <v>331486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331486</v>
      </c>
      <c r="P19" s="44">
        <f>(O19/P$24)</f>
        <v>287.99826238053868</v>
      </c>
      <c r="Q19" s="9"/>
    </row>
    <row r="20" spans="1:120" ht="15.75">
      <c r="A20" s="26" t="s">
        <v>33</v>
      </c>
      <c r="B20" s="27"/>
      <c r="C20" s="28"/>
      <c r="D20" s="29">
        <f>SUM(D21:D21)</f>
        <v>255230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255230</v>
      </c>
      <c r="P20" s="41">
        <f>(O20/P$24)</f>
        <v>221.74630755864465</v>
      </c>
      <c r="Q20" s="9"/>
    </row>
    <row r="21" spans="1:120" ht="15.75" thickBot="1">
      <c r="A21" s="12"/>
      <c r="B21" s="42">
        <v>572</v>
      </c>
      <c r="C21" s="19" t="s">
        <v>34</v>
      </c>
      <c r="D21" s="43">
        <v>255230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255230</v>
      </c>
      <c r="P21" s="44">
        <f>(O21/P$24)</f>
        <v>221.74630755864465</v>
      </c>
      <c r="Q21" s="9"/>
    </row>
    <row r="22" spans="1:120" ht="16.5" thickBot="1">
      <c r="A22" s="13" t="s">
        <v>10</v>
      </c>
      <c r="B22" s="21"/>
      <c r="C22" s="20"/>
      <c r="D22" s="14">
        <f>SUM(D5,D12,D14,D18,D20)</f>
        <v>1596269</v>
      </c>
      <c r="E22" s="14">
        <f t="shared" ref="E22:N22" si="2">SUM(E5,E12,E14,E18,E20)</f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612656</v>
      </c>
      <c r="J22" s="14">
        <f t="shared" si="2"/>
        <v>0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14">
        <f>SUM(D22:N22)</f>
        <v>2208925</v>
      </c>
      <c r="P22" s="35">
        <f>(O22/P$24)</f>
        <v>1919.1355343179844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91</v>
      </c>
      <c r="N24" s="90"/>
      <c r="O24" s="90"/>
      <c r="P24" s="39">
        <v>1151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365569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365569</v>
      </c>
      <c r="O5" s="30">
        <f t="shared" ref="O5:O25" si="2">(N5/O$27)</f>
        <v>325.52894033837936</v>
      </c>
      <c r="P5" s="6"/>
    </row>
    <row r="6" spans="1:133">
      <c r="A6" s="12"/>
      <c r="B6" s="42">
        <v>511</v>
      </c>
      <c r="C6" s="19" t="s">
        <v>19</v>
      </c>
      <c r="D6" s="43">
        <v>16157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16157</v>
      </c>
      <c r="O6" s="44">
        <f t="shared" si="2"/>
        <v>14.387355298308103</v>
      </c>
      <c r="P6" s="9"/>
    </row>
    <row r="7" spans="1:133">
      <c r="A7" s="12"/>
      <c r="B7" s="42">
        <v>512</v>
      </c>
      <c r="C7" s="19" t="s">
        <v>20</v>
      </c>
      <c r="D7" s="43">
        <v>71788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71788</v>
      </c>
      <c r="O7" s="44">
        <f t="shared" si="2"/>
        <v>63.925200356188782</v>
      </c>
      <c r="P7" s="9"/>
    </row>
    <row r="8" spans="1:133">
      <c r="A8" s="12"/>
      <c r="B8" s="42">
        <v>513</v>
      </c>
      <c r="C8" s="19" t="s">
        <v>21</v>
      </c>
      <c r="D8" s="43">
        <v>201255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201255</v>
      </c>
      <c r="O8" s="44">
        <f t="shared" si="2"/>
        <v>179.21193232413179</v>
      </c>
      <c r="P8" s="9"/>
    </row>
    <row r="9" spans="1:133">
      <c r="A9" s="12"/>
      <c r="B9" s="42">
        <v>514</v>
      </c>
      <c r="C9" s="19" t="s">
        <v>22</v>
      </c>
      <c r="D9" s="43">
        <v>24514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24514</v>
      </c>
      <c r="O9" s="44">
        <f t="shared" si="2"/>
        <v>21.829029385574355</v>
      </c>
      <c r="P9" s="9"/>
    </row>
    <row r="10" spans="1:133">
      <c r="A10" s="12"/>
      <c r="B10" s="42">
        <v>515</v>
      </c>
      <c r="C10" s="19" t="s">
        <v>40</v>
      </c>
      <c r="D10" s="43">
        <v>9244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9244</v>
      </c>
      <c r="O10" s="44">
        <f t="shared" si="2"/>
        <v>8.2315227070347277</v>
      </c>
      <c r="P10" s="9"/>
    </row>
    <row r="11" spans="1:133">
      <c r="A11" s="12"/>
      <c r="B11" s="42">
        <v>519</v>
      </c>
      <c r="C11" s="19" t="s">
        <v>23</v>
      </c>
      <c r="D11" s="43">
        <v>42611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42611</v>
      </c>
      <c r="O11" s="44">
        <f t="shared" si="2"/>
        <v>37.943900267141586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36484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36484</v>
      </c>
      <c r="O12" s="41">
        <f t="shared" si="2"/>
        <v>32.487978628673197</v>
      </c>
      <c r="P12" s="10"/>
    </row>
    <row r="13" spans="1:133">
      <c r="A13" s="12"/>
      <c r="B13" s="42">
        <v>521</v>
      </c>
      <c r="C13" s="19" t="s">
        <v>25</v>
      </c>
      <c r="D13" s="43">
        <v>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</v>
      </c>
      <c r="O13" s="44">
        <f t="shared" si="2"/>
        <v>2.6714158504007124E-3</v>
      </c>
      <c r="P13" s="9"/>
    </row>
    <row r="14" spans="1:133">
      <c r="A14" s="12"/>
      <c r="B14" s="42">
        <v>522</v>
      </c>
      <c r="C14" s="19" t="s">
        <v>26</v>
      </c>
      <c r="D14" s="43">
        <v>36481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36481</v>
      </c>
      <c r="O14" s="44">
        <f t="shared" si="2"/>
        <v>32.485307212822796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265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348235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348500</v>
      </c>
      <c r="O15" s="41">
        <f t="shared" si="2"/>
        <v>310.32947462154942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206980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206980</v>
      </c>
      <c r="O16" s="44">
        <f t="shared" si="2"/>
        <v>184.30988423864648</v>
      </c>
      <c r="P16" s="9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141255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141255</v>
      </c>
      <c r="O17" s="44">
        <f t="shared" si="2"/>
        <v>125.78361531611755</v>
      </c>
      <c r="P17" s="9"/>
    </row>
    <row r="18" spans="1:119">
      <c r="A18" s="12"/>
      <c r="B18" s="42">
        <v>539</v>
      </c>
      <c r="C18" s="19" t="s">
        <v>30</v>
      </c>
      <c r="D18" s="43">
        <v>265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</v>
      </c>
      <c r="O18" s="44">
        <f t="shared" si="2"/>
        <v>0.23597506678539626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117151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117151</v>
      </c>
      <c r="O19" s="41">
        <f t="shared" si="2"/>
        <v>104.31967943009795</v>
      </c>
      <c r="P19" s="10"/>
    </row>
    <row r="20" spans="1:119">
      <c r="A20" s="12"/>
      <c r="B20" s="42">
        <v>541</v>
      </c>
      <c r="C20" s="19" t="s">
        <v>32</v>
      </c>
      <c r="D20" s="43">
        <v>117151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117151</v>
      </c>
      <c r="O20" s="44">
        <f t="shared" si="2"/>
        <v>104.31967943009795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52041</v>
      </c>
      <c r="E21" s="29">
        <f t="shared" si="6"/>
        <v>0</v>
      </c>
      <c r="F21" s="29">
        <f t="shared" si="6"/>
        <v>0</v>
      </c>
      <c r="G21" s="29">
        <f t="shared" si="6"/>
        <v>85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52126</v>
      </c>
      <c r="O21" s="41">
        <f t="shared" si="2"/>
        <v>46.416740872662508</v>
      </c>
      <c r="P21" s="9"/>
    </row>
    <row r="22" spans="1:119">
      <c r="A22" s="12"/>
      <c r="B22" s="42">
        <v>572</v>
      </c>
      <c r="C22" s="19" t="s">
        <v>34</v>
      </c>
      <c r="D22" s="43">
        <v>52041</v>
      </c>
      <c r="E22" s="43">
        <v>0</v>
      </c>
      <c r="F22" s="43">
        <v>0</v>
      </c>
      <c r="G22" s="43">
        <v>85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52126</v>
      </c>
      <c r="O22" s="44">
        <f t="shared" si="2"/>
        <v>46.416740872662508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0</v>
      </c>
      <c r="E23" s="29">
        <f t="shared" si="7"/>
        <v>125</v>
      </c>
      <c r="F23" s="29">
        <f t="shared" si="7"/>
        <v>0</v>
      </c>
      <c r="G23" s="29">
        <f t="shared" si="7"/>
        <v>7154</v>
      </c>
      <c r="H23" s="29">
        <f t="shared" si="7"/>
        <v>0</v>
      </c>
      <c r="I23" s="29">
        <f t="shared" si="7"/>
        <v>42500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49779</v>
      </c>
      <c r="O23" s="41">
        <f t="shared" si="2"/>
        <v>44.326803205699022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0</v>
      </c>
      <c r="E24" s="43">
        <v>125</v>
      </c>
      <c r="F24" s="43">
        <v>0</v>
      </c>
      <c r="G24" s="43">
        <v>7154</v>
      </c>
      <c r="H24" s="43">
        <v>0</v>
      </c>
      <c r="I24" s="43">
        <v>42500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49779</v>
      </c>
      <c r="O24" s="44">
        <f t="shared" si="2"/>
        <v>44.326803205699022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571510</v>
      </c>
      <c r="E25" s="14">
        <f t="shared" ref="E25:M25" si="8">SUM(E5,E12,E15,E19,E21,E23)</f>
        <v>125</v>
      </c>
      <c r="F25" s="14">
        <f t="shared" si="8"/>
        <v>0</v>
      </c>
      <c r="G25" s="14">
        <f t="shared" si="8"/>
        <v>7239</v>
      </c>
      <c r="H25" s="14">
        <f t="shared" si="8"/>
        <v>0</v>
      </c>
      <c r="I25" s="14">
        <f t="shared" si="8"/>
        <v>390735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969609</v>
      </c>
      <c r="O25" s="35">
        <f t="shared" si="2"/>
        <v>863.40961709706141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52</v>
      </c>
      <c r="M27" s="90"/>
      <c r="N27" s="90"/>
      <c r="O27" s="39">
        <v>1123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356279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356279</v>
      </c>
      <c r="O5" s="30">
        <f t="shared" ref="O5:O23" si="2">(N5/O$25)</f>
        <v>315.29115044247789</v>
      </c>
      <c r="P5" s="6"/>
    </row>
    <row r="6" spans="1:133">
      <c r="A6" s="12"/>
      <c r="B6" s="42">
        <v>511</v>
      </c>
      <c r="C6" s="19" t="s">
        <v>19</v>
      </c>
      <c r="D6" s="43">
        <v>16299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16299</v>
      </c>
      <c r="O6" s="44">
        <f t="shared" si="2"/>
        <v>14.423893805309735</v>
      </c>
      <c r="P6" s="9"/>
    </row>
    <row r="7" spans="1:133">
      <c r="A7" s="12"/>
      <c r="B7" s="42">
        <v>512</v>
      </c>
      <c r="C7" s="19" t="s">
        <v>20</v>
      </c>
      <c r="D7" s="43">
        <v>56966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56966</v>
      </c>
      <c r="O7" s="44">
        <f t="shared" si="2"/>
        <v>50.412389380530975</v>
      </c>
      <c r="P7" s="9"/>
    </row>
    <row r="8" spans="1:133">
      <c r="A8" s="12"/>
      <c r="B8" s="42">
        <v>513</v>
      </c>
      <c r="C8" s="19" t="s">
        <v>21</v>
      </c>
      <c r="D8" s="43">
        <v>214425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214425</v>
      </c>
      <c r="O8" s="44">
        <f t="shared" si="2"/>
        <v>189.75663716814159</v>
      </c>
      <c r="P8" s="9"/>
    </row>
    <row r="9" spans="1:133">
      <c r="A9" s="12"/>
      <c r="B9" s="42">
        <v>514</v>
      </c>
      <c r="C9" s="19" t="s">
        <v>22</v>
      </c>
      <c r="D9" s="43">
        <v>25298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25298</v>
      </c>
      <c r="O9" s="44">
        <f t="shared" si="2"/>
        <v>22.387610619469026</v>
      </c>
      <c r="P9" s="9"/>
    </row>
    <row r="10" spans="1:133">
      <c r="A10" s="12"/>
      <c r="B10" s="42">
        <v>515</v>
      </c>
      <c r="C10" s="19" t="s">
        <v>40</v>
      </c>
      <c r="D10" s="43">
        <v>13219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13219</v>
      </c>
      <c r="O10" s="44">
        <f t="shared" si="2"/>
        <v>11.698230088495576</v>
      </c>
      <c r="P10" s="9"/>
    </row>
    <row r="11" spans="1:133">
      <c r="A11" s="12"/>
      <c r="B11" s="42">
        <v>519</v>
      </c>
      <c r="C11" s="19" t="s">
        <v>23</v>
      </c>
      <c r="D11" s="43">
        <v>30072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30072</v>
      </c>
      <c r="O11" s="44">
        <f t="shared" si="2"/>
        <v>26.612389380530974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34346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34346</v>
      </c>
      <c r="O12" s="41">
        <f t="shared" si="2"/>
        <v>30.394690265486727</v>
      </c>
      <c r="P12" s="10"/>
    </row>
    <row r="13" spans="1:133">
      <c r="A13" s="12"/>
      <c r="B13" s="42">
        <v>521</v>
      </c>
      <c r="C13" s="19" t="s">
        <v>25</v>
      </c>
      <c r="D13" s="43">
        <v>101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101</v>
      </c>
      <c r="O13" s="44">
        <f t="shared" si="2"/>
        <v>8.9380530973451333E-2</v>
      </c>
      <c r="P13" s="9"/>
    </row>
    <row r="14" spans="1:133">
      <c r="A14" s="12"/>
      <c r="B14" s="42">
        <v>522</v>
      </c>
      <c r="C14" s="19" t="s">
        <v>26</v>
      </c>
      <c r="D14" s="43">
        <v>34245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34245</v>
      </c>
      <c r="O14" s="44">
        <f t="shared" si="2"/>
        <v>30.305309734513273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221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307066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307287</v>
      </c>
      <c r="O15" s="41">
        <f t="shared" si="2"/>
        <v>271.93539823008848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166008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166008</v>
      </c>
      <c r="O16" s="44">
        <f t="shared" si="2"/>
        <v>146.90973451327434</v>
      </c>
      <c r="P16" s="9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141058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141058</v>
      </c>
      <c r="O17" s="44">
        <f t="shared" si="2"/>
        <v>124.83008849557523</v>
      </c>
      <c r="P17" s="9"/>
    </row>
    <row r="18" spans="1:119">
      <c r="A18" s="12"/>
      <c r="B18" s="42">
        <v>539</v>
      </c>
      <c r="C18" s="19" t="s">
        <v>30</v>
      </c>
      <c r="D18" s="43">
        <v>221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</v>
      </c>
      <c r="O18" s="44">
        <f t="shared" si="2"/>
        <v>0.19557522123893806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109301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109301</v>
      </c>
      <c r="O19" s="41">
        <f t="shared" si="2"/>
        <v>96.726548672566366</v>
      </c>
      <c r="P19" s="10"/>
    </row>
    <row r="20" spans="1:119">
      <c r="A20" s="12"/>
      <c r="B20" s="42">
        <v>541</v>
      </c>
      <c r="C20" s="19" t="s">
        <v>32</v>
      </c>
      <c r="D20" s="43">
        <v>109301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109301</v>
      </c>
      <c r="O20" s="44">
        <f t="shared" si="2"/>
        <v>96.726548672566366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45065</v>
      </c>
      <c r="E21" s="29">
        <f t="shared" si="6"/>
        <v>384</v>
      </c>
      <c r="F21" s="29">
        <f t="shared" si="6"/>
        <v>0</v>
      </c>
      <c r="G21" s="29">
        <f t="shared" si="6"/>
        <v>24293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69742</v>
      </c>
      <c r="O21" s="41">
        <f t="shared" si="2"/>
        <v>61.71858407079646</v>
      </c>
      <c r="P21" s="9"/>
    </row>
    <row r="22" spans="1:119" ht="15.75" thickBot="1">
      <c r="A22" s="12"/>
      <c r="B22" s="42">
        <v>572</v>
      </c>
      <c r="C22" s="19" t="s">
        <v>34</v>
      </c>
      <c r="D22" s="43">
        <v>45065</v>
      </c>
      <c r="E22" s="43">
        <v>384</v>
      </c>
      <c r="F22" s="43">
        <v>0</v>
      </c>
      <c r="G22" s="43">
        <v>24293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69742</v>
      </c>
      <c r="O22" s="44">
        <f t="shared" si="2"/>
        <v>61.71858407079646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545212</v>
      </c>
      <c r="E23" s="14">
        <f t="shared" ref="E23:M23" si="7">SUM(E5,E12,E15,E19,E21)</f>
        <v>384</v>
      </c>
      <c r="F23" s="14">
        <f t="shared" si="7"/>
        <v>0</v>
      </c>
      <c r="G23" s="14">
        <f t="shared" si="7"/>
        <v>24293</v>
      </c>
      <c r="H23" s="14">
        <f t="shared" si="7"/>
        <v>0</v>
      </c>
      <c r="I23" s="14">
        <f t="shared" si="7"/>
        <v>307066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876955</v>
      </c>
      <c r="O23" s="35">
        <f t="shared" si="2"/>
        <v>776.06637168141594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1130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383454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383454</v>
      </c>
      <c r="O5" s="30">
        <f t="shared" ref="O5:O26" si="2">(N5/O$28)</f>
        <v>336.65847234416157</v>
      </c>
      <c r="P5" s="6"/>
    </row>
    <row r="6" spans="1:133">
      <c r="A6" s="12"/>
      <c r="B6" s="42">
        <v>511</v>
      </c>
      <c r="C6" s="19" t="s">
        <v>19</v>
      </c>
      <c r="D6" s="43">
        <v>15873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15873</v>
      </c>
      <c r="O6" s="44">
        <f t="shared" si="2"/>
        <v>13.935908691834943</v>
      </c>
      <c r="P6" s="9"/>
    </row>
    <row r="7" spans="1:133">
      <c r="A7" s="12"/>
      <c r="B7" s="42">
        <v>512</v>
      </c>
      <c r="C7" s="19" t="s">
        <v>20</v>
      </c>
      <c r="D7" s="43">
        <v>68450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68450</v>
      </c>
      <c r="O7" s="44">
        <f t="shared" si="2"/>
        <v>60.096575943810358</v>
      </c>
      <c r="P7" s="9"/>
    </row>
    <row r="8" spans="1:133">
      <c r="A8" s="12"/>
      <c r="B8" s="42">
        <v>513</v>
      </c>
      <c r="C8" s="19" t="s">
        <v>21</v>
      </c>
      <c r="D8" s="43">
        <v>215363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215363</v>
      </c>
      <c r="O8" s="44">
        <f t="shared" si="2"/>
        <v>189.08077260755047</v>
      </c>
      <c r="P8" s="9"/>
    </row>
    <row r="9" spans="1:133">
      <c r="A9" s="12"/>
      <c r="B9" s="42">
        <v>514</v>
      </c>
      <c r="C9" s="19" t="s">
        <v>22</v>
      </c>
      <c r="D9" s="43">
        <v>33803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33803</v>
      </c>
      <c r="O9" s="44">
        <f t="shared" si="2"/>
        <v>29.677787532923617</v>
      </c>
      <c r="P9" s="9"/>
    </row>
    <row r="10" spans="1:133">
      <c r="A10" s="12"/>
      <c r="B10" s="42">
        <v>515</v>
      </c>
      <c r="C10" s="19" t="s">
        <v>40</v>
      </c>
      <c r="D10" s="43">
        <v>11960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11960</v>
      </c>
      <c r="O10" s="44">
        <f t="shared" si="2"/>
        <v>10.500438981562775</v>
      </c>
      <c r="P10" s="9"/>
    </row>
    <row r="11" spans="1:133">
      <c r="A11" s="12"/>
      <c r="B11" s="42">
        <v>519</v>
      </c>
      <c r="C11" s="19" t="s">
        <v>23</v>
      </c>
      <c r="D11" s="43">
        <v>38005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38005</v>
      </c>
      <c r="O11" s="44">
        <f t="shared" si="2"/>
        <v>33.366988586479366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47533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47533</v>
      </c>
      <c r="O12" s="41">
        <f t="shared" si="2"/>
        <v>41.732221246707638</v>
      </c>
      <c r="P12" s="10"/>
    </row>
    <row r="13" spans="1:133">
      <c r="A13" s="12"/>
      <c r="B13" s="42">
        <v>521</v>
      </c>
      <c r="C13" s="19" t="s">
        <v>25</v>
      </c>
      <c r="D13" s="43">
        <v>12635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12635</v>
      </c>
      <c r="O13" s="44">
        <f t="shared" si="2"/>
        <v>11.093064091308165</v>
      </c>
      <c r="P13" s="9"/>
    </row>
    <row r="14" spans="1:133">
      <c r="A14" s="12"/>
      <c r="B14" s="42">
        <v>522</v>
      </c>
      <c r="C14" s="19" t="s">
        <v>26</v>
      </c>
      <c r="D14" s="43">
        <v>34898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34898</v>
      </c>
      <c r="O14" s="44">
        <f t="shared" si="2"/>
        <v>30.639157155399474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989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323147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324136</v>
      </c>
      <c r="O15" s="41">
        <f t="shared" si="2"/>
        <v>284.57945566286219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186826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186826</v>
      </c>
      <c r="O16" s="44">
        <f t="shared" si="2"/>
        <v>164.02633889376645</v>
      </c>
      <c r="P16" s="9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136321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136321</v>
      </c>
      <c r="O17" s="44">
        <f t="shared" si="2"/>
        <v>119.684811237928</v>
      </c>
      <c r="P17" s="9"/>
    </row>
    <row r="18" spans="1:119">
      <c r="A18" s="12"/>
      <c r="B18" s="42">
        <v>539</v>
      </c>
      <c r="C18" s="19" t="s">
        <v>30</v>
      </c>
      <c r="D18" s="43">
        <v>989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989</v>
      </c>
      <c r="O18" s="44">
        <f t="shared" si="2"/>
        <v>0.86830553116769094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205544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205544</v>
      </c>
      <c r="O19" s="41">
        <f t="shared" si="2"/>
        <v>180.46005267778753</v>
      </c>
      <c r="P19" s="10"/>
    </row>
    <row r="20" spans="1:119">
      <c r="A20" s="12"/>
      <c r="B20" s="42">
        <v>541</v>
      </c>
      <c r="C20" s="19" t="s">
        <v>32</v>
      </c>
      <c r="D20" s="43">
        <v>205544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205544</v>
      </c>
      <c r="O20" s="44">
        <f t="shared" si="2"/>
        <v>180.46005267778753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35824</v>
      </c>
      <c r="E21" s="29">
        <f t="shared" si="6"/>
        <v>304703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340527</v>
      </c>
      <c r="O21" s="41">
        <f t="shared" si="2"/>
        <v>298.97014925373134</v>
      </c>
      <c r="P21" s="9"/>
    </row>
    <row r="22" spans="1:119">
      <c r="A22" s="12"/>
      <c r="B22" s="42">
        <v>572</v>
      </c>
      <c r="C22" s="19" t="s">
        <v>34</v>
      </c>
      <c r="D22" s="43">
        <v>35824</v>
      </c>
      <c r="E22" s="43">
        <v>4947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40771</v>
      </c>
      <c r="O22" s="44">
        <f t="shared" si="2"/>
        <v>35.795434591747146</v>
      </c>
      <c r="P22" s="9"/>
    </row>
    <row r="23" spans="1:119">
      <c r="A23" s="12"/>
      <c r="B23" s="42">
        <v>579</v>
      </c>
      <c r="C23" s="19" t="s">
        <v>44</v>
      </c>
      <c r="D23" s="43">
        <v>0</v>
      </c>
      <c r="E23" s="43">
        <v>299756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299756</v>
      </c>
      <c r="O23" s="44">
        <f t="shared" si="2"/>
        <v>263.17471466198418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14214</v>
      </c>
      <c r="E24" s="29">
        <f t="shared" si="7"/>
        <v>131508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17523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163245</v>
      </c>
      <c r="O24" s="41">
        <f t="shared" si="2"/>
        <v>143.32309043020194</v>
      </c>
      <c r="P24" s="9"/>
    </row>
    <row r="25" spans="1:119" ht="15.75" thickBot="1">
      <c r="A25" s="12"/>
      <c r="B25" s="42">
        <v>581</v>
      </c>
      <c r="C25" s="19" t="s">
        <v>35</v>
      </c>
      <c r="D25" s="43">
        <v>14214</v>
      </c>
      <c r="E25" s="43">
        <v>131508</v>
      </c>
      <c r="F25" s="43">
        <v>0</v>
      </c>
      <c r="G25" s="43">
        <v>0</v>
      </c>
      <c r="H25" s="43">
        <v>0</v>
      </c>
      <c r="I25" s="43">
        <v>17523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163245</v>
      </c>
      <c r="O25" s="44">
        <f t="shared" si="2"/>
        <v>143.32309043020194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687558</v>
      </c>
      <c r="E26" s="14">
        <f t="shared" ref="E26:M26" si="8">SUM(E5,E12,E15,E19,E21,E24)</f>
        <v>436211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340670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1464439</v>
      </c>
      <c r="O26" s="35">
        <f t="shared" si="2"/>
        <v>1285.7234416154522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45</v>
      </c>
      <c r="M28" s="90"/>
      <c r="N28" s="90"/>
      <c r="O28" s="39">
        <v>1139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330609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330609</v>
      </c>
      <c r="O5" s="30">
        <f t="shared" ref="O5:O24" si="2">(N5/O$26)</f>
        <v>295.71466905187833</v>
      </c>
      <c r="P5" s="6"/>
    </row>
    <row r="6" spans="1:133">
      <c r="A6" s="12"/>
      <c r="B6" s="42">
        <v>511</v>
      </c>
      <c r="C6" s="19" t="s">
        <v>19</v>
      </c>
      <c r="D6" s="43">
        <v>15992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15992</v>
      </c>
      <c r="O6" s="44">
        <f t="shared" si="2"/>
        <v>14.304114490161002</v>
      </c>
      <c r="P6" s="9"/>
    </row>
    <row r="7" spans="1:133">
      <c r="A7" s="12"/>
      <c r="B7" s="42">
        <v>512</v>
      </c>
      <c r="C7" s="19" t="s">
        <v>20</v>
      </c>
      <c r="D7" s="43">
        <v>53940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53940</v>
      </c>
      <c r="O7" s="44">
        <f t="shared" si="2"/>
        <v>48.246869409660107</v>
      </c>
      <c r="P7" s="9"/>
    </row>
    <row r="8" spans="1:133">
      <c r="A8" s="12"/>
      <c r="B8" s="42">
        <v>513</v>
      </c>
      <c r="C8" s="19" t="s">
        <v>21</v>
      </c>
      <c r="D8" s="43">
        <v>199525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199525</v>
      </c>
      <c r="O8" s="44">
        <f t="shared" si="2"/>
        <v>178.46601073345261</v>
      </c>
      <c r="P8" s="9"/>
    </row>
    <row r="9" spans="1:133">
      <c r="A9" s="12"/>
      <c r="B9" s="42">
        <v>514</v>
      </c>
      <c r="C9" s="19" t="s">
        <v>22</v>
      </c>
      <c r="D9" s="43">
        <v>24352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24352</v>
      </c>
      <c r="O9" s="44">
        <f t="shared" si="2"/>
        <v>21.781753130590339</v>
      </c>
      <c r="P9" s="9"/>
    </row>
    <row r="10" spans="1:133">
      <c r="A10" s="12"/>
      <c r="B10" s="42">
        <v>515</v>
      </c>
      <c r="C10" s="19" t="s">
        <v>40</v>
      </c>
      <c r="D10" s="43">
        <v>4614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4614</v>
      </c>
      <c r="O10" s="44">
        <f t="shared" si="2"/>
        <v>4.1270125223613592</v>
      </c>
      <c r="P10" s="9"/>
    </row>
    <row r="11" spans="1:133">
      <c r="A11" s="12"/>
      <c r="B11" s="42">
        <v>519</v>
      </c>
      <c r="C11" s="19" t="s">
        <v>23</v>
      </c>
      <c r="D11" s="43">
        <v>32186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32186</v>
      </c>
      <c r="O11" s="44">
        <f t="shared" si="2"/>
        <v>28.788908765652952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34575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34575</v>
      </c>
      <c r="O12" s="41">
        <f t="shared" si="2"/>
        <v>30.925760286225401</v>
      </c>
      <c r="P12" s="10"/>
    </row>
    <row r="13" spans="1:133">
      <c r="A13" s="12"/>
      <c r="B13" s="42">
        <v>522</v>
      </c>
      <c r="C13" s="19" t="s">
        <v>26</v>
      </c>
      <c r="D13" s="43">
        <v>34575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34575</v>
      </c>
      <c r="O13" s="44">
        <f t="shared" si="2"/>
        <v>30.925760286225401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6456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313332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319788</v>
      </c>
      <c r="O14" s="41">
        <f t="shared" si="2"/>
        <v>286.03577817531306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185511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185511</v>
      </c>
      <c r="O15" s="44">
        <f t="shared" si="2"/>
        <v>165.93112701252235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127821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127821</v>
      </c>
      <c r="O16" s="44">
        <f t="shared" si="2"/>
        <v>114.33005366726297</v>
      </c>
      <c r="P16" s="9"/>
    </row>
    <row r="17" spans="1:119">
      <c r="A17" s="12"/>
      <c r="B17" s="42">
        <v>539</v>
      </c>
      <c r="C17" s="19" t="s">
        <v>30</v>
      </c>
      <c r="D17" s="43">
        <v>6456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6456</v>
      </c>
      <c r="O17" s="44">
        <f t="shared" si="2"/>
        <v>5.7745974955277282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138039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138039</v>
      </c>
      <c r="O18" s="41">
        <f t="shared" si="2"/>
        <v>123.4695885509839</v>
      </c>
      <c r="P18" s="10"/>
    </row>
    <row r="19" spans="1:119">
      <c r="A19" s="12"/>
      <c r="B19" s="42">
        <v>541</v>
      </c>
      <c r="C19" s="19" t="s">
        <v>32</v>
      </c>
      <c r="D19" s="43">
        <v>138039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138039</v>
      </c>
      <c r="O19" s="44">
        <f t="shared" si="2"/>
        <v>123.4695885509839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64184</v>
      </c>
      <c r="E20" s="29">
        <f t="shared" si="6"/>
        <v>6800</v>
      </c>
      <c r="F20" s="29">
        <f t="shared" si="6"/>
        <v>0</v>
      </c>
      <c r="G20" s="29">
        <f t="shared" si="6"/>
        <v>48296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119280</v>
      </c>
      <c r="O20" s="41">
        <f t="shared" si="2"/>
        <v>106.69051878354205</v>
      </c>
      <c r="P20" s="9"/>
    </row>
    <row r="21" spans="1:119">
      <c r="A21" s="12"/>
      <c r="B21" s="42">
        <v>572</v>
      </c>
      <c r="C21" s="19" t="s">
        <v>34</v>
      </c>
      <c r="D21" s="43">
        <v>64184</v>
      </c>
      <c r="E21" s="43">
        <v>6800</v>
      </c>
      <c r="F21" s="43">
        <v>0</v>
      </c>
      <c r="G21" s="43">
        <v>48296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119280</v>
      </c>
      <c r="O21" s="44">
        <f t="shared" si="2"/>
        <v>106.69051878354205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5177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5177</v>
      </c>
      <c r="O22" s="41">
        <f t="shared" si="2"/>
        <v>4.6305903398926658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5177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5177</v>
      </c>
      <c r="O23" s="44">
        <f t="shared" si="2"/>
        <v>4.6305903398926658</v>
      </c>
      <c r="P23" s="9"/>
    </row>
    <row r="24" spans="1:119" ht="16.5" thickBot="1">
      <c r="A24" s="13" t="s">
        <v>10</v>
      </c>
      <c r="B24" s="21"/>
      <c r="C24" s="20"/>
      <c r="D24" s="14">
        <f>SUM(D5,D12,D14,D18,D20,D22)</f>
        <v>573863</v>
      </c>
      <c r="E24" s="14">
        <f t="shared" ref="E24:M24" si="8">SUM(E5,E12,E14,E18,E20,E22)</f>
        <v>6800</v>
      </c>
      <c r="F24" s="14">
        <f t="shared" si="8"/>
        <v>0</v>
      </c>
      <c r="G24" s="14">
        <f t="shared" si="8"/>
        <v>48296</v>
      </c>
      <c r="H24" s="14">
        <f t="shared" si="8"/>
        <v>0</v>
      </c>
      <c r="I24" s="14">
        <f t="shared" si="8"/>
        <v>318509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947468</v>
      </c>
      <c r="O24" s="35">
        <f t="shared" si="2"/>
        <v>847.46690518783544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41</v>
      </c>
      <c r="M26" s="90"/>
      <c r="N26" s="90"/>
      <c r="O26" s="39">
        <v>1118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357840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357840</v>
      </c>
      <c r="O5" s="30">
        <f t="shared" ref="O5:O24" si="2">(N5/O$26)</f>
        <v>294.76112026359141</v>
      </c>
      <c r="P5" s="6"/>
    </row>
    <row r="6" spans="1:133">
      <c r="A6" s="12"/>
      <c r="B6" s="42">
        <v>511</v>
      </c>
      <c r="C6" s="19" t="s">
        <v>19</v>
      </c>
      <c r="D6" s="43">
        <v>17159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17159</v>
      </c>
      <c r="O6" s="44">
        <f t="shared" si="2"/>
        <v>14.134266886326195</v>
      </c>
      <c r="P6" s="9"/>
    </row>
    <row r="7" spans="1:133">
      <c r="A7" s="12"/>
      <c r="B7" s="42">
        <v>512</v>
      </c>
      <c r="C7" s="19" t="s">
        <v>20</v>
      </c>
      <c r="D7" s="43">
        <v>76750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76750</v>
      </c>
      <c r="O7" s="44">
        <f t="shared" si="2"/>
        <v>63.220757825370676</v>
      </c>
      <c r="P7" s="9"/>
    </row>
    <row r="8" spans="1:133">
      <c r="A8" s="12"/>
      <c r="B8" s="42">
        <v>513</v>
      </c>
      <c r="C8" s="19" t="s">
        <v>21</v>
      </c>
      <c r="D8" s="43">
        <v>162208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162208</v>
      </c>
      <c r="O8" s="44">
        <f t="shared" si="2"/>
        <v>133.61449752883033</v>
      </c>
      <c r="P8" s="9"/>
    </row>
    <row r="9" spans="1:133">
      <c r="A9" s="12"/>
      <c r="B9" s="42">
        <v>514</v>
      </c>
      <c r="C9" s="19" t="s">
        <v>22</v>
      </c>
      <c r="D9" s="43">
        <v>45211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45211</v>
      </c>
      <c r="O9" s="44">
        <f t="shared" si="2"/>
        <v>37.241350906095555</v>
      </c>
      <c r="P9" s="9"/>
    </row>
    <row r="10" spans="1:133">
      <c r="A10" s="12"/>
      <c r="B10" s="42">
        <v>519</v>
      </c>
      <c r="C10" s="19" t="s">
        <v>23</v>
      </c>
      <c r="D10" s="43">
        <v>56512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56512</v>
      </c>
      <c r="O10" s="44">
        <f t="shared" si="2"/>
        <v>46.550247116968698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37692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37692</v>
      </c>
      <c r="O11" s="41">
        <f t="shared" si="2"/>
        <v>31.047775947281714</v>
      </c>
      <c r="P11" s="10"/>
    </row>
    <row r="12" spans="1:133">
      <c r="A12" s="12"/>
      <c r="B12" s="42">
        <v>521</v>
      </c>
      <c r="C12" s="19" t="s">
        <v>25</v>
      </c>
      <c r="D12" s="43">
        <v>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</v>
      </c>
      <c r="O12" s="44">
        <f t="shared" si="2"/>
        <v>1.6474464579901153E-2</v>
      </c>
      <c r="P12" s="9"/>
    </row>
    <row r="13" spans="1:133">
      <c r="A13" s="12"/>
      <c r="B13" s="42">
        <v>522</v>
      </c>
      <c r="C13" s="19" t="s">
        <v>26</v>
      </c>
      <c r="D13" s="43">
        <v>37672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37672</v>
      </c>
      <c r="O13" s="44">
        <f t="shared" si="2"/>
        <v>31.031301482701814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5037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325438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330475</v>
      </c>
      <c r="O14" s="41">
        <f t="shared" si="2"/>
        <v>272.21993410214168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198008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198008</v>
      </c>
      <c r="O15" s="44">
        <f t="shared" si="2"/>
        <v>163.10378912685337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127430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127430</v>
      </c>
      <c r="O16" s="44">
        <f t="shared" si="2"/>
        <v>104.9670510708402</v>
      </c>
      <c r="P16" s="9"/>
    </row>
    <row r="17" spans="1:119">
      <c r="A17" s="12"/>
      <c r="B17" s="42">
        <v>539</v>
      </c>
      <c r="C17" s="19" t="s">
        <v>30</v>
      </c>
      <c r="D17" s="43">
        <v>5037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5037</v>
      </c>
      <c r="O17" s="44">
        <f t="shared" si="2"/>
        <v>4.1490939044481054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160052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160052</v>
      </c>
      <c r="O18" s="41">
        <f t="shared" si="2"/>
        <v>131.83855024711696</v>
      </c>
      <c r="P18" s="10"/>
    </row>
    <row r="19" spans="1:119">
      <c r="A19" s="12"/>
      <c r="B19" s="42">
        <v>541</v>
      </c>
      <c r="C19" s="19" t="s">
        <v>32</v>
      </c>
      <c r="D19" s="43">
        <v>160052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160052</v>
      </c>
      <c r="O19" s="44">
        <f t="shared" si="2"/>
        <v>131.83855024711696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83972</v>
      </c>
      <c r="E20" s="29">
        <f t="shared" si="6"/>
        <v>0</v>
      </c>
      <c r="F20" s="29">
        <f t="shared" si="6"/>
        <v>0</v>
      </c>
      <c r="G20" s="29">
        <f t="shared" si="6"/>
        <v>69818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153790</v>
      </c>
      <c r="O20" s="41">
        <f t="shared" si="2"/>
        <v>126.68039538714991</v>
      </c>
      <c r="P20" s="9"/>
    </row>
    <row r="21" spans="1:119">
      <c r="A21" s="12"/>
      <c r="B21" s="42">
        <v>572</v>
      </c>
      <c r="C21" s="19" t="s">
        <v>34</v>
      </c>
      <c r="D21" s="43">
        <v>83972</v>
      </c>
      <c r="E21" s="43">
        <v>0</v>
      </c>
      <c r="F21" s="43">
        <v>0</v>
      </c>
      <c r="G21" s="43">
        <v>69818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153790</v>
      </c>
      <c r="O21" s="44">
        <f t="shared" si="2"/>
        <v>126.68039538714991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14327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14327</v>
      </c>
      <c r="O22" s="41">
        <f t="shared" si="2"/>
        <v>11.801482701812191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14327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14327</v>
      </c>
      <c r="O23" s="44">
        <f t="shared" si="2"/>
        <v>11.801482701812191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644593</v>
      </c>
      <c r="E24" s="14">
        <f t="shared" ref="E24:M24" si="8">SUM(E5,E11,E14,E18,E20,E22)</f>
        <v>0</v>
      </c>
      <c r="F24" s="14">
        <f t="shared" si="8"/>
        <v>0</v>
      </c>
      <c r="G24" s="14">
        <f t="shared" si="8"/>
        <v>69818</v>
      </c>
      <c r="H24" s="14">
        <f t="shared" si="8"/>
        <v>0</v>
      </c>
      <c r="I24" s="14">
        <f t="shared" si="8"/>
        <v>339765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1054176</v>
      </c>
      <c r="O24" s="35">
        <f t="shared" si="2"/>
        <v>868.34925864909394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1214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1:O1"/>
    <mergeCell ref="D3:H3"/>
    <mergeCell ref="I3:J3"/>
    <mergeCell ref="K3:L3"/>
    <mergeCell ref="O3:O4"/>
    <mergeCell ref="A2:O2"/>
    <mergeCell ref="A3:C4"/>
    <mergeCell ref="A27:O27"/>
    <mergeCell ref="L26:N26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327172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327172</v>
      </c>
      <c r="O5" s="30">
        <f t="shared" ref="O5:O25" si="2">(N5/O$27)</f>
        <v>267.0791836734694</v>
      </c>
      <c r="P5" s="6"/>
    </row>
    <row r="6" spans="1:133">
      <c r="A6" s="12"/>
      <c r="B6" s="42">
        <v>511</v>
      </c>
      <c r="C6" s="19" t="s">
        <v>19</v>
      </c>
      <c r="D6" s="43">
        <v>13687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13687</v>
      </c>
      <c r="O6" s="44">
        <f t="shared" si="2"/>
        <v>11.173061224489796</v>
      </c>
      <c r="P6" s="9"/>
    </row>
    <row r="7" spans="1:133">
      <c r="A7" s="12"/>
      <c r="B7" s="42">
        <v>512</v>
      </c>
      <c r="C7" s="19" t="s">
        <v>20</v>
      </c>
      <c r="D7" s="43">
        <v>72858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72858</v>
      </c>
      <c r="O7" s="44">
        <f t="shared" si="2"/>
        <v>59.475918367346942</v>
      </c>
      <c r="P7" s="9"/>
    </row>
    <row r="8" spans="1:133">
      <c r="A8" s="12"/>
      <c r="B8" s="42">
        <v>513</v>
      </c>
      <c r="C8" s="19" t="s">
        <v>21</v>
      </c>
      <c r="D8" s="43">
        <v>151494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151494</v>
      </c>
      <c r="O8" s="44">
        <f t="shared" si="2"/>
        <v>123.66857142857143</v>
      </c>
      <c r="P8" s="9"/>
    </row>
    <row r="9" spans="1:133">
      <c r="A9" s="12"/>
      <c r="B9" s="42">
        <v>514</v>
      </c>
      <c r="C9" s="19" t="s">
        <v>22</v>
      </c>
      <c r="D9" s="43">
        <v>31273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31273</v>
      </c>
      <c r="O9" s="44">
        <f t="shared" si="2"/>
        <v>25.528979591836734</v>
      </c>
      <c r="P9" s="9"/>
    </row>
    <row r="10" spans="1:133">
      <c r="A10" s="12"/>
      <c r="B10" s="42">
        <v>519</v>
      </c>
      <c r="C10" s="19" t="s">
        <v>23</v>
      </c>
      <c r="D10" s="43">
        <v>57860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57860</v>
      </c>
      <c r="O10" s="44">
        <f t="shared" si="2"/>
        <v>47.232653061224489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47749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47749</v>
      </c>
      <c r="O11" s="41">
        <f t="shared" si="2"/>
        <v>38.97877551020408</v>
      </c>
      <c r="P11" s="10"/>
    </row>
    <row r="12" spans="1:133">
      <c r="A12" s="12"/>
      <c r="B12" s="42">
        <v>521</v>
      </c>
      <c r="C12" s="19" t="s">
        <v>25</v>
      </c>
      <c r="D12" s="43">
        <v>13504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13504</v>
      </c>
      <c r="O12" s="44">
        <f t="shared" si="2"/>
        <v>11.023673469387756</v>
      </c>
      <c r="P12" s="9"/>
    </row>
    <row r="13" spans="1:133">
      <c r="A13" s="12"/>
      <c r="B13" s="42">
        <v>522</v>
      </c>
      <c r="C13" s="19" t="s">
        <v>26</v>
      </c>
      <c r="D13" s="43">
        <v>34245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34245</v>
      </c>
      <c r="O13" s="44">
        <f t="shared" si="2"/>
        <v>27.955102040816328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1748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283878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285626</v>
      </c>
      <c r="O14" s="41">
        <f t="shared" si="2"/>
        <v>233.16408163265305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172775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172775</v>
      </c>
      <c r="O15" s="44">
        <f t="shared" si="2"/>
        <v>141.0408163265306</v>
      </c>
      <c r="P15" s="9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111103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111103</v>
      </c>
      <c r="O16" s="44">
        <f t="shared" si="2"/>
        <v>90.696326530612239</v>
      </c>
      <c r="P16" s="9"/>
    </row>
    <row r="17" spans="1:119">
      <c r="A17" s="12"/>
      <c r="B17" s="42">
        <v>539</v>
      </c>
      <c r="C17" s="19" t="s">
        <v>30</v>
      </c>
      <c r="D17" s="43">
        <v>1748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1748</v>
      </c>
      <c r="O17" s="44">
        <f t="shared" si="2"/>
        <v>1.4269387755102041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154911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154911</v>
      </c>
      <c r="O18" s="41">
        <f t="shared" si="2"/>
        <v>126.45795918367347</v>
      </c>
      <c r="P18" s="10"/>
    </row>
    <row r="19" spans="1:119">
      <c r="A19" s="12"/>
      <c r="B19" s="42">
        <v>541</v>
      </c>
      <c r="C19" s="19" t="s">
        <v>32</v>
      </c>
      <c r="D19" s="43">
        <v>143981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143981</v>
      </c>
      <c r="O19" s="44">
        <f t="shared" si="2"/>
        <v>117.53551020408163</v>
      </c>
      <c r="P19" s="9"/>
    </row>
    <row r="20" spans="1:119">
      <c r="A20" s="12"/>
      <c r="B20" s="42">
        <v>549</v>
      </c>
      <c r="C20" s="19" t="s">
        <v>49</v>
      </c>
      <c r="D20" s="43">
        <v>10930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10930</v>
      </c>
      <c r="O20" s="44">
        <f t="shared" si="2"/>
        <v>8.9224489795918362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110665</v>
      </c>
      <c r="E21" s="29">
        <f t="shared" si="6"/>
        <v>0</v>
      </c>
      <c r="F21" s="29">
        <f t="shared" si="6"/>
        <v>0</v>
      </c>
      <c r="G21" s="29">
        <f t="shared" si="6"/>
        <v>232998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343663</v>
      </c>
      <c r="O21" s="41">
        <f t="shared" si="2"/>
        <v>280.54122448979592</v>
      </c>
      <c r="P21" s="9"/>
    </row>
    <row r="22" spans="1:119">
      <c r="A22" s="12"/>
      <c r="B22" s="42">
        <v>572</v>
      </c>
      <c r="C22" s="19" t="s">
        <v>34</v>
      </c>
      <c r="D22" s="43">
        <v>110665</v>
      </c>
      <c r="E22" s="43">
        <v>0</v>
      </c>
      <c r="F22" s="43">
        <v>0</v>
      </c>
      <c r="G22" s="43">
        <v>232998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343663</v>
      </c>
      <c r="O22" s="44">
        <f t="shared" si="2"/>
        <v>280.54122448979592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132439</v>
      </c>
      <c r="E23" s="29">
        <f t="shared" si="7"/>
        <v>163737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6903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303079</v>
      </c>
      <c r="O23" s="41">
        <f t="shared" si="2"/>
        <v>247.41142857142856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132439</v>
      </c>
      <c r="E24" s="43">
        <v>163737</v>
      </c>
      <c r="F24" s="43">
        <v>0</v>
      </c>
      <c r="G24" s="43">
        <v>0</v>
      </c>
      <c r="H24" s="43">
        <v>0</v>
      </c>
      <c r="I24" s="43">
        <v>6903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303079</v>
      </c>
      <c r="O24" s="44">
        <f t="shared" si="2"/>
        <v>247.41142857142856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774684</v>
      </c>
      <c r="E25" s="14">
        <f t="shared" ref="E25:M25" si="8">SUM(E5,E11,E14,E18,E21,E23)</f>
        <v>163737</v>
      </c>
      <c r="F25" s="14">
        <f t="shared" si="8"/>
        <v>0</v>
      </c>
      <c r="G25" s="14">
        <f t="shared" si="8"/>
        <v>232998</v>
      </c>
      <c r="H25" s="14">
        <f t="shared" si="8"/>
        <v>0</v>
      </c>
      <c r="I25" s="14">
        <f t="shared" si="8"/>
        <v>290781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1462200</v>
      </c>
      <c r="O25" s="35">
        <f t="shared" si="2"/>
        <v>1193.6326530612246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1225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303756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303756</v>
      </c>
      <c r="O5" s="30">
        <f t="shared" ref="O5:O24" si="2">(N5/O$26)</f>
        <v>247.15703824247356</v>
      </c>
      <c r="P5" s="6"/>
    </row>
    <row r="6" spans="1:133">
      <c r="A6" s="12"/>
      <c r="B6" s="42">
        <v>511</v>
      </c>
      <c r="C6" s="19" t="s">
        <v>19</v>
      </c>
      <c r="D6" s="43">
        <v>13687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13687</v>
      </c>
      <c r="O6" s="44">
        <f t="shared" si="2"/>
        <v>11.136696501220504</v>
      </c>
      <c r="P6" s="9"/>
    </row>
    <row r="7" spans="1:133">
      <c r="A7" s="12"/>
      <c r="B7" s="42">
        <v>512</v>
      </c>
      <c r="C7" s="19" t="s">
        <v>20</v>
      </c>
      <c r="D7" s="43">
        <v>65964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65964</v>
      </c>
      <c r="O7" s="44">
        <f t="shared" si="2"/>
        <v>53.672904800650933</v>
      </c>
      <c r="P7" s="9"/>
    </row>
    <row r="8" spans="1:133">
      <c r="A8" s="12"/>
      <c r="B8" s="42">
        <v>513</v>
      </c>
      <c r="C8" s="19" t="s">
        <v>21</v>
      </c>
      <c r="D8" s="43">
        <v>131838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131838</v>
      </c>
      <c r="O8" s="44">
        <f t="shared" si="2"/>
        <v>107.27257933279088</v>
      </c>
      <c r="P8" s="9"/>
    </row>
    <row r="9" spans="1:133">
      <c r="A9" s="12"/>
      <c r="B9" s="42">
        <v>514</v>
      </c>
      <c r="C9" s="19" t="s">
        <v>22</v>
      </c>
      <c r="D9" s="43">
        <v>25892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25892</v>
      </c>
      <c r="O9" s="44">
        <f t="shared" si="2"/>
        <v>21.067534580960132</v>
      </c>
      <c r="P9" s="9"/>
    </row>
    <row r="10" spans="1:133">
      <c r="A10" s="12"/>
      <c r="B10" s="42">
        <v>519</v>
      </c>
      <c r="C10" s="19" t="s">
        <v>23</v>
      </c>
      <c r="D10" s="43">
        <v>66375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66375</v>
      </c>
      <c r="O10" s="44">
        <f t="shared" si="2"/>
        <v>54.007323026851097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39167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39167</v>
      </c>
      <c r="O11" s="41">
        <f t="shared" si="2"/>
        <v>31.868999186330349</v>
      </c>
      <c r="P11" s="10"/>
    </row>
    <row r="12" spans="1:133">
      <c r="A12" s="12"/>
      <c r="B12" s="42">
        <v>521</v>
      </c>
      <c r="C12" s="19" t="s">
        <v>25</v>
      </c>
      <c r="D12" s="43">
        <v>4671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4671</v>
      </c>
      <c r="O12" s="44">
        <f t="shared" si="2"/>
        <v>3.8006509357200975</v>
      </c>
      <c r="P12" s="9"/>
    </row>
    <row r="13" spans="1:133">
      <c r="A13" s="12"/>
      <c r="B13" s="42">
        <v>522</v>
      </c>
      <c r="C13" s="19" t="s">
        <v>26</v>
      </c>
      <c r="D13" s="43">
        <v>34496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34496</v>
      </c>
      <c r="O13" s="44">
        <f t="shared" si="2"/>
        <v>28.068348250610253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100118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171114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271232</v>
      </c>
      <c r="O14" s="41">
        <f t="shared" si="2"/>
        <v>220.69324654190399</v>
      </c>
      <c r="P14" s="10"/>
    </row>
    <row r="15" spans="1:133">
      <c r="A15" s="12"/>
      <c r="B15" s="42">
        <v>534</v>
      </c>
      <c r="C15" s="19" t="s">
        <v>29</v>
      </c>
      <c r="D15" s="43">
        <v>100118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100118</v>
      </c>
      <c r="O15" s="44">
        <f t="shared" si="2"/>
        <v>81.462978030919444</v>
      </c>
      <c r="P15" s="9"/>
    </row>
    <row r="16" spans="1:133">
      <c r="A16" s="12"/>
      <c r="B16" s="42">
        <v>536</v>
      </c>
      <c r="C16" s="19" t="s">
        <v>60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171114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171114</v>
      </c>
      <c r="O16" s="44">
        <f t="shared" si="2"/>
        <v>139.23026851098453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SUM(D18:D19)</f>
        <v>164118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164118</v>
      </c>
      <c r="O17" s="41">
        <f t="shared" si="2"/>
        <v>133.53783563873068</v>
      </c>
      <c r="P17" s="10"/>
    </row>
    <row r="18" spans="1:119">
      <c r="A18" s="12"/>
      <c r="B18" s="42">
        <v>541</v>
      </c>
      <c r="C18" s="19" t="s">
        <v>32</v>
      </c>
      <c r="D18" s="43">
        <v>137242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137242</v>
      </c>
      <c r="O18" s="44">
        <f t="shared" si="2"/>
        <v>111.66965012205044</v>
      </c>
      <c r="P18" s="9"/>
    </row>
    <row r="19" spans="1:119">
      <c r="A19" s="12"/>
      <c r="B19" s="42">
        <v>549</v>
      </c>
      <c r="C19" s="19" t="s">
        <v>49</v>
      </c>
      <c r="D19" s="43">
        <v>26876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26876</v>
      </c>
      <c r="O19" s="44">
        <f t="shared" si="2"/>
        <v>21.868185516680228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310576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310576</v>
      </c>
      <c r="O20" s="41">
        <f t="shared" si="2"/>
        <v>252.70626525630593</v>
      </c>
      <c r="P20" s="9"/>
    </row>
    <row r="21" spans="1:119">
      <c r="A21" s="12"/>
      <c r="B21" s="42">
        <v>572</v>
      </c>
      <c r="C21" s="19" t="s">
        <v>34</v>
      </c>
      <c r="D21" s="43">
        <v>310576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310576</v>
      </c>
      <c r="O21" s="44">
        <f t="shared" si="2"/>
        <v>252.70626525630593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64250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6903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71153</v>
      </c>
      <c r="O22" s="41">
        <f t="shared" si="2"/>
        <v>57.895036615134252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64250</v>
      </c>
      <c r="F23" s="43">
        <v>0</v>
      </c>
      <c r="G23" s="43">
        <v>0</v>
      </c>
      <c r="H23" s="43">
        <v>0</v>
      </c>
      <c r="I23" s="43">
        <v>6903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71153</v>
      </c>
      <c r="O23" s="44">
        <f t="shared" si="2"/>
        <v>57.895036615134252</v>
      </c>
      <c r="P23" s="9"/>
    </row>
    <row r="24" spans="1:119" ht="16.5" thickBot="1">
      <c r="A24" s="13" t="s">
        <v>10</v>
      </c>
      <c r="B24" s="21"/>
      <c r="C24" s="20"/>
      <c r="D24" s="14">
        <f>SUM(D5,D11,D14,D17,D20,D22)</f>
        <v>917735</v>
      </c>
      <c r="E24" s="14">
        <f t="shared" ref="E24:M24" si="8">SUM(E5,E11,E14,E17,E20,E22)</f>
        <v>64250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178017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1160002</v>
      </c>
      <c r="O24" s="35">
        <f t="shared" si="2"/>
        <v>943.85842148087875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61</v>
      </c>
      <c r="M26" s="90"/>
      <c r="N26" s="90"/>
      <c r="O26" s="39">
        <v>1229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523833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523833</v>
      </c>
      <c r="P5" s="30">
        <f t="shared" ref="P5:P28" si="2">(O5/P$30)</f>
        <v>455.90339425587467</v>
      </c>
      <c r="Q5" s="6"/>
    </row>
    <row r="6" spans="1:134">
      <c r="A6" s="12"/>
      <c r="B6" s="42">
        <v>511</v>
      </c>
      <c r="C6" s="19" t="s">
        <v>19</v>
      </c>
      <c r="D6" s="43">
        <v>78496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78496</v>
      </c>
      <c r="P6" s="44">
        <f t="shared" si="2"/>
        <v>68.31679721496954</v>
      </c>
      <c r="Q6" s="9"/>
    </row>
    <row r="7" spans="1:134">
      <c r="A7" s="12"/>
      <c r="B7" s="42">
        <v>512</v>
      </c>
      <c r="C7" s="19" t="s">
        <v>20</v>
      </c>
      <c r="D7" s="43">
        <v>75555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75555</v>
      </c>
      <c r="P7" s="44">
        <f t="shared" si="2"/>
        <v>65.757180156657967</v>
      </c>
      <c r="Q7" s="9"/>
    </row>
    <row r="8" spans="1:134">
      <c r="A8" s="12"/>
      <c r="B8" s="42">
        <v>513</v>
      </c>
      <c r="C8" s="19" t="s">
        <v>21</v>
      </c>
      <c r="D8" s="43">
        <v>223467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223467</v>
      </c>
      <c r="P8" s="44">
        <f t="shared" si="2"/>
        <v>194.48825065274153</v>
      </c>
      <c r="Q8" s="9"/>
    </row>
    <row r="9" spans="1:134">
      <c r="A9" s="12"/>
      <c r="B9" s="42">
        <v>514</v>
      </c>
      <c r="C9" s="19" t="s">
        <v>22</v>
      </c>
      <c r="D9" s="43">
        <v>47849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47849</v>
      </c>
      <c r="P9" s="44">
        <f t="shared" si="2"/>
        <v>41.644038294168844</v>
      </c>
      <c r="Q9" s="9"/>
    </row>
    <row r="10" spans="1:134">
      <c r="A10" s="12"/>
      <c r="B10" s="42">
        <v>515</v>
      </c>
      <c r="C10" s="19" t="s">
        <v>40</v>
      </c>
      <c r="D10" s="43">
        <v>7000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7000</v>
      </c>
      <c r="P10" s="44">
        <f t="shared" si="2"/>
        <v>6.0922541340295906</v>
      </c>
      <c r="Q10" s="9"/>
    </row>
    <row r="11" spans="1:134">
      <c r="A11" s="12"/>
      <c r="B11" s="42">
        <v>519</v>
      </c>
      <c r="C11" s="19" t="s">
        <v>23</v>
      </c>
      <c r="D11" s="43">
        <v>91466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91466</v>
      </c>
      <c r="P11" s="44">
        <f t="shared" si="2"/>
        <v>79.604873803307228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SUM(D13:D15)</f>
        <v>11506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11506</v>
      </c>
      <c r="P12" s="41">
        <f t="shared" si="2"/>
        <v>10.013925152306353</v>
      </c>
      <c r="Q12" s="10"/>
    </row>
    <row r="13" spans="1:134">
      <c r="A13" s="12"/>
      <c r="B13" s="42">
        <v>521</v>
      </c>
      <c r="C13" s="19" t="s">
        <v>25</v>
      </c>
      <c r="D13" s="43">
        <v>246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246</v>
      </c>
      <c r="P13" s="44">
        <f t="shared" si="2"/>
        <v>0.21409921671018275</v>
      </c>
      <c r="Q13" s="9"/>
    </row>
    <row r="14" spans="1:134">
      <c r="A14" s="12"/>
      <c r="B14" s="42">
        <v>522</v>
      </c>
      <c r="C14" s="19" t="s">
        <v>26</v>
      </c>
      <c r="D14" s="43">
        <v>3261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3261</v>
      </c>
      <c r="P14" s="44">
        <f t="shared" si="2"/>
        <v>2.8381201044386422</v>
      </c>
      <c r="Q14" s="9"/>
    </row>
    <row r="15" spans="1:134">
      <c r="A15" s="12"/>
      <c r="B15" s="42">
        <v>529</v>
      </c>
      <c r="C15" s="19" t="s">
        <v>80</v>
      </c>
      <c r="D15" s="43">
        <v>7999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7999</v>
      </c>
      <c r="P15" s="44">
        <f t="shared" si="2"/>
        <v>6.9617058311575279</v>
      </c>
      <c r="Q15" s="9"/>
    </row>
    <row r="16" spans="1:134" ht="15.75">
      <c r="A16" s="26" t="s">
        <v>27</v>
      </c>
      <c r="B16" s="27"/>
      <c r="C16" s="28"/>
      <c r="D16" s="29">
        <f t="shared" ref="D16:N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576081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576081</v>
      </c>
      <c r="P16" s="41">
        <f t="shared" si="2"/>
        <v>501.37597911227152</v>
      </c>
      <c r="Q16" s="10"/>
    </row>
    <row r="17" spans="1:120">
      <c r="A17" s="12"/>
      <c r="B17" s="42">
        <v>533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473629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473629</v>
      </c>
      <c r="P17" s="44">
        <f t="shared" si="2"/>
        <v>412.20974760661443</v>
      </c>
      <c r="Q17" s="9"/>
    </row>
    <row r="18" spans="1:120">
      <c r="A18" s="12"/>
      <c r="B18" s="42">
        <v>536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102452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102452</v>
      </c>
      <c r="P18" s="44">
        <f t="shared" si="2"/>
        <v>89.166231505657095</v>
      </c>
      <c r="Q18" s="9"/>
    </row>
    <row r="19" spans="1:120" ht="15.75">
      <c r="A19" s="26" t="s">
        <v>31</v>
      </c>
      <c r="B19" s="27"/>
      <c r="C19" s="28"/>
      <c r="D19" s="29">
        <f t="shared" ref="D19:N19" si="5">SUM(D20:D20)</f>
        <v>310034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310034</v>
      </c>
      <c r="P19" s="41">
        <f t="shared" si="2"/>
        <v>269.82941688424717</v>
      </c>
      <c r="Q19" s="10"/>
    </row>
    <row r="20" spans="1:120">
      <c r="A20" s="12"/>
      <c r="B20" s="42">
        <v>541</v>
      </c>
      <c r="C20" s="19" t="s">
        <v>32</v>
      </c>
      <c r="D20" s="43">
        <v>310034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310034</v>
      </c>
      <c r="P20" s="44">
        <f t="shared" si="2"/>
        <v>269.82941688424717</v>
      </c>
      <c r="Q20" s="9"/>
    </row>
    <row r="21" spans="1:120" ht="15.75">
      <c r="A21" s="26" t="s">
        <v>69</v>
      </c>
      <c r="B21" s="27"/>
      <c r="C21" s="28"/>
      <c r="D21" s="29">
        <f t="shared" ref="D21:N21" si="6">SUM(D22:D22)</f>
        <v>120507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120507</v>
      </c>
      <c r="P21" s="41">
        <f t="shared" si="2"/>
        <v>104.8798955613577</v>
      </c>
      <c r="Q21" s="10"/>
    </row>
    <row r="22" spans="1:120">
      <c r="A22" s="12"/>
      <c r="B22" s="42">
        <v>569</v>
      </c>
      <c r="C22" s="19" t="s">
        <v>86</v>
      </c>
      <c r="D22" s="43">
        <v>120507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120507</v>
      </c>
      <c r="P22" s="44">
        <f t="shared" si="2"/>
        <v>104.8798955613577</v>
      </c>
      <c r="Q22" s="9"/>
    </row>
    <row r="23" spans="1:120" ht="15.75">
      <c r="A23" s="26" t="s">
        <v>33</v>
      </c>
      <c r="B23" s="27"/>
      <c r="C23" s="28"/>
      <c r="D23" s="29">
        <f t="shared" ref="D23:N23" si="7">SUM(D24:D24)</f>
        <v>329216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329216</v>
      </c>
      <c r="P23" s="41">
        <f t="shared" si="2"/>
        <v>286.52393385552654</v>
      </c>
      <c r="Q23" s="9"/>
    </row>
    <row r="24" spans="1:120">
      <c r="A24" s="12"/>
      <c r="B24" s="42">
        <v>572</v>
      </c>
      <c r="C24" s="19" t="s">
        <v>34</v>
      </c>
      <c r="D24" s="43">
        <v>329216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329216</v>
      </c>
      <c r="P24" s="44">
        <f t="shared" si="2"/>
        <v>286.52393385552654</v>
      </c>
      <c r="Q24" s="9"/>
    </row>
    <row r="25" spans="1:120" ht="15.75">
      <c r="A25" s="26" t="s">
        <v>36</v>
      </c>
      <c r="B25" s="27"/>
      <c r="C25" s="28"/>
      <c r="D25" s="29">
        <f t="shared" ref="D25:N25" si="8">SUM(D26:D27)</f>
        <v>119098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2877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121975</v>
      </c>
      <c r="P25" s="41">
        <f t="shared" si="2"/>
        <v>106.15752828546562</v>
      </c>
      <c r="Q25" s="9"/>
    </row>
    <row r="26" spans="1:120">
      <c r="A26" s="12"/>
      <c r="B26" s="42">
        <v>581</v>
      </c>
      <c r="C26" s="19" t="s">
        <v>87</v>
      </c>
      <c r="D26" s="43">
        <v>119098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119098</v>
      </c>
      <c r="P26" s="44">
        <f t="shared" si="2"/>
        <v>103.65361183637945</v>
      </c>
      <c r="Q26" s="9"/>
    </row>
    <row r="27" spans="1:120" ht="15.75" thickBot="1">
      <c r="A27" s="12"/>
      <c r="B27" s="42">
        <v>590</v>
      </c>
      <c r="C27" s="19" t="s">
        <v>88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2877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2877</v>
      </c>
      <c r="P27" s="44">
        <f t="shared" si="2"/>
        <v>2.5039164490861618</v>
      </c>
      <c r="Q27" s="9"/>
    </row>
    <row r="28" spans="1:120" ht="16.5" thickBot="1">
      <c r="A28" s="13" t="s">
        <v>10</v>
      </c>
      <c r="B28" s="21"/>
      <c r="C28" s="20"/>
      <c r="D28" s="14">
        <f>SUM(D5,D12,D16,D19,D21,D23,D25)</f>
        <v>1414194</v>
      </c>
      <c r="E28" s="14">
        <f t="shared" ref="E28:N28" si="9">SUM(E5,E12,E16,E19,E21,E23,E25)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578958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1993152</v>
      </c>
      <c r="P28" s="35">
        <f t="shared" si="2"/>
        <v>1734.6840731070497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89</v>
      </c>
      <c r="N30" s="90"/>
      <c r="O30" s="90"/>
      <c r="P30" s="39">
        <v>1149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502271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89324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591595</v>
      </c>
      <c r="O5" s="30">
        <f t="shared" ref="O5:O24" si="2">(N5/O$26)</f>
        <v>491.35797342192689</v>
      </c>
      <c r="P5" s="6"/>
    </row>
    <row r="6" spans="1:133">
      <c r="A6" s="12"/>
      <c r="B6" s="42">
        <v>511</v>
      </c>
      <c r="C6" s="19" t="s">
        <v>19</v>
      </c>
      <c r="D6" s="43">
        <v>62901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62901</v>
      </c>
      <c r="O6" s="44">
        <f t="shared" si="2"/>
        <v>52.243355481727576</v>
      </c>
      <c r="P6" s="9"/>
    </row>
    <row r="7" spans="1:133">
      <c r="A7" s="12"/>
      <c r="B7" s="42">
        <v>512</v>
      </c>
      <c r="C7" s="19" t="s">
        <v>20</v>
      </c>
      <c r="D7" s="43">
        <v>107809</v>
      </c>
      <c r="E7" s="43">
        <v>0</v>
      </c>
      <c r="F7" s="43">
        <v>0</v>
      </c>
      <c r="G7" s="43">
        <v>0</v>
      </c>
      <c r="H7" s="43">
        <v>0</v>
      </c>
      <c r="I7" s="43">
        <v>89324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197133</v>
      </c>
      <c r="O7" s="44">
        <f t="shared" si="2"/>
        <v>163.73172757475083</v>
      </c>
      <c r="P7" s="9"/>
    </row>
    <row r="8" spans="1:133">
      <c r="A8" s="12"/>
      <c r="B8" s="42">
        <v>513</v>
      </c>
      <c r="C8" s="19" t="s">
        <v>21</v>
      </c>
      <c r="D8" s="43">
        <v>176682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176682</v>
      </c>
      <c r="O8" s="44">
        <f t="shared" si="2"/>
        <v>146.74584717607974</v>
      </c>
      <c r="P8" s="9"/>
    </row>
    <row r="9" spans="1:133">
      <c r="A9" s="12"/>
      <c r="B9" s="42">
        <v>514</v>
      </c>
      <c r="C9" s="19" t="s">
        <v>22</v>
      </c>
      <c r="D9" s="43">
        <v>46500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46500</v>
      </c>
      <c r="O9" s="44">
        <f t="shared" si="2"/>
        <v>38.621262458471762</v>
      </c>
      <c r="P9" s="9"/>
    </row>
    <row r="10" spans="1:133">
      <c r="A10" s="12"/>
      <c r="B10" s="42">
        <v>515</v>
      </c>
      <c r="C10" s="19" t="s">
        <v>40</v>
      </c>
      <c r="D10" s="43">
        <v>9675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9675</v>
      </c>
      <c r="O10" s="44">
        <f t="shared" si="2"/>
        <v>8.0357142857142865</v>
      </c>
      <c r="P10" s="9"/>
    </row>
    <row r="11" spans="1:133">
      <c r="A11" s="12"/>
      <c r="B11" s="42">
        <v>519</v>
      </c>
      <c r="C11" s="19" t="s">
        <v>54</v>
      </c>
      <c r="D11" s="43">
        <v>98704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98704</v>
      </c>
      <c r="O11" s="44">
        <f t="shared" si="2"/>
        <v>81.980066445182729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28627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28627</v>
      </c>
      <c r="O12" s="41">
        <f t="shared" si="2"/>
        <v>23.776578073089702</v>
      </c>
      <c r="P12" s="10"/>
    </row>
    <row r="13" spans="1:133">
      <c r="A13" s="12"/>
      <c r="B13" s="42">
        <v>521</v>
      </c>
      <c r="C13" s="19" t="s">
        <v>25</v>
      </c>
      <c r="D13" s="43">
        <v>231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231</v>
      </c>
      <c r="O13" s="44">
        <f t="shared" si="2"/>
        <v>0.19186046511627908</v>
      </c>
      <c r="P13" s="9"/>
    </row>
    <row r="14" spans="1:133">
      <c r="A14" s="12"/>
      <c r="B14" s="42">
        <v>522</v>
      </c>
      <c r="C14" s="19" t="s">
        <v>26</v>
      </c>
      <c r="D14" s="43">
        <v>16123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16123</v>
      </c>
      <c r="O14" s="44">
        <f t="shared" si="2"/>
        <v>13.391196013289036</v>
      </c>
      <c r="P14" s="9"/>
    </row>
    <row r="15" spans="1:133">
      <c r="A15" s="12"/>
      <c r="B15" s="42">
        <v>529</v>
      </c>
      <c r="C15" s="19" t="s">
        <v>80</v>
      </c>
      <c r="D15" s="43">
        <v>12273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12273</v>
      </c>
      <c r="O15" s="44">
        <f t="shared" si="2"/>
        <v>10.193521594684386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SUM(D17:D19)</f>
        <v>107870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282204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390074</v>
      </c>
      <c r="O16" s="41">
        <f t="shared" si="2"/>
        <v>323.98172757475083</v>
      </c>
      <c r="P16" s="10"/>
    </row>
    <row r="17" spans="1:119">
      <c r="A17" s="12"/>
      <c r="B17" s="42">
        <v>533</v>
      </c>
      <c r="C17" s="19" t="s">
        <v>28</v>
      </c>
      <c r="D17" s="43">
        <v>107870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107870</v>
      </c>
      <c r="O17" s="44">
        <f t="shared" si="2"/>
        <v>89.593023255813947</v>
      </c>
      <c r="P17" s="9"/>
    </row>
    <row r="18" spans="1:119">
      <c r="A18" s="12"/>
      <c r="B18" s="42">
        <v>535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103415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103415</v>
      </c>
      <c r="O18" s="44">
        <f t="shared" si="2"/>
        <v>85.892857142857139</v>
      </c>
      <c r="P18" s="9"/>
    </row>
    <row r="19" spans="1:119">
      <c r="A19" s="12"/>
      <c r="B19" s="42">
        <v>536</v>
      </c>
      <c r="C19" s="19" t="s">
        <v>76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178789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178789</v>
      </c>
      <c r="O19" s="44">
        <f t="shared" si="2"/>
        <v>148.49584717607974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443516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443516</v>
      </c>
      <c r="O20" s="41">
        <f t="shared" si="2"/>
        <v>368.36877076411957</v>
      </c>
      <c r="P20" s="10"/>
    </row>
    <row r="21" spans="1:119">
      <c r="A21" s="12"/>
      <c r="B21" s="42">
        <v>541</v>
      </c>
      <c r="C21" s="19" t="s">
        <v>56</v>
      </c>
      <c r="D21" s="43">
        <v>443516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443516</v>
      </c>
      <c r="O21" s="44">
        <f t="shared" si="2"/>
        <v>368.36877076411957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171287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171287</v>
      </c>
      <c r="O22" s="41">
        <f t="shared" si="2"/>
        <v>142.26495016611295</v>
      </c>
      <c r="P22" s="9"/>
    </row>
    <row r="23" spans="1:119" ht="15.75" thickBot="1">
      <c r="A23" s="12"/>
      <c r="B23" s="42">
        <v>572</v>
      </c>
      <c r="C23" s="19" t="s">
        <v>57</v>
      </c>
      <c r="D23" s="43">
        <v>171287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171287</v>
      </c>
      <c r="O23" s="44">
        <f t="shared" si="2"/>
        <v>142.26495016611295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1253571</v>
      </c>
      <c r="E24" s="14">
        <f t="shared" ref="E24:M24" si="7">SUM(E5,E12,E16,E20,E22)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371528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1625099</v>
      </c>
      <c r="O24" s="35">
        <f t="shared" si="2"/>
        <v>1349.75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81</v>
      </c>
      <c r="M26" s="90"/>
      <c r="N26" s="90"/>
      <c r="O26" s="39">
        <v>1204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419907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419907</v>
      </c>
      <c r="O5" s="30">
        <f t="shared" ref="O5:O24" si="2">(N5/O$26)</f>
        <v>349.63114071606992</v>
      </c>
      <c r="P5" s="6"/>
    </row>
    <row r="6" spans="1:133">
      <c r="A6" s="12"/>
      <c r="B6" s="42">
        <v>511</v>
      </c>
      <c r="C6" s="19" t="s">
        <v>19</v>
      </c>
      <c r="D6" s="43">
        <v>30761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30761</v>
      </c>
      <c r="O6" s="44">
        <f t="shared" si="2"/>
        <v>25.612822647793504</v>
      </c>
      <c r="P6" s="9"/>
    </row>
    <row r="7" spans="1:133">
      <c r="A7" s="12"/>
      <c r="B7" s="42">
        <v>512</v>
      </c>
      <c r="C7" s="19" t="s">
        <v>20</v>
      </c>
      <c r="D7" s="43">
        <v>68531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68531</v>
      </c>
      <c r="O7" s="44">
        <f t="shared" si="2"/>
        <v>57.061615320566197</v>
      </c>
      <c r="P7" s="9"/>
    </row>
    <row r="8" spans="1:133">
      <c r="A8" s="12"/>
      <c r="B8" s="42">
        <v>513</v>
      </c>
      <c r="C8" s="19" t="s">
        <v>21</v>
      </c>
      <c r="D8" s="43">
        <v>190190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190190</v>
      </c>
      <c r="O8" s="44">
        <f t="shared" si="2"/>
        <v>158.35970024979184</v>
      </c>
      <c r="P8" s="9"/>
    </row>
    <row r="9" spans="1:133">
      <c r="A9" s="12"/>
      <c r="B9" s="42">
        <v>514</v>
      </c>
      <c r="C9" s="19" t="s">
        <v>22</v>
      </c>
      <c r="D9" s="43">
        <v>48696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48696</v>
      </c>
      <c r="O9" s="44">
        <f t="shared" si="2"/>
        <v>40.546211490424646</v>
      </c>
      <c r="P9" s="9"/>
    </row>
    <row r="10" spans="1:133">
      <c r="A10" s="12"/>
      <c r="B10" s="42">
        <v>515</v>
      </c>
      <c r="C10" s="19" t="s">
        <v>40</v>
      </c>
      <c r="D10" s="43">
        <v>12845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12845</v>
      </c>
      <c r="O10" s="44">
        <f t="shared" si="2"/>
        <v>10.695253955037469</v>
      </c>
      <c r="P10" s="9"/>
    </row>
    <row r="11" spans="1:133">
      <c r="A11" s="12"/>
      <c r="B11" s="42">
        <v>519</v>
      </c>
      <c r="C11" s="19" t="s">
        <v>54</v>
      </c>
      <c r="D11" s="43">
        <v>68884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68884</v>
      </c>
      <c r="O11" s="44">
        <f t="shared" si="2"/>
        <v>57.355537052456285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35148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35148</v>
      </c>
      <c r="O12" s="41">
        <f t="shared" si="2"/>
        <v>29.265611990008328</v>
      </c>
      <c r="P12" s="10"/>
    </row>
    <row r="13" spans="1:133">
      <c r="A13" s="12"/>
      <c r="B13" s="42">
        <v>521</v>
      </c>
      <c r="C13" s="19" t="s">
        <v>25</v>
      </c>
      <c r="D13" s="43">
        <v>239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239</v>
      </c>
      <c r="O13" s="44">
        <f t="shared" si="2"/>
        <v>0.19900083263946711</v>
      </c>
      <c r="P13" s="9"/>
    </row>
    <row r="14" spans="1:133">
      <c r="A14" s="12"/>
      <c r="B14" s="42">
        <v>522</v>
      </c>
      <c r="C14" s="19" t="s">
        <v>26</v>
      </c>
      <c r="D14" s="43">
        <v>34909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34909</v>
      </c>
      <c r="O14" s="44">
        <f t="shared" si="2"/>
        <v>29.066611157368861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6470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200532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207002</v>
      </c>
      <c r="O15" s="41">
        <f t="shared" si="2"/>
        <v>172.35803497085763</v>
      </c>
      <c r="P15" s="10"/>
    </row>
    <row r="16" spans="1:133">
      <c r="A16" s="12"/>
      <c r="B16" s="42">
        <v>535</v>
      </c>
      <c r="C16" s="19" t="s">
        <v>63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18581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18581</v>
      </c>
      <c r="O16" s="44">
        <f t="shared" si="2"/>
        <v>15.47127393838468</v>
      </c>
      <c r="P16" s="9"/>
    </row>
    <row r="17" spans="1:119">
      <c r="A17" s="12"/>
      <c r="B17" s="42">
        <v>536</v>
      </c>
      <c r="C17" s="19" t="s">
        <v>76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181951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181951</v>
      </c>
      <c r="O17" s="44">
        <f t="shared" si="2"/>
        <v>151.49958368026645</v>
      </c>
      <c r="P17" s="9"/>
    </row>
    <row r="18" spans="1:119">
      <c r="A18" s="12"/>
      <c r="B18" s="42">
        <v>539</v>
      </c>
      <c r="C18" s="19" t="s">
        <v>30</v>
      </c>
      <c r="D18" s="43">
        <v>6470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6470</v>
      </c>
      <c r="O18" s="44">
        <f t="shared" si="2"/>
        <v>5.3871773522064945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308639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376845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685484</v>
      </c>
      <c r="O19" s="41">
        <f t="shared" si="2"/>
        <v>570.76103247293918</v>
      </c>
      <c r="P19" s="10"/>
    </row>
    <row r="20" spans="1:119">
      <c r="A20" s="12"/>
      <c r="B20" s="42">
        <v>541</v>
      </c>
      <c r="C20" s="19" t="s">
        <v>56</v>
      </c>
      <c r="D20" s="43">
        <v>286193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286193</v>
      </c>
      <c r="O20" s="44">
        <f t="shared" si="2"/>
        <v>238.29558701082431</v>
      </c>
      <c r="P20" s="9"/>
    </row>
    <row r="21" spans="1:119">
      <c r="A21" s="12"/>
      <c r="B21" s="42">
        <v>543</v>
      </c>
      <c r="C21" s="19" t="s">
        <v>77</v>
      </c>
      <c r="D21" s="43">
        <v>22446</v>
      </c>
      <c r="E21" s="43">
        <v>0</v>
      </c>
      <c r="F21" s="43">
        <v>0</v>
      </c>
      <c r="G21" s="43">
        <v>0</v>
      </c>
      <c r="H21" s="43">
        <v>0</v>
      </c>
      <c r="I21" s="43">
        <v>376845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399291</v>
      </c>
      <c r="O21" s="44">
        <f t="shared" si="2"/>
        <v>332.46544546211493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67373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67373</v>
      </c>
      <c r="O22" s="41">
        <f t="shared" si="2"/>
        <v>56.097418817651956</v>
      </c>
      <c r="P22" s="9"/>
    </row>
    <row r="23" spans="1:119" ht="15.75" thickBot="1">
      <c r="A23" s="12"/>
      <c r="B23" s="42">
        <v>572</v>
      </c>
      <c r="C23" s="19" t="s">
        <v>57</v>
      </c>
      <c r="D23" s="43">
        <v>67373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67373</v>
      </c>
      <c r="O23" s="44">
        <f t="shared" si="2"/>
        <v>56.097418817651956</v>
      </c>
      <c r="P23" s="9"/>
    </row>
    <row r="24" spans="1:119" ht="16.5" thickBot="1">
      <c r="A24" s="13" t="s">
        <v>10</v>
      </c>
      <c r="B24" s="21"/>
      <c r="C24" s="20"/>
      <c r="D24" s="14">
        <f>SUM(D5,D12,D15,D19,D22)</f>
        <v>837537</v>
      </c>
      <c r="E24" s="14">
        <f t="shared" ref="E24:M24" si="7">SUM(E5,E12,E15,E19,E22)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577377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1414914</v>
      </c>
      <c r="O24" s="35">
        <f t="shared" si="2"/>
        <v>1178.113238967527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78</v>
      </c>
      <c r="M26" s="90"/>
      <c r="N26" s="90"/>
      <c r="O26" s="39">
        <v>1201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394301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394301</v>
      </c>
      <c r="O5" s="30">
        <f t="shared" ref="O5:O23" si="2">(N5/O$25)</f>
        <v>337.58647260273972</v>
      </c>
      <c r="P5" s="6"/>
    </row>
    <row r="6" spans="1:133">
      <c r="A6" s="12"/>
      <c r="B6" s="42">
        <v>511</v>
      </c>
      <c r="C6" s="19" t="s">
        <v>19</v>
      </c>
      <c r="D6" s="43">
        <v>33795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33795</v>
      </c>
      <c r="O6" s="44">
        <f t="shared" si="2"/>
        <v>28.934075342465754</v>
      </c>
      <c r="P6" s="9"/>
    </row>
    <row r="7" spans="1:133">
      <c r="A7" s="12"/>
      <c r="B7" s="42">
        <v>512</v>
      </c>
      <c r="C7" s="19" t="s">
        <v>20</v>
      </c>
      <c r="D7" s="43">
        <v>53370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53370</v>
      </c>
      <c r="O7" s="44">
        <f t="shared" si="2"/>
        <v>45.69349315068493</v>
      </c>
      <c r="P7" s="9"/>
    </row>
    <row r="8" spans="1:133">
      <c r="A8" s="12"/>
      <c r="B8" s="42">
        <v>513</v>
      </c>
      <c r="C8" s="19" t="s">
        <v>21</v>
      </c>
      <c r="D8" s="43">
        <v>202759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202759</v>
      </c>
      <c r="O8" s="44">
        <f t="shared" si="2"/>
        <v>173.59503424657535</v>
      </c>
      <c r="P8" s="9"/>
    </row>
    <row r="9" spans="1:133">
      <c r="A9" s="12"/>
      <c r="B9" s="42">
        <v>514</v>
      </c>
      <c r="C9" s="19" t="s">
        <v>22</v>
      </c>
      <c r="D9" s="43">
        <v>55089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55089</v>
      </c>
      <c r="O9" s="44">
        <f t="shared" si="2"/>
        <v>47.165239726027394</v>
      </c>
      <c r="P9" s="9"/>
    </row>
    <row r="10" spans="1:133">
      <c r="A10" s="12"/>
      <c r="B10" s="42">
        <v>519</v>
      </c>
      <c r="C10" s="19" t="s">
        <v>54</v>
      </c>
      <c r="D10" s="43">
        <v>49288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49288</v>
      </c>
      <c r="O10" s="44">
        <f t="shared" si="2"/>
        <v>42.198630136986303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35108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35108</v>
      </c>
      <c r="O11" s="41">
        <f t="shared" si="2"/>
        <v>30.05821917808219</v>
      </c>
      <c r="P11" s="10"/>
    </row>
    <row r="12" spans="1:133">
      <c r="A12" s="12"/>
      <c r="B12" s="42">
        <v>521</v>
      </c>
      <c r="C12" s="19" t="s">
        <v>25</v>
      </c>
      <c r="D12" s="43">
        <v>177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</v>
      </c>
      <c r="O12" s="44">
        <f t="shared" si="2"/>
        <v>0.15154109589041095</v>
      </c>
      <c r="P12" s="9"/>
    </row>
    <row r="13" spans="1:133">
      <c r="A13" s="12"/>
      <c r="B13" s="42">
        <v>522</v>
      </c>
      <c r="C13" s="19" t="s">
        <v>26</v>
      </c>
      <c r="D13" s="43">
        <v>34931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34931</v>
      </c>
      <c r="O13" s="44">
        <f t="shared" si="2"/>
        <v>29.906678082191782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6145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448669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454814</v>
      </c>
      <c r="O14" s="41">
        <f t="shared" si="2"/>
        <v>389.39554794520546</v>
      </c>
      <c r="P14" s="10"/>
    </row>
    <row r="15" spans="1:133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295162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295162</v>
      </c>
      <c r="O15" s="44">
        <f t="shared" si="2"/>
        <v>252.70719178082192</v>
      </c>
      <c r="P15" s="9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146593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146593</v>
      </c>
      <c r="O16" s="44">
        <f t="shared" si="2"/>
        <v>125.50770547945206</v>
      </c>
      <c r="P16" s="9"/>
    </row>
    <row r="17" spans="1:119">
      <c r="A17" s="12"/>
      <c r="B17" s="42">
        <v>535</v>
      </c>
      <c r="C17" s="19" t="s">
        <v>63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6914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6914</v>
      </c>
      <c r="O17" s="44">
        <f t="shared" si="2"/>
        <v>5.9195205479452051</v>
      </c>
      <c r="P17" s="9"/>
    </row>
    <row r="18" spans="1:119">
      <c r="A18" s="12"/>
      <c r="B18" s="42">
        <v>539</v>
      </c>
      <c r="C18" s="19" t="s">
        <v>30</v>
      </c>
      <c r="D18" s="43">
        <v>6145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6145</v>
      </c>
      <c r="O18" s="44">
        <f t="shared" si="2"/>
        <v>5.2611301369863011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265193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265193</v>
      </c>
      <c r="O19" s="41">
        <f t="shared" si="2"/>
        <v>227.04880136986301</v>
      </c>
      <c r="P19" s="10"/>
    </row>
    <row r="20" spans="1:119">
      <c r="A20" s="12"/>
      <c r="B20" s="42">
        <v>541</v>
      </c>
      <c r="C20" s="19" t="s">
        <v>56</v>
      </c>
      <c r="D20" s="43">
        <v>265193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265193</v>
      </c>
      <c r="O20" s="44">
        <f t="shared" si="2"/>
        <v>227.04880136986301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96109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96109</v>
      </c>
      <c r="O21" s="41">
        <f t="shared" si="2"/>
        <v>82.285102739726028</v>
      </c>
      <c r="P21" s="9"/>
    </row>
    <row r="22" spans="1:119" ht="15.75" thickBot="1">
      <c r="A22" s="12"/>
      <c r="B22" s="42">
        <v>572</v>
      </c>
      <c r="C22" s="19" t="s">
        <v>57</v>
      </c>
      <c r="D22" s="43">
        <v>96109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96109</v>
      </c>
      <c r="O22" s="44">
        <f t="shared" si="2"/>
        <v>82.285102739726028</v>
      </c>
      <c r="P22" s="9"/>
    </row>
    <row r="23" spans="1:119" ht="16.5" thickBot="1">
      <c r="A23" s="13" t="s">
        <v>10</v>
      </c>
      <c r="B23" s="21"/>
      <c r="C23" s="20"/>
      <c r="D23" s="14">
        <f>SUM(D5,D11,D14,D19,D21)</f>
        <v>796856</v>
      </c>
      <c r="E23" s="14">
        <f t="shared" ref="E23:M23" si="7">SUM(E5,E11,E14,E19,E21)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448669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1245525</v>
      </c>
      <c r="O23" s="35">
        <f t="shared" si="2"/>
        <v>1066.3741438356165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1168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422319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16037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438356</v>
      </c>
      <c r="O5" s="30">
        <f t="shared" ref="O5:O27" si="1">(N5/O$29)</f>
        <v>376.27124463519311</v>
      </c>
      <c r="P5" s="6"/>
    </row>
    <row r="6" spans="1:133">
      <c r="A6" s="12"/>
      <c r="B6" s="42">
        <v>511</v>
      </c>
      <c r="C6" s="19" t="s">
        <v>19</v>
      </c>
      <c r="D6" s="43">
        <v>90861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90861</v>
      </c>
      <c r="O6" s="44">
        <f t="shared" si="1"/>
        <v>77.992274678111585</v>
      </c>
      <c r="P6" s="9"/>
    </row>
    <row r="7" spans="1:133">
      <c r="A7" s="12"/>
      <c r="B7" s="42">
        <v>512</v>
      </c>
      <c r="C7" s="19" t="s">
        <v>20</v>
      </c>
      <c r="D7" s="43">
        <v>57634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57634</v>
      </c>
      <c r="O7" s="44">
        <f t="shared" si="1"/>
        <v>49.471244635193131</v>
      </c>
      <c r="P7" s="9"/>
    </row>
    <row r="8" spans="1:133">
      <c r="A8" s="12"/>
      <c r="B8" s="42">
        <v>513</v>
      </c>
      <c r="C8" s="19" t="s">
        <v>21</v>
      </c>
      <c r="D8" s="43">
        <v>179247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179247</v>
      </c>
      <c r="O8" s="44">
        <f t="shared" si="1"/>
        <v>153.86008583690986</v>
      </c>
      <c r="P8" s="9"/>
    </row>
    <row r="9" spans="1:133">
      <c r="A9" s="12"/>
      <c r="B9" s="42">
        <v>514</v>
      </c>
      <c r="C9" s="19" t="s">
        <v>22</v>
      </c>
      <c r="D9" s="43">
        <v>42000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42000</v>
      </c>
      <c r="O9" s="44">
        <f t="shared" si="1"/>
        <v>36.051502145922747</v>
      </c>
      <c r="P9" s="9"/>
    </row>
    <row r="10" spans="1:133">
      <c r="A10" s="12"/>
      <c r="B10" s="42">
        <v>515</v>
      </c>
      <c r="C10" s="19" t="s">
        <v>40</v>
      </c>
      <c r="D10" s="43">
        <v>7030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7030</v>
      </c>
      <c r="O10" s="44">
        <f t="shared" si="1"/>
        <v>6.0343347639484977</v>
      </c>
      <c r="P10" s="9"/>
    </row>
    <row r="11" spans="1:133">
      <c r="A11" s="12"/>
      <c r="B11" s="42">
        <v>518</v>
      </c>
      <c r="C11" s="19" t="s">
        <v>68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16037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16037</v>
      </c>
      <c r="O11" s="44">
        <f t="shared" si="1"/>
        <v>13.765665236051502</v>
      </c>
      <c r="P11" s="9"/>
    </row>
    <row r="12" spans="1:133">
      <c r="A12" s="12"/>
      <c r="B12" s="42">
        <v>519</v>
      </c>
      <c r="C12" s="19" t="s">
        <v>54</v>
      </c>
      <c r="D12" s="43">
        <v>45547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45547</v>
      </c>
      <c r="O12" s="44">
        <f t="shared" si="1"/>
        <v>39.096137339055794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35285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35285</v>
      </c>
      <c r="O13" s="41">
        <f t="shared" si="1"/>
        <v>30.28755364806867</v>
      </c>
      <c r="P13" s="10"/>
    </row>
    <row r="14" spans="1:133">
      <c r="A14" s="12"/>
      <c r="B14" s="42">
        <v>521</v>
      </c>
      <c r="C14" s="19" t="s">
        <v>25</v>
      </c>
      <c r="D14" s="43">
        <v>183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183</v>
      </c>
      <c r="O14" s="44">
        <f t="shared" si="1"/>
        <v>0.15708154506437769</v>
      </c>
      <c r="P14" s="9"/>
    </row>
    <row r="15" spans="1:133">
      <c r="A15" s="12"/>
      <c r="B15" s="42">
        <v>522</v>
      </c>
      <c r="C15" s="19" t="s">
        <v>26</v>
      </c>
      <c r="D15" s="43">
        <v>35102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35102</v>
      </c>
      <c r="O15" s="44">
        <f t="shared" si="1"/>
        <v>30.130472103004291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SUM(D17:D19)</f>
        <v>3528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428143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431671</v>
      </c>
      <c r="O16" s="41">
        <f t="shared" si="1"/>
        <v>370.53304721030042</v>
      </c>
      <c r="P16" s="10"/>
    </row>
    <row r="17" spans="1:119">
      <c r="A17" s="12"/>
      <c r="B17" s="42">
        <v>533</v>
      </c>
      <c r="C17" s="19" t="s">
        <v>28</v>
      </c>
      <c r="D17" s="43">
        <v>3528</v>
      </c>
      <c r="E17" s="43">
        <v>0</v>
      </c>
      <c r="F17" s="43">
        <v>0</v>
      </c>
      <c r="G17" s="43">
        <v>0</v>
      </c>
      <c r="H17" s="43">
        <v>0</v>
      </c>
      <c r="I17" s="43">
        <v>126481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130009</v>
      </c>
      <c r="O17" s="44">
        <f t="shared" si="1"/>
        <v>111.59570815450644</v>
      </c>
      <c r="P17" s="9"/>
    </row>
    <row r="18" spans="1:119">
      <c r="A18" s="12"/>
      <c r="B18" s="42">
        <v>534</v>
      </c>
      <c r="C18" s="19" t="s">
        <v>55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169263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169263</v>
      </c>
      <c r="O18" s="44">
        <f t="shared" si="1"/>
        <v>145.2901287553648</v>
      </c>
      <c r="P18" s="9"/>
    </row>
    <row r="19" spans="1:119">
      <c r="A19" s="12"/>
      <c r="B19" s="42">
        <v>535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132399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132399</v>
      </c>
      <c r="O19" s="44">
        <f t="shared" si="1"/>
        <v>113.64721030042918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206635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206635</v>
      </c>
      <c r="O20" s="41">
        <f t="shared" si="1"/>
        <v>177.36909871244634</v>
      </c>
      <c r="P20" s="10"/>
    </row>
    <row r="21" spans="1:119">
      <c r="A21" s="12"/>
      <c r="B21" s="42">
        <v>541</v>
      </c>
      <c r="C21" s="19" t="s">
        <v>56</v>
      </c>
      <c r="D21" s="43">
        <v>206635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206635</v>
      </c>
      <c r="O21" s="44">
        <f t="shared" si="1"/>
        <v>177.36909871244634</v>
      </c>
      <c r="P21" s="9"/>
    </row>
    <row r="22" spans="1:119" ht="15.75">
      <c r="A22" s="26" t="s">
        <v>69</v>
      </c>
      <c r="B22" s="27"/>
      <c r="C22" s="28"/>
      <c r="D22" s="29">
        <f t="shared" ref="D22:M22" si="7">SUM(D23:D23)</f>
        <v>5057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5057</v>
      </c>
      <c r="O22" s="41">
        <f t="shared" si="1"/>
        <v>4.3407725321888408</v>
      </c>
      <c r="P22" s="10"/>
    </row>
    <row r="23" spans="1:119">
      <c r="A23" s="12"/>
      <c r="B23" s="42">
        <v>561</v>
      </c>
      <c r="C23" s="19" t="s">
        <v>70</v>
      </c>
      <c r="D23" s="43">
        <v>5057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5057</v>
      </c>
      <c r="O23" s="44">
        <f t="shared" si="1"/>
        <v>4.3407725321888408</v>
      </c>
      <c r="P23" s="9"/>
    </row>
    <row r="24" spans="1:119" ht="15.75">
      <c r="A24" s="26" t="s">
        <v>33</v>
      </c>
      <c r="B24" s="27"/>
      <c r="C24" s="28"/>
      <c r="D24" s="29">
        <f t="shared" ref="D24:M24" si="8">SUM(D25:D26)</f>
        <v>60572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60572</v>
      </c>
      <c r="O24" s="41">
        <f t="shared" si="1"/>
        <v>51.9931330472103</v>
      </c>
      <c r="P24" s="9"/>
    </row>
    <row r="25" spans="1:119">
      <c r="A25" s="12"/>
      <c r="B25" s="42">
        <v>572</v>
      </c>
      <c r="C25" s="19" t="s">
        <v>57</v>
      </c>
      <c r="D25" s="43">
        <v>40296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40296</v>
      </c>
      <c r="O25" s="44">
        <f t="shared" si="1"/>
        <v>34.58884120171674</v>
      </c>
      <c r="P25" s="9"/>
    </row>
    <row r="26" spans="1:119" ht="15.75" thickBot="1">
      <c r="A26" s="12"/>
      <c r="B26" s="42">
        <v>575</v>
      </c>
      <c r="C26" s="19" t="s">
        <v>71</v>
      </c>
      <c r="D26" s="43">
        <v>20276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20276</v>
      </c>
      <c r="O26" s="44">
        <f t="shared" si="1"/>
        <v>17.404291845493564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733396</v>
      </c>
      <c r="E27" s="14">
        <f t="shared" ref="E27:M27" si="9">SUM(E5,E13,E16,E20,E22,E24)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444180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1177576</v>
      </c>
      <c r="O27" s="35">
        <f t="shared" si="1"/>
        <v>1010.7948497854077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1165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369739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369739</v>
      </c>
      <c r="O5" s="30">
        <f t="shared" ref="O5:O24" si="2">(N5/O$26)</f>
        <v>319.29101899827288</v>
      </c>
      <c r="P5" s="6"/>
    </row>
    <row r="6" spans="1:133">
      <c r="A6" s="12"/>
      <c r="B6" s="42">
        <v>511</v>
      </c>
      <c r="C6" s="19" t="s">
        <v>19</v>
      </c>
      <c r="D6" s="43">
        <v>20011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20011</v>
      </c>
      <c r="O6" s="44">
        <f t="shared" si="2"/>
        <v>17.280656303972368</v>
      </c>
      <c r="P6" s="9"/>
    </row>
    <row r="7" spans="1:133">
      <c r="A7" s="12"/>
      <c r="B7" s="42">
        <v>512</v>
      </c>
      <c r="C7" s="19" t="s">
        <v>20</v>
      </c>
      <c r="D7" s="43">
        <v>80906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80906</v>
      </c>
      <c r="O7" s="44">
        <f t="shared" si="2"/>
        <v>69.867012089810018</v>
      </c>
      <c r="P7" s="9"/>
    </row>
    <row r="8" spans="1:133">
      <c r="A8" s="12"/>
      <c r="B8" s="42">
        <v>513</v>
      </c>
      <c r="C8" s="19" t="s">
        <v>21</v>
      </c>
      <c r="D8" s="43">
        <v>172391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172391</v>
      </c>
      <c r="O8" s="44">
        <f t="shared" si="2"/>
        <v>148.86960276338516</v>
      </c>
      <c r="P8" s="9"/>
    </row>
    <row r="9" spans="1:133">
      <c r="A9" s="12"/>
      <c r="B9" s="42">
        <v>514</v>
      </c>
      <c r="C9" s="19" t="s">
        <v>22</v>
      </c>
      <c r="D9" s="43">
        <v>44615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44615</v>
      </c>
      <c r="O9" s="44">
        <f t="shared" si="2"/>
        <v>38.527633851468046</v>
      </c>
      <c r="P9" s="9"/>
    </row>
    <row r="10" spans="1:133">
      <c r="A10" s="12"/>
      <c r="B10" s="42">
        <v>515</v>
      </c>
      <c r="C10" s="19" t="s">
        <v>40</v>
      </c>
      <c r="D10" s="43">
        <v>7750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7750</v>
      </c>
      <c r="O10" s="44">
        <f t="shared" si="2"/>
        <v>6.6925734024179624</v>
      </c>
      <c r="P10" s="9"/>
    </row>
    <row r="11" spans="1:133">
      <c r="A11" s="12"/>
      <c r="B11" s="42">
        <v>519</v>
      </c>
      <c r="C11" s="19" t="s">
        <v>54</v>
      </c>
      <c r="D11" s="43">
        <v>44066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44066</v>
      </c>
      <c r="O11" s="44">
        <f t="shared" si="2"/>
        <v>38.053540587219345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36214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36214</v>
      </c>
      <c r="O12" s="41">
        <f t="shared" si="2"/>
        <v>31.272884283246977</v>
      </c>
      <c r="P12" s="10"/>
    </row>
    <row r="13" spans="1:133">
      <c r="A13" s="12"/>
      <c r="B13" s="42">
        <v>521</v>
      </c>
      <c r="C13" s="19" t="s">
        <v>25</v>
      </c>
      <c r="D13" s="43">
        <v>1324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1324</v>
      </c>
      <c r="O13" s="44">
        <f t="shared" si="2"/>
        <v>1.1433506044905009</v>
      </c>
      <c r="P13" s="9"/>
    </row>
    <row r="14" spans="1:133">
      <c r="A14" s="12"/>
      <c r="B14" s="42">
        <v>522</v>
      </c>
      <c r="C14" s="19" t="s">
        <v>26</v>
      </c>
      <c r="D14" s="43">
        <v>34890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34890</v>
      </c>
      <c r="O14" s="44">
        <f t="shared" si="2"/>
        <v>30.129533678756477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5146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386965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392111</v>
      </c>
      <c r="O15" s="41">
        <f t="shared" si="2"/>
        <v>338.61053540587221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203667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203667</v>
      </c>
      <c r="O16" s="44">
        <f t="shared" si="2"/>
        <v>175.87823834196891</v>
      </c>
      <c r="P16" s="9"/>
    </row>
    <row r="17" spans="1:119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135383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135383</v>
      </c>
      <c r="O17" s="44">
        <f t="shared" si="2"/>
        <v>116.91105354058722</v>
      </c>
      <c r="P17" s="9"/>
    </row>
    <row r="18" spans="1:119">
      <c r="A18" s="12"/>
      <c r="B18" s="42">
        <v>535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47915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47915</v>
      </c>
      <c r="O18" s="44">
        <f t="shared" si="2"/>
        <v>41.377374784110536</v>
      </c>
      <c r="P18" s="9"/>
    </row>
    <row r="19" spans="1:119">
      <c r="A19" s="12"/>
      <c r="B19" s="42">
        <v>539</v>
      </c>
      <c r="C19" s="19" t="s">
        <v>30</v>
      </c>
      <c r="D19" s="43">
        <v>5146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5146</v>
      </c>
      <c r="O19" s="44">
        <f t="shared" si="2"/>
        <v>4.4438687392055272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134428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134428</v>
      </c>
      <c r="O20" s="41">
        <f t="shared" si="2"/>
        <v>116.08635578583765</v>
      </c>
      <c r="P20" s="10"/>
    </row>
    <row r="21" spans="1:119">
      <c r="A21" s="12"/>
      <c r="B21" s="42">
        <v>541</v>
      </c>
      <c r="C21" s="19" t="s">
        <v>56</v>
      </c>
      <c r="D21" s="43">
        <v>134428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134428</v>
      </c>
      <c r="O21" s="44">
        <f t="shared" si="2"/>
        <v>116.08635578583765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88820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88820</v>
      </c>
      <c r="O22" s="41">
        <f t="shared" si="2"/>
        <v>76.701208981001727</v>
      </c>
      <c r="P22" s="9"/>
    </row>
    <row r="23" spans="1:119" ht="15.75" thickBot="1">
      <c r="A23" s="12"/>
      <c r="B23" s="42">
        <v>572</v>
      </c>
      <c r="C23" s="19" t="s">
        <v>57</v>
      </c>
      <c r="D23" s="43">
        <v>88820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88820</v>
      </c>
      <c r="O23" s="44">
        <f t="shared" si="2"/>
        <v>76.701208981001727</v>
      </c>
      <c r="P23" s="9"/>
    </row>
    <row r="24" spans="1:119" ht="16.5" thickBot="1">
      <c r="A24" s="13" t="s">
        <v>10</v>
      </c>
      <c r="B24" s="21"/>
      <c r="C24" s="20"/>
      <c r="D24" s="14">
        <f>SUM(D5,D12,D15,D20,D22)</f>
        <v>634347</v>
      </c>
      <c r="E24" s="14">
        <f t="shared" ref="E24:M24" si="7">SUM(E5,E12,E15,E20,E22)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386965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1021312</v>
      </c>
      <c r="O24" s="35">
        <f t="shared" si="2"/>
        <v>881.96200345423142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66</v>
      </c>
      <c r="M26" s="90"/>
      <c r="N26" s="90"/>
      <c r="O26" s="39">
        <v>1158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370440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370440</v>
      </c>
      <c r="O5" s="30">
        <f t="shared" ref="O5:O24" si="2">(N5/O$26)</f>
        <v>324.94736842105266</v>
      </c>
      <c r="P5" s="6"/>
    </row>
    <row r="6" spans="1:133">
      <c r="A6" s="12"/>
      <c r="B6" s="42">
        <v>511</v>
      </c>
      <c r="C6" s="19" t="s">
        <v>19</v>
      </c>
      <c r="D6" s="43">
        <v>17929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17929</v>
      </c>
      <c r="O6" s="44">
        <f t="shared" si="2"/>
        <v>15.72719298245614</v>
      </c>
      <c r="P6" s="9"/>
    </row>
    <row r="7" spans="1:133">
      <c r="A7" s="12"/>
      <c r="B7" s="42">
        <v>512</v>
      </c>
      <c r="C7" s="19" t="s">
        <v>20</v>
      </c>
      <c r="D7" s="43">
        <v>82758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82758</v>
      </c>
      <c r="O7" s="44">
        <f t="shared" si="2"/>
        <v>72.594736842105263</v>
      </c>
      <c r="P7" s="9"/>
    </row>
    <row r="8" spans="1:133">
      <c r="A8" s="12"/>
      <c r="B8" s="42">
        <v>513</v>
      </c>
      <c r="C8" s="19" t="s">
        <v>21</v>
      </c>
      <c r="D8" s="43">
        <v>190377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190377</v>
      </c>
      <c r="O8" s="44">
        <f t="shared" si="2"/>
        <v>166.99736842105264</v>
      </c>
      <c r="P8" s="9"/>
    </row>
    <row r="9" spans="1:133">
      <c r="A9" s="12"/>
      <c r="B9" s="42">
        <v>514</v>
      </c>
      <c r="C9" s="19" t="s">
        <v>22</v>
      </c>
      <c r="D9" s="43">
        <v>46702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46702</v>
      </c>
      <c r="O9" s="44">
        <f t="shared" si="2"/>
        <v>40.966666666666669</v>
      </c>
      <c r="P9" s="9"/>
    </row>
    <row r="10" spans="1:133">
      <c r="A10" s="12"/>
      <c r="B10" s="42">
        <v>515</v>
      </c>
      <c r="C10" s="19" t="s">
        <v>40</v>
      </c>
      <c r="D10" s="43">
        <v>927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927</v>
      </c>
      <c r="O10" s="44">
        <f t="shared" si="2"/>
        <v>0.81315789473684208</v>
      </c>
      <c r="P10" s="9"/>
    </row>
    <row r="11" spans="1:133">
      <c r="A11" s="12"/>
      <c r="B11" s="42">
        <v>519</v>
      </c>
      <c r="C11" s="19" t="s">
        <v>54</v>
      </c>
      <c r="D11" s="43">
        <v>31747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31747</v>
      </c>
      <c r="O11" s="44">
        <f t="shared" si="2"/>
        <v>27.848245614035086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36467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36467</v>
      </c>
      <c r="O12" s="41">
        <f t="shared" si="2"/>
        <v>31.988596491228069</v>
      </c>
      <c r="P12" s="10"/>
    </row>
    <row r="13" spans="1:133">
      <c r="A13" s="12"/>
      <c r="B13" s="42">
        <v>521</v>
      </c>
      <c r="C13" s="19" t="s">
        <v>25</v>
      </c>
      <c r="D13" s="43">
        <v>1908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1908</v>
      </c>
      <c r="O13" s="44">
        <f t="shared" si="2"/>
        <v>1.6736842105263159</v>
      </c>
      <c r="P13" s="9"/>
    </row>
    <row r="14" spans="1:133">
      <c r="A14" s="12"/>
      <c r="B14" s="42">
        <v>522</v>
      </c>
      <c r="C14" s="19" t="s">
        <v>26</v>
      </c>
      <c r="D14" s="43">
        <v>34559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34559</v>
      </c>
      <c r="O14" s="44">
        <f t="shared" si="2"/>
        <v>30.314912280701755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510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432157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432667</v>
      </c>
      <c r="O15" s="41">
        <f t="shared" si="2"/>
        <v>379.53245614035086</v>
      </c>
      <c r="P15" s="10"/>
    </row>
    <row r="16" spans="1:133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261780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261780</v>
      </c>
      <c r="O16" s="44">
        <f t="shared" si="2"/>
        <v>229.63157894736841</v>
      </c>
      <c r="P16" s="9"/>
    </row>
    <row r="17" spans="1:119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142681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142681</v>
      </c>
      <c r="O17" s="44">
        <f t="shared" si="2"/>
        <v>125.15877192982457</v>
      </c>
      <c r="P17" s="9"/>
    </row>
    <row r="18" spans="1:119">
      <c r="A18" s="12"/>
      <c r="B18" s="42">
        <v>535</v>
      </c>
      <c r="C18" s="19" t="s">
        <v>63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27696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27696</v>
      </c>
      <c r="O18" s="44">
        <f t="shared" si="2"/>
        <v>24.294736842105262</v>
      </c>
      <c r="P18" s="9"/>
    </row>
    <row r="19" spans="1:119">
      <c r="A19" s="12"/>
      <c r="B19" s="42">
        <v>539</v>
      </c>
      <c r="C19" s="19" t="s">
        <v>30</v>
      </c>
      <c r="D19" s="43">
        <v>510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510</v>
      </c>
      <c r="O19" s="44">
        <f t="shared" si="2"/>
        <v>0.44736842105263158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138011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138011</v>
      </c>
      <c r="O20" s="41">
        <f t="shared" si="2"/>
        <v>121.06228070175439</v>
      </c>
      <c r="P20" s="10"/>
    </row>
    <row r="21" spans="1:119">
      <c r="A21" s="12"/>
      <c r="B21" s="42">
        <v>541</v>
      </c>
      <c r="C21" s="19" t="s">
        <v>56</v>
      </c>
      <c r="D21" s="43">
        <v>138011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138011</v>
      </c>
      <c r="O21" s="44">
        <f t="shared" si="2"/>
        <v>121.06228070175439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67156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67156</v>
      </c>
      <c r="O22" s="41">
        <f t="shared" si="2"/>
        <v>58.90877192982456</v>
      </c>
      <c r="P22" s="9"/>
    </row>
    <row r="23" spans="1:119" ht="15.75" thickBot="1">
      <c r="A23" s="12"/>
      <c r="B23" s="42">
        <v>572</v>
      </c>
      <c r="C23" s="19" t="s">
        <v>57</v>
      </c>
      <c r="D23" s="43">
        <v>67156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67156</v>
      </c>
      <c r="O23" s="44">
        <f t="shared" si="2"/>
        <v>58.90877192982456</v>
      </c>
      <c r="P23" s="9"/>
    </row>
    <row r="24" spans="1:119" ht="16.5" thickBot="1">
      <c r="A24" s="13" t="s">
        <v>10</v>
      </c>
      <c r="B24" s="21"/>
      <c r="C24" s="20"/>
      <c r="D24" s="14">
        <f>SUM(D5,D12,D15,D20,D22)</f>
        <v>612584</v>
      </c>
      <c r="E24" s="14">
        <f t="shared" ref="E24:M24" si="7">SUM(E5,E12,E15,E20,E22)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432157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1044741</v>
      </c>
      <c r="O24" s="35">
        <f t="shared" si="2"/>
        <v>916.4394736842105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64</v>
      </c>
      <c r="M26" s="90"/>
      <c r="N26" s="90"/>
      <c r="O26" s="39">
        <v>1140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368010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368010</v>
      </c>
      <c r="O5" s="58">
        <f t="shared" ref="O5:O23" si="2">(N5/O$25)</f>
        <v>323.6675461741425</v>
      </c>
      <c r="P5" s="59"/>
    </row>
    <row r="6" spans="1:133">
      <c r="A6" s="61"/>
      <c r="B6" s="62">
        <v>511</v>
      </c>
      <c r="C6" s="63" t="s">
        <v>19</v>
      </c>
      <c r="D6" s="64">
        <v>14272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14272</v>
      </c>
      <c r="O6" s="65">
        <f t="shared" si="2"/>
        <v>12.552330694810905</v>
      </c>
      <c r="P6" s="66"/>
    </row>
    <row r="7" spans="1:133">
      <c r="A7" s="61"/>
      <c r="B7" s="62">
        <v>512</v>
      </c>
      <c r="C7" s="63" t="s">
        <v>20</v>
      </c>
      <c r="D7" s="64">
        <v>69675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69675</v>
      </c>
      <c r="O7" s="65">
        <f t="shared" si="2"/>
        <v>61.279683377308707</v>
      </c>
      <c r="P7" s="66"/>
    </row>
    <row r="8" spans="1:133">
      <c r="A8" s="61"/>
      <c r="B8" s="62">
        <v>513</v>
      </c>
      <c r="C8" s="63" t="s">
        <v>21</v>
      </c>
      <c r="D8" s="64">
        <v>194297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194297</v>
      </c>
      <c r="O8" s="65">
        <f t="shared" si="2"/>
        <v>170.88566402814425</v>
      </c>
      <c r="P8" s="66"/>
    </row>
    <row r="9" spans="1:133">
      <c r="A9" s="61"/>
      <c r="B9" s="62">
        <v>514</v>
      </c>
      <c r="C9" s="63" t="s">
        <v>22</v>
      </c>
      <c r="D9" s="64">
        <v>52175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52175</v>
      </c>
      <c r="O9" s="65">
        <f t="shared" si="2"/>
        <v>45.88830255057168</v>
      </c>
      <c r="P9" s="66"/>
    </row>
    <row r="10" spans="1:133">
      <c r="A10" s="61"/>
      <c r="B10" s="62">
        <v>515</v>
      </c>
      <c r="C10" s="63" t="s">
        <v>40</v>
      </c>
      <c r="D10" s="64">
        <v>7757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7757</v>
      </c>
      <c r="O10" s="65">
        <f t="shared" si="2"/>
        <v>6.822339489885664</v>
      </c>
      <c r="P10" s="66"/>
    </row>
    <row r="11" spans="1:133">
      <c r="A11" s="61"/>
      <c r="B11" s="62">
        <v>519</v>
      </c>
      <c r="C11" s="63" t="s">
        <v>54</v>
      </c>
      <c r="D11" s="64">
        <v>29834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29834</v>
      </c>
      <c r="O11" s="65">
        <f t="shared" si="2"/>
        <v>26.239226033421286</v>
      </c>
      <c r="P11" s="66"/>
    </row>
    <row r="12" spans="1:133" ht="15.75">
      <c r="A12" s="67" t="s">
        <v>24</v>
      </c>
      <c r="B12" s="68"/>
      <c r="C12" s="69"/>
      <c r="D12" s="70">
        <f t="shared" ref="D12:M12" si="3">SUM(D13:D14)</f>
        <v>35627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35627</v>
      </c>
      <c r="O12" s="72">
        <f t="shared" si="2"/>
        <v>31.334212840809148</v>
      </c>
      <c r="P12" s="73"/>
    </row>
    <row r="13" spans="1:133">
      <c r="A13" s="61"/>
      <c r="B13" s="62">
        <v>521</v>
      </c>
      <c r="C13" s="63" t="s">
        <v>25</v>
      </c>
      <c r="D13" s="64">
        <v>1235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1235</v>
      </c>
      <c r="O13" s="65">
        <f t="shared" si="2"/>
        <v>1.0861917326297275</v>
      </c>
      <c r="P13" s="66"/>
    </row>
    <row r="14" spans="1:133">
      <c r="A14" s="61"/>
      <c r="B14" s="62">
        <v>522</v>
      </c>
      <c r="C14" s="63" t="s">
        <v>26</v>
      </c>
      <c r="D14" s="64">
        <v>34392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34392</v>
      </c>
      <c r="O14" s="65">
        <f t="shared" si="2"/>
        <v>30.248021108179419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SUM(D16:D18)</f>
        <v>334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444280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444614</v>
      </c>
      <c r="O15" s="72">
        <f t="shared" si="2"/>
        <v>391.04133685136321</v>
      </c>
      <c r="P15" s="73"/>
    </row>
    <row r="16" spans="1:133">
      <c r="A16" s="61"/>
      <c r="B16" s="62">
        <v>533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303069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303069</v>
      </c>
      <c r="O16" s="65">
        <f t="shared" si="2"/>
        <v>266.55145118733509</v>
      </c>
      <c r="P16" s="66"/>
    </row>
    <row r="17" spans="1:119">
      <c r="A17" s="61"/>
      <c r="B17" s="62">
        <v>534</v>
      </c>
      <c r="C17" s="63" t="s">
        <v>55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141211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141211</v>
      </c>
      <c r="O17" s="65">
        <f t="shared" si="2"/>
        <v>124.19613016710642</v>
      </c>
      <c r="P17" s="66"/>
    </row>
    <row r="18" spans="1:119">
      <c r="A18" s="61"/>
      <c r="B18" s="62">
        <v>539</v>
      </c>
      <c r="C18" s="63" t="s">
        <v>30</v>
      </c>
      <c r="D18" s="64">
        <v>334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334</v>
      </c>
      <c r="O18" s="65">
        <f t="shared" si="2"/>
        <v>0.29375549692172381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SUM(D20:D20)</f>
        <v>175799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175799</v>
      </c>
      <c r="O19" s="72">
        <f t="shared" si="2"/>
        <v>154.61653474054529</v>
      </c>
      <c r="P19" s="73"/>
    </row>
    <row r="20" spans="1:119">
      <c r="A20" s="61"/>
      <c r="B20" s="62">
        <v>541</v>
      </c>
      <c r="C20" s="63" t="s">
        <v>56</v>
      </c>
      <c r="D20" s="64">
        <v>175799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175799</v>
      </c>
      <c r="O20" s="65">
        <f t="shared" si="2"/>
        <v>154.61653474054529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SUM(D22:D22)</f>
        <v>55890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55890</v>
      </c>
      <c r="O21" s="72">
        <f t="shared" si="2"/>
        <v>49.155672823219</v>
      </c>
      <c r="P21" s="66"/>
    </row>
    <row r="22" spans="1:119" ht="15.75" thickBot="1">
      <c r="A22" s="61"/>
      <c r="B22" s="62">
        <v>572</v>
      </c>
      <c r="C22" s="63" t="s">
        <v>57</v>
      </c>
      <c r="D22" s="64">
        <v>55890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55890</v>
      </c>
      <c r="O22" s="65">
        <f t="shared" si="2"/>
        <v>49.155672823219</v>
      </c>
      <c r="P22" s="66"/>
    </row>
    <row r="23" spans="1:119" ht="16.5" thickBot="1">
      <c r="A23" s="74" t="s">
        <v>10</v>
      </c>
      <c r="B23" s="75"/>
      <c r="C23" s="76"/>
      <c r="D23" s="77">
        <f>SUM(D5,D12,D15,D19,D21)</f>
        <v>635660</v>
      </c>
      <c r="E23" s="77">
        <f t="shared" ref="E23:M23" si="7">SUM(E5,E12,E15,E19,E21)</f>
        <v>0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7">
        <f t="shared" si="7"/>
        <v>444280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1079940</v>
      </c>
      <c r="O23" s="78">
        <f t="shared" si="2"/>
        <v>949.81530343007921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58</v>
      </c>
      <c r="M25" s="114"/>
      <c r="N25" s="114"/>
      <c r="O25" s="88">
        <v>1137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42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2023-12-04T21:12:26Z</cp:lastPrinted>
  <dcterms:created xsi:type="dcterms:W3CDTF">2000-08-31T21:26:31Z</dcterms:created>
  <dcterms:modified xsi:type="dcterms:W3CDTF">2023-12-04T21:12:28Z</dcterms:modified>
</cp:coreProperties>
</file>