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'2008'!$A$1:$O$22</definedName>
    <definedName name="_xlnm.Print_Area" localSheetId="12">'2009'!$A$1:$O$24</definedName>
    <definedName name="_xlnm.Print_Area" localSheetId="11">'2010'!$A$1:$O$23</definedName>
    <definedName name="_xlnm.Print_Area" localSheetId="10">'2011'!$A$1:$O$23</definedName>
    <definedName name="_xlnm.Print_Area" localSheetId="9">'2012'!$A$1:$O$23</definedName>
    <definedName name="_xlnm.Print_Area" localSheetId="8">'2013'!$A$1:$O$22</definedName>
    <definedName name="_xlnm.Print_Area" localSheetId="7">'2014'!$A$1:$O$21</definedName>
    <definedName name="_xlnm.Print_Area" localSheetId="6">'2015'!$A$1:$O$23</definedName>
    <definedName name="_xlnm.Print_Area" localSheetId="5">'2016'!$A$1:$O$23</definedName>
    <definedName name="_xlnm.Print_Area" localSheetId="4">'2017'!$A$1:$O$19</definedName>
    <definedName name="_xlnm.Print_Area" localSheetId="3">'2018'!$A$1:$O$23</definedName>
    <definedName name="_xlnm.Print_Area" localSheetId="2">'2019'!$A$1:$O$23</definedName>
    <definedName name="_xlnm.Print_Area" localSheetId="1">'2020'!$A$1:$O$23</definedName>
    <definedName name="_xlnm.Print_Area" localSheetId="0">'2021'!$A$1:$P$21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<sst xmlns="http://schemas.openxmlformats.org/spreadsheetml/2006/main" count="518" uniqueCount="77">
  <si>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</si>
  <si>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</si>
  <si>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</si>
  <si>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</si>
  <si>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</si>
  <si>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</si>
  <si>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</si>
  <si>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</si>
  <si>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</si>
  <si>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</si>
  <si>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</si>
  <si>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</si>
  <si>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</si>
  <si>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</si>
  <si>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</si>
  <si>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</si>
  <si>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</si>
  <si>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</si>
  <si>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</si>
  <si>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</si>
  <si>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</si>
  <si>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</si>
  <si>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</si>
  <si>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</si>
  <si>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</si>
  <si>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</si>
  <si>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</si>
  <si>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</si>
  <si>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</si>
  <si>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</si>
  <si>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</si>
  <si>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</si>
  <si>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</si>
  <si>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</si>
  <si>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Altha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</si>
  <si>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</si>
  <si>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</si>
  <si>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</si>
  <si>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</si>
  <si>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</si>
  <si>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</si>
  <si>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</si>
  <si>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</si>
  <si>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</si>
  <si>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</si>
  <si>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Airports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</si>
  <si>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</si>
  <si>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</si>
  <si>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</si>
  <si>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</si>
  <si>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</si>
  <si>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</si>
  <si>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</si>
  <si>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Other General Government Services</t>
  </si>
  <si>
    <t>2007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</si>
  <si>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</si>
  <si>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</si>
  <si>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</si>
  <si>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</si>
  <si>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</si>
  <si>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</si>
  <si>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</si>
  <si>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Debt Service Payments</t>
  </si>
  <si>
    <t>Water / Sewer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</si>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</sst>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338445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338445</v>
      </c>
      <c r="P5" s="30">
        <f>(O5/P$19)</f>
        <v>685.1113360323886</v>
      </c>
      <c r="Q5" s="6"/>
    </row>
    <row r="6" spans="1:17" ht="15">
      <c r="A6" s="12"/>
      <c r="B6" s="42">
        <v>513</v>
      </c>
      <c r="C6" s="19" t="s">
        <v>19</v>
      </c>
      <c r="D6" s="43">
        <v>337237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337237</v>
      </c>
      <c r="P6" s="44">
        <f>(O6/P$19)</f>
        <v>682.665991902834</v>
      </c>
      <c r="Q6" s="9"/>
    </row>
    <row r="7" spans="1:17" ht="15">
      <c r="A7" s="12"/>
      <c r="B7" s="42">
        <v>517</v>
      </c>
      <c r="C7" s="19" t="s">
        <v>62</v>
      </c>
      <c r="D7" s="43">
        <v>1208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1208</v>
      </c>
      <c r="P7" s="44">
        <f>(O7/P$19)</f>
        <v>2.445344129554656</v>
      </c>
      <c r="Q7" s="9"/>
    </row>
    <row r="8" spans="1:17" ht="15.75">
      <c r="A8" s="26" t="s">
        <v>20</v>
      </c>
      <c r="B8" s="27"/>
      <c r="C8" s="28"/>
      <c r="D8" s="29">
        <f>SUM(D9:D9)</f>
        <v>24414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24414</v>
      </c>
      <c r="P8" s="41">
        <f>(O8/P$19)</f>
        <v>49.421052631578945</v>
      </c>
      <c r="Q8" s="10"/>
    </row>
    <row r="9" spans="1:17" ht="15">
      <c r="A9" s="12"/>
      <c r="B9" s="42">
        <v>521</v>
      </c>
      <c r="C9" s="19" t="s">
        <v>21</v>
      </c>
      <c r="D9" s="43">
        <v>24414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24414</v>
      </c>
      <c r="P9" s="44">
        <f>(O9/P$19)</f>
        <v>49.421052631578945</v>
      </c>
      <c r="Q9" s="9"/>
    </row>
    <row r="10" spans="1:17" ht="15.75">
      <c r="A10" s="26" t="s">
        <v>23</v>
      </c>
      <c r="B10" s="27"/>
      <c r="C10" s="28"/>
      <c r="D10" s="29">
        <f>SUM(D11:D12)</f>
        <v>0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137202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137202</v>
      </c>
      <c r="P10" s="41">
        <f>(O10/P$19)</f>
        <v>277.7368421052632</v>
      </c>
      <c r="Q10" s="10"/>
    </row>
    <row r="11" spans="1:17" ht="15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67451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67451</v>
      </c>
      <c r="P11" s="44">
        <f>(O11/P$19)</f>
        <v>136.54048582995952</v>
      </c>
      <c r="Q11" s="9"/>
    </row>
    <row r="12" spans="1:17" ht="15">
      <c r="A12" s="12"/>
      <c r="B12" s="42">
        <v>536</v>
      </c>
      <c r="C12" s="19" t="s">
        <v>75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69751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69751</v>
      </c>
      <c r="P12" s="44">
        <f>(O12/P$19)</f>
        <v>141.19635627530366</v>
      </c>
      <c r="Q12" s="9"/>
    </row>
    <row r="13" spans="1:17" ht="15.75">
      <c r="A13" s="26" t="s">
        <v>27</v>
      </c>
      <c r="B13" s="27"/>
      <c r="C13" s="28"/>
      <c r="D13" s="29">
        <f>SUM(D14:D14)</f>
        <v>156690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>SUM(D13:N13)</f>
        <v>156690</v>
      </c>
      <c r="P13" s="41">
        <f>(O13/P$19)</f>
        <v>317.1862348178138</v>
      </c>
      <c r="Q13" s="10"/>
    </row>
    <row r="14" spans="1:17" ht="15">
      <c r="A14" s="12"/>
      <c r="B14" s="42">
        <v>541</v>
      </c>
      <c r="C14" s="19" t="s">
        <v>28</v>
      </c>
      <c r="D14" s="43">
        <v>156690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156690</v>
      </c>
      <c r="P14" s="44">
        <f>(O14/P$19)</f>
        <v>317.1862348178138</v>
      </c>
      <c r="Q14" s="9"/>
    </row>
    <row r="15" spans="1:17" ht="15.75">
      <c r="A15" s="26" t="s">
        <v>29</v>
      </c>
      <c r="B15" s="27"/>
      <c r="C15" s="28"/>
      <c r="D15" s="29">
        <f>SUM(D16:D16)</f>
        <v>17517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17517</v>
      </c>
      <c r="P15" s="41">
        <f>(O15/P$19)</f>
        <v>35.459514170040485</v>
      </c>
      <c r="Q15" s="9"/>
    </row>
    <row r="16" spans="1:17" ht="15.75" thickBot="1">
      <c r="A16" s="12"/>
      <c r="B16" s="42">
        <v>572</v>
      </c>
      <c r="C16" s="19" t="s">
        <v>30</v>
      </c>
      <c r="D16" s="43">
        <v>17517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17517</v>
      </c>
      <c r="P16" s="44">
        <f>(O16/P$19)</f>
        <v>35.459514170040485</v>
      </c>
      <c r="Q16" s="9"/>
    </row>
    <row r="17" spans="1:120" ht="16.5" thickBot="1">
      <c r="A17" s="13" t="s">
        <v>10</v>
      </c>
      <c r="B17" s="21"/>
      <c r="C17" s="20"/>
      <c r="D17" s="14">
        <f>SUM(D5,D8,D10,D13,D15)</f>
        <v>537066</v>
      </c>
      <c r="E17" s="14">
        <f aca="true" t="shared" si="0" ref="E17:N17">SUM(E5,E8,E10,E13,E15)</f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137202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>SUM(D17:N17)</f>
        <v>674268</v>
      </c>
      <c r="P17" s="35">
        <f>(O17/P$19)</f>
        <v>1364.9149797570851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6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6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76</v>
      </c>
      <c r="N19" s="90"/>
      <c r="O19" s="90"/>
      <c r="P19" s="39">
        <v>494</v>
      </c>
    </row>
    <row r="20" spans="1:16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6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sheetProtection/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118711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118711</v>
      </c>
      <c r="O5" s="30">
        <f aca="true" t="shared" si="2" ref="O5:O19">(N5/O$21)</f>
        <v>218.62062615101289</v>
      </c>
      <c r="P5" s="6"/>
    </row>
    <row r="6" spans="1:16" ht="15">
      <c r="A6" s="12"/>
      <c r="B6" s="42">
        <v>513</v>
      </c>
      <c r="C6" s="19" t="s">
        <v>19</v>
      </c>
      <c r="D6" s="43">
        <v>118711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118711</v>
      </c>
      <c r="O6" s="44">
        <f t="shared" si="2"/>
        <v>218.62062615101289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49428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49428</v>
      </c>
      <c r="O7" s="41">
        <f t="shared" si="2"/>
        <v>91.02762430939227</v>
      </c>
      <c r="P7" s="10"/>
    </row>
    <row r="8" spans="1:16" ht="15">
      <c r="A8" s="12"/>
      <c r="B8" s="42">
        <v>521</v>
      </c>
      <c r="C8" s="19" t="s">
        <v>21</v>
      </c>
      <c r="D8" s="43">
        <v>39361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39361</v>
      </c>
      <c r="O8" s="44">
        <f t="shared" si="2"/>
        <v>72.48802946593001</v>
      </c>
      <c r="P8" s="9"/>
    </row>
    <row r="9" spans="1:16" ht="15">
      <c r="A9" s="12"/>
      <c r="B9" s="42">
        <v>522</v>
      </c>
      <c r="C9" s="19" t="s">
        <v>22</v>
      </c>
      <c r="D9" s="43">
        <v>10067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10067</v>
      </c>
      <c r="O9" s="44">
        <f t="shared" si="2"/>
        <v>18.539594843462247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157397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157397</v>
      </c>
      <c r="O10" s="41">
        <f t="shared" si="2"/>
        <v>289.865561694291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97729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97729</v>
      </c>
      <c r="O11" s="44">
        <f t="shared" si="2"/>
        <v>179.97974217311233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59668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59668</v>
      </c>
      <c r="O12" s="44">
        <f t="shared" si="2"/>
        <v>109.88581952117863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38201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38201</v>
      </c>
      <c r="O13" s="41">
        <f t="shared" si="2"/>
        <v>70.35174953959485</v>
      </c>
      <c r="P13" s="10"/>
    </row>
    <row r="14" spans="1:16" ht="15">
      <c r="A14" s="12"/>
      <c r="B14" s="42">
        <v>541</v>
      </c>
      <c r="C14" s="19" t="s">
        <v>28</v>
      </c>
      <c r="D14" s="43">
        <v>38201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38201</v>
      </c>
      <c r="O14" s="44">
        <f t="shared" si="2"/>
        <v>70.35174953959485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4030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4030</v>
      </c>
      <c r="O15" s="41">
        <f t="shared" si="2"/>
        <v>7.421731123388582</v>
      </c>
      <c r="P15" s="9"/>
    </row>
    <row r="16" spans="1:16" ht="15">
      <c r="A16" s="12"/>
      <c r="B16" s="42">
        <v>572</v>
      </c>
      <c r="C16" s="19" t="s">
        <v>30</v>
      </c>
      <c r="D16" s="43">
        <v>4030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4030</v>
      </c>
      <c r="O16" s="44">
        <f t="shared" si="2"/>
        <v>7.421731123388582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11550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11550</v>
      </c>
      <c r="O17" s="41">
        <f t="shared" si="2"/>
        <v>21.2707182320442</v>
      </c>
      <c r="P17" s="9"/>
    </row>
    <row r="18" spans="1:16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11550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11550</v>
      </c>
      <c r="O18" s="44">
        <f t="shared" si="2"/>
        <v>21.2707182320442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210370</v>
      </c>
      <c r="E19" s="14">
        <f aca="true" t="shared" si="8" ref="E19:M19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168947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379317</v>
      </c>
      <c r="O19" s="35">
        <f t="shared" si="2"/>
        <v>698.5580110497237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543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131217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131217</v>
      </c>
      <c r="O5" s="30">
        <f aca="true" t="shared" si="2" ref="O5:O19">(N5/O$21)</f>
        <v>245.72471910112358</v>
      </c>
      <c r="P5" s="6"/>
    </row>
    <row r="6" spans="1:16" ht="15">
      <c r="A6" s="12"/>
      <c r="B6" s="42">
        <v>513</v>
      </c>
      <c r="C6" s="19" t="s">
        <v>19</v>
      </c>
      <c r="D6" s="43">
        <v>131217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131217</v>
      </c>
      <c r="O6" s="44">
        <f t="shared" si="2"/>
        <v>245.72471910112358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39674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39674</v>
      </c>
      <c r="O7" s="41">
        <f t="shared" si="2"/>
        <v>74.29588014981273</v>
      </c>
      <c r="P7" s="10"/>
    </row>
    <row r="8" spans="1:16" ht="15">
      <c r="A8" s="12"/>
      <c r="B8" s="42">
        <v>521</v>
      </c>
      <c r="C8" s="19" t="s">
        <v>21</v>
      </c>
      <c r="D8" s="43">
        <v>37032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37032</v>
      </c>
      <c r="O8" s="44">
        <f t="shared" si="2"/>
        <v>69.34831460674157</v>
      </c>
      <c r="P8" s="9"/>
    </row>
    <row r="9" spans="1:16" ht="15">
      <c r="A9" s="12"/>
      <c r="B9" s="42">
        <v>522</v>
      </c>
      <c r="C9" s="19" t="s">
        <v>22</v>
      </c>
      <c r="D9" s="43">
        <v>2642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2642</v>
      </c>
      <c r="O9" s="44">
        <f t="shared" si="2"/>
        <v>4.947565543071161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169450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169450</v>
      </c>
      <c r="O10" s="41">
        <f t="shared" si="2"/>
        <v>317.32209737827714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112007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112007</v>
      </c>
      <c r="O11" s="44">
        <f t="shared" si="2"/>
        <v>209.75093632958803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57443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57443</v>
      </c>
      <c r="O12" s="44">
        <f t="shared" si="2"/>
        <v>107.57116104868913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39836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39836</v>
      </c>
      <c r="O13" s="41">
        <f t="shared" si="2"/>
        <v>74.59925093632958</v>
      </c>
      <c r="P13" s="10"/>
    </row>
    <row r="14" spans="1:16" ht="15">
      <c r="A14" s="12"/>
      <c r="B14" s="42">
        <v>541</v>
      </c>
      <c r="C14" s="19" t="s">
        <v>28</v>
      </c>
      <c r="D14" s="43">
        <v>39836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39836</v>
      </c>
      <c r="O14" s="44">
        <f t="shared" si="2"/>
        <v>74.59925093632958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74711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74711</v>
      </c>
      <c r="O15" s="41">
        <f t="shared" si="2"/>
        <v>139.90823970037454</v>
      </c>
      <c r="P15" s="9"/>
    </row>
    <row r="16" spans="1:16" ht="15">
      <c r="A16" s="12"/>
      <c r="B16" s="42">
        <v>572</v>
      </c>
      <c r="C16" s="19" t="s">
        <v>30</v>
      </c>
      <c r="D16" s="43">
        <v>74711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74711</v>
      </c>
      <c r="O16" s="44">
        <f t="shared" si="2"/>
        <v>139.90823970037454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2839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22609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25448</v>
      </c>
      <c r="O17" s="41">
        <f t="shared" si="2"/>
        <v>47.655430711610485</v>
      </c>
      <c r="P17" s="9"/>
    </row>
    <row r="18" spans="1:16" ht="15.75" thickBot="1">
      <c r="A18" s="12"/>
      <c r="B18" s="42">
        <v>581</v>
      </c>
      <c r="C18" s="19" t="s">
        <v>31</v>
      </c>
      <c r="D18" s="43">
        <v>2839</v>
      </c>
      <c r="E18" s="43">
        <v>0</v>
      </c>
      <c r="F18" s="43">
        <v>0</v>
      </c>
      <c r="G18" s="43">
        <v>0</v>
      </c>
      <c r="H18" s="43">
        <v>0</v>
      </c>
      <c r="I18" s="43">
        <v>22609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25448</v>
      </c>
      <c r="O18" s="44">
        <f t="shared" si="2"/>
        <v>47.655430711610485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288277</v>
      </c>
      <c r="E19" s="14">
        <f aca="true" t="shared" si="8" ref="E19:M19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192059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480336</v>
      </c>
      <c r="O19" s="35">
        <f t="shared" si="2"/>
        <v>899.5056179775281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39</v>
      </c>
      <c r="M21" s="90"/>
      <c r="N21" s="90"/>
      <c r="O21" s="39">
        <v>534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96911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96911</v>
      </c>
      <c r="O5" s="30">
        <f aca="true" t="shared" si="2" ref="O5:O19">(N5/O$21)</f>
        <v>180.80410447761193</v>
      </c>
      <c r="P5" s="6"/>
    </row>
    <row r="6" spans="1:16" ht="15">
      <c r="A6" s="12"/>
      <c r="B6" s="42">
        <v>513</v>
      </c>
      <c r="C6" s="19" t="s">
        <v>19</v>
      </c>
      <c r="D6" s="43">
        <v>96911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96911</v>
      </c>
      <c r="O6" s="44">
        <f t="shared" si="2"/>
        <v>180.80410447761193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47171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47171</v>
      </c>
      <c r="O7" s="41">
        <f t="shared" si="2"/>
        <v>88.00559701492537</v>
      </c>
      <c r="P7" s="10"/>
    </row>
    <row r="8" spans="1:16" ht="15">
      <c r="A8" s="12"/>
      <c r="B8" s="42">
        <v>521</v>
      </c>
      <c r="C8" s="19" t="s">
        <v>21</v>
      </c>
      <c r="D8" s="43">
        <v>41775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41775</v>
      </c>
      <c r="O8" s="44">
        <f t="shared" si="2"/>
        <v>77.93843283582089</v>
      </c>
      <c r="P8" s="9"/>
    </row>
    <row r="9" spans="1:16" ht="15">
      <c r="A9" s="12"/>
      <c r="B9" s="42">
        <v>522</v>
      </c>
      <c r="C9" s="19" t="s">
        <v>22</v>
      </c>
      <c r="D9" s="43">
        <v>5396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5396</v>
      </c>
      <c r="O9" s="44">
        <f t="shared" si="2"/>
        <v>10.067164179104477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157233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157233</v>
      </c>
      <c r="O10" s="41">
        <f t="shared" si="2"/>
        <v>293.34514925373134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107892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107892</v>
      </c>
      <c r="O11" s="44">
        <f t="shared" si="2"/>
        <v>201.2910447761194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49341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49341</v>
      </c>
      <c r="O12" s="44">
        <f t="shared" si="2"/>
        <v>92.05410447761194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43820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43820</v>
      </c>
      <c r="O13" s="41">
        <f t="shared" si="2"/>
        <v>81.75373134328358</v>
      </c>
      <c r="P13" s="10"/>
    </row>
    <row r="14" spans="1:16" ht="15">
      <c r="A14" s="12"/>
      <c r="B14" s="42">
        <v>541</v>
      </c>
      <c r="C14" s="19" t="s">
        <v>28</v>
      </c>
      <c r="D14" s="43">
        <v>43820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43820</v>
      </c>
      <c r="O14" s="44">
        <f t="shared" si="2"/>
        <v>81.75373134328358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55641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55641</v>
      </c>
      <c r="O15" s="41">
        <f t="shared" si="2"/>
        <v>103.80783582089552</v>
      </c>
      <c r="P15" s="9"/>
    </row>
    <row r="16" spans="1:16" ht="15">
      <c r="A16" s="12"/>
      <c r="B16" s="42">
        <v>572</v>
      </c>
      <c r="C16" s="19" t="s">
        <v>30</v>
      </c>
      <c r="D16" s="43">
        <v>55641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55641</v>
      </c>
      <c r="O16" s="44">
        <f t="shared" si="2"/>
        <v>103.80783582089552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180116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180116</v>
      </c>
      <c r="O17" s="41">
        <f t="shared" si="2"/>
        <v>336.03731343283584</v>
      </c>
      <c r="P17" s="9"/>
    </row>
    <row r="18" spans="1:16" ht="15.75" thickBot="1">
      <c r="A18" s="12"/>
      <c r="B18" s="42">
        <v>581</v>
      </c>
      <c r="C18" s="19" t="s">
        <v>31</v>
      </c>
      <c r="D18" s="43">
        <v>180116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180116</v>
      </c>
      <c r="O18" s="44">
        <f t="shared" si="2"/>
        <v>336.03731343283584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423659</v>
      </c>
      <c r="E19" s="14">
        <f aca="true" t="shared" si="8" ref="E19:M19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157233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580892</v>
      </c>
      <c r="O19" s="35">
        <f t="shared" si="2"/>
        <v>1083.7537313432836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536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87264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87264</v>
      </c>
      <c r="O5" s="30">
        <f aca="true" t="shared" si="2" ref="O5:O20">(N5/O$22)</f>
        <v>163.72232645403378</v>
      </c>
      <c r="P5" s="6"/>
    </row>
    <row r="6" spans="1:16" ht="15">
      <c r="A6" s="12"/>
      <c r="B6" s="42">
        <v>513</v>
      </c>
      <c r="C6" s="19" t="s">
        <v>19</v>
      </c>
      <c r="D6" s="43">
        <v>87264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87264</v>
      </c>
      <c r="O6" s="44">
        <f t="shared" si="2"/>
        <v>163.72232645403378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46509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46509</v>
      </c>
      <c r="O7" s="41">
        <f t="shared" si="2"/>
        <v>87.25891181988743</v>
      </c>
      <c r="P7" s="10"/>
    </row>
    <row r="8" spans="1:16" ht="15">
      <c r="A8" s="12"/>
      <c r="B8" s="42">
        <v>521</v>
      </c>
      <c r="C8" s="19" t="s">
        <v>21</v>
      </c>
      <c r="D8" s="43">
        <v>41745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41745</v>
      </c>
      <c r="O8" s="44">
        <f t="shared" si="2"/>
        <v>78.32082551594746</v>
      </c>
      <c r="P8" s="9"/>
    </row>
    <row r="9" spans="1:16" ht="15">
      <c r="A9" s="12"/>
      <c r="B9" s="42">
        <v>522</v>
      </c>
      <c r="C9" s="19" t="s">
        <v>22</v>
      </c>
      <c r="D9" s="43">
        <v>4764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4764</v>
      </c>
      <c r="O9" s="44">
        <f t="shared" si="2"/>
        <v>8.938086303939963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9810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103311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113121</v>
      </c>
      <c r="O10" s="41">
        <f t="shared" si="2"/>
        <v>212.23452157598499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56681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56681</v>
      </c>
      <c r="O11" s="44">
        <f t="shared" si="2"/>
        <v>106.34333958724203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46630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46630</v>
      </c>
      <c r="O12" s="44">
        <f t="shared" si="2"/>
        <v>87.4859287054409</v>
      </c>
      <c r="P12" s="9"/>
    </row>
    <row r="13" spans="1:16" ht="15">
      <c r="A13" s="12"/>
      <c r="B13" s="42">
        <v>539</v>
      </c>
      <c r="C13" s="19" t="s">
        <v>26</v>
      </c>
      <c r="D13" s="43">
        <v>9810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9810</v>
      </c>
      <c r="O13" s="44">
        <f t="shared" si="2"/>
        <v>18.405253283302063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32339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32339</v>
      </c>
      <c r="O14" s="41">
        <f t="shared" si="2"/>
        <v>60.67354596622889</v>
      </c>
      <c r="P14" s="10"/>
    </row>
    <row r="15" spans="1:16" ht="15">
      <c r="A15" s="12"/>
      <c r="B15" s="42">
        <v>541</v>
      </c>
      <c r="C15" s="19" t="s">
        <v>28</v>
      </c>
      <c r="D15" s="43">
        <v>32339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32339</v>
      </c>
      <c r="O15" s="44">
        <f t="shared" si="2"/>
        <v>60.67354596622889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20170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20170</v>
      </c>
      <c r="O16" s="41">
        <f t="shared" si="2"/>
        <v>37.84240150093809</v>
      </c>
      <c r="P16" s="9"/>
    </row>
    <row r="17" spans="1:16" ht="15">
      <c r="A17" s="12"/>
      <c r="B17" s="42">
        <v>572</v>
      </c>
      <c r="C17" s="19" t="s">
        <v>30</v>
      </c>
      <c r="D17" s="43">
        <v>20170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20170</v>
      </c>
      <c r="O17" s="44">
        <f t="shared" si="2"/>
        <v>37.84240150093809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125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128718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128843</v>
      </c>
      <c r="O18" s="41">
        <f t="shared" si="2"/>
        <v>241.73170731707316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125</v>
      </c>
      <c r="E19" s="43">
        <v>0</v>
      </c>
      <c r="F19" s="43">
        <v>0</v>
      </c>
      <c r="G19" s="43">
        <v>0</v>
      </c>
      <c r="H19" s="43">
        <v>0</v>
      </c>
      <c r="I19" s="43">
        <v>128718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128843</v>
      </c>
      <c r="O19" s="44">
        <f t="shared" si="2"/>
        <v>241.73170731707316</v>
      </c>
      <c r="P19" s="9"/>
    </row>
    <row r="20" spans="1:119" ht="16.5" thickBot="1">
      <c r="A20" s="13" t="s">
        <v>10</v>
      </c>
      <c r="B20" s="21"/>
      <c r="C20" s="20"/>
      <c r="D20" s="14">
        <f>SUM(D5,D7,D10,D14,D16,D18)</f>
        <v>196217</v>
      </c>
      <c r="E20" s="14">
        <f aca="true" t="shared" si="8" ref="E20:M20">SUM(E5,E7,E10,E14,E16,E18)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232029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428246</v>
      </c>
      <c r="O20" s="35">
        <f t="shared" si="2"/>
        <v>803.4634146341464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533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131368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131368</v>
      </c>
      <c r="O5" s="30">
        <f aca="true" t="shared" si="2" ref="O5:O18">(N5/O$20)</f>
        <v>231.28169014084506</v>
      </c>
      <c r="P5" s="6"/>
    </row>
    <row r="6" spans="1:16" ht="15">
      <c r="A6" s="12"/>
      <c r="B6" s="42">
        <v>513</v>
      </c>
      <c r="C6" s="19" t="s">
        <v>19</v>
      </c>
      <c r="D6" s="43">
        <v>131368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131368</v>
      </c>
      <c r="O6" s="44">
        <f t="shared" si="2"/>
        <v>231.28169014084506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94251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94251</v>
      </c>
      <c r="O7" s="41">
        <f t="shared" si="2"/>
        <v>165.93485915492957</v>
      </c>
      <c r="P7" s="10"/>
    </row>
    <row r="8" spans="1:16" ht="15">
      <c r="A8" s="12"/>
      <c r="B8" s="42">
        <v>521</v>
      </c>
      <c r="C8" s="19" t="s">
        <v>21</v>
      </c>
      <c r="D8" s="43">
        <v>89347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89347</v>
      </c>
      <c r="O8" s="44">
        <f t="shared" si="2"/>
        <v>157.30105633802816</v>
      </c>
      <c r="P8" s="9"/>
    </row>
    <row r="9" spans="1:16" ht="15">
      <c r="A9" s="12"/>
      <c r="B9" s="42">
        <v>522</v>
      </c>
      <c r="C9" s="19" t="s">
        <v>22</v>
      </c>
      <c r="D9" s="43">
        <v>4904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4904</v>
      </c>
      <c r="O9" s="44">
        <f t="shared" si="2"/>
        <v>8.633802816901408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7885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75617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83502</v>
      </c>
      <c r="O10" s="41">
        <f t="shared" si="2"/>
        <v>147.0105633802817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34816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34816</v>
      </c>
      <c r="O11" s="44">
        <f t="shared" si="2"/>
        <v>61.29577464788732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40801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40801</v>
      </c>
      <c r="O12" s="44">
        <f t="shared" si="2"/>
        <v>71.83274647887323</v>
      </c>
      <c r="P12" s="9"/>
    </row>
    <row r="13" spans="1:16" ht="15">
      <c r="A13" s="12"/>
      <c r="B13" s="42">
        <v>539</v>
      </c>
      <c r="C13" s="19" t="s">
        <v>26</v>
      </c>
      <c r="D13" s="43">
        <v>7885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7885</v>
      </c>
      <c r="O13" s="44">
        <f t="shared" si="2"/>
        <v>13.882042253521126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48163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48163</v>
      </c>
      <c r="O14" s="41">
        <f t="shared" si="2"/>
        <v>84.79401408450704</v>
      </c>
      <c r="P14" s="10"/>
    </row>
    <row r="15" spans="1:16" ht="15">
      <c r="A15" s="12"/>
      <c r="B15" s="42">
        <v>541</v>
      </c>
      <c r="C15" s="19" t="s">
        <v>28</v>
      </c>
      <c r="D15" s="43">
        <v>48163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48163</v>
      </c>
      <c r="O15" s="44">
        <f t="shared" si="2"/>
        <v>84.79401408450704</v>
      </c>
      <c r="P15" s="9"/>
    </row>
    <row r="16" spans="1:16" ht="15.75">
      <c r="A16" s="26" t="s">
        <v>32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46395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46395</v>
      </c>
      <c r="O16" s="41">
        <f t="shared" si="2"/>
        <v>81.68133802816901</v>
      </c>
      <c r="P16" s="9"/>
    </row>
    <row r="17" spans="1:16" ht="15.75" thickBot="1">
      <c r="A17" s="12"/>
      <c r="B17" s="42">
        <v>581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46395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46395</v>
      </c>
      <c r="O17" s="44">
        <f t="shared" si="2"/>
        <v>81.68133802816901</v>
      </c>
      <c r="P17" s="9"/>
    </row>
    <row r="18" spans="1:119" ht="16.5" thickBot="1">
      <c r="A18" s="13" t="s">
        <v>10</v>
      </c>
      <c r="B18" s="21"/>
      <c r="C18" s="20"/>
      <c r="D18" s="14">
        <f>SUM(D5,D7,D10,D14,D16)</f>
        <v>281667</v>
      </c>
      <c r="E18" s="14">
        <f aca="true" t="shared" si="7" ref="E18:M18">SUM(E5,E7,E10,E14,E16)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122012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403679</v>
      </c>
      <c r="O18" s="35">
        <f t="shared" si="2"/>
        <v>710.7024647887324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568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103870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103870</v>
      </c>
      <c r="O5" s="30">
        <f aca="true" t="shared" si="2" ref="O5:O20">(N5/O$22)</f>
        <v>182.86971830985917</v>
      </c>
      <c r="P5" s="6"/>
    </row>
    <row r="6" spans="1:16" ht="15">
      <c r="A6" s="12"/>
      <c r="B6" s="42">
        <v>513</v>
      </c>
      <c r="C6" s="19" t="s">
        <v>19</v>
      </c>
      <c r="D6" s="43">
        <v>102024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102024</v>
      </c>
      <c r="O6" s="44">
        <f t="shared" si="2"/>
        <v>179.61971830985917</v>
      </c>
      <c r="P6" s="9"/>
    </row>
    <row r="7" spans="1:16" ht="15">
      <c r="A7" s="12"/>
      <c r="B7" s="42">
        <v>519</v>
      </c>
      <c r="C7" s="19" t="s">
        <v>53</v>
      </c>
      <c r="D7" s="43">
        <v>1846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1846</v>
      </c>
      <c r="O7" s="44">
        <f t="shared" si="2"/>
        <v>3.25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SUM(D9:D10)</f>
        <v>50931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50931</v>
      </c>
      <c r="O8" s="41">
        <f t="shared" si="2"/>
        <v>89.66725352112677</v>
      </c>
      <c r="P8" s="10"/>
    </row>
    <row r="9" spans="1:16" ht="15">
      <c r="A9" s="12"/>
      <c r="B9" s="42">
        <v>521</v>
      </c>
      <c r="C9" s="19" t="s">
        <v>21</v>
      </c>
      <c r="D9" s="43">
        <v>48684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48684</v>
      </c>
      <c r="O9" s="44">
        <f t="shared" si="2"/>
        <v>85.71126760563381</v>
      </c>
      <c r="P9" s="9"/>
    </row>
    <row r="10" spans="1:16" ht="15">
      <c r="A10" s="12"/>
      <c r="B10" s="42">
        <v>522</v>
      </c>
      <c r="C10" s="19" t="s">
        <v>22</v>
      </c>
      <c r="D10" s="43">
        <v>2247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2247</v>
      </c>
      <c r="O10" s="44">
        <f t="shared" si="2"/>
        <v>3.9559859154929575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96955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96955</v>
      </c>
      <c r="O11" s="41">
        <f t="shared" si="2"/>
        <v>170.69542253521126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59573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59573</v>
      </c>
      <c r="O12" s="44">
        <f t="shared" si="2"/>
        <v>104.88204225352112</v>
      </c>
      <c r="P12" s="9"/>
    </row>
    <row r="13" spans="1:16" ht="15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37382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37382</v>
      </c>
      <c r="O13" s="44">
        <f t="shared" si="2"/>
        <v>65.81338028169014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28914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28914</v>
      </c>
      <c r="O14" s="41">
        <f t="shared" si="2"/>
        <v>50.90492957746479</v>
      </c>
      <c r="P14" s="10"/>
    </row>
    <row r="15" spans="1:16" ht="15">
      <c r="A15" s="12"/>
      <c r="B15" s="42">
        <v>541</v>
      </c>
      <c r="C15" s="19" t="s">
        <v>28</v>
      </c>
      <c r="D15" s="43">
        <v>28914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28914</v>
      </c>
      <c r="O15" s="44">
        <f t="shared" si="2"/>
        <v>50.90492957746479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14218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14218</v>
      </c>
      <c r="O16" s="41">
        <f t="shared" si="2"/>
        <v>25.031690140845072</v>
      </c>
      <c r="P16" s="9"/>
    </row>
    <row r="17" spans="1:16" ht="15">
      <c r="A17" s="12"/>
      <c r="B17" s="42">
        <v>572</v>
      </c>
      <c r="C17" s="19" t="s">
        <v>30</v>
      </c>
      <c r="D17" s="43">
        <v>14218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14218</v>
      </c>
      <c r="O17" s="44">
        <f t="shared" si="2"/>
        <v>25.031690140845072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10761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15761</v>
      </c>
      <c r="O18" s="41">
        <f t="shared" si="2"/>
        <v>27.74823943661972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10761</v>
      </c>
      <c r="E19" s="43">
        <v>0</v>
      </c>
      <c r="F19" s="43">
        <v>0</v>
      </c>
      <c r="G19" s="43">
        <v>0</v>
      </c>
      <c r="H19" s="43">
        <v>0</v>
      </c>
      <c r="I19" s="43">
        <v>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15761</v>
      </c>
      <c r="O19" s="44">
        <f t="shared" si="2"/>
        <v>27.74823943661972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208694</v>
      </c>
      <c r="E20" s="14">
        <f aca="true" t="shared" si="8" ref="E20:M20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101955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310649</v>
      </c>
      <c r="O20" s="35">
        <f t="shared" si="2"/>
        <v>546.9172535211268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54</v>
      </c>
      <c r="M22" s="90"/>
      <c r="N22" s="90"/>
      <c r="O22" s="39">
        <v>568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325996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325996</v>
      </c>
      <c r="O5" s="30">
        <f aca="true" t="shared" si="2" ref="O5:O19">(N5/O$21)</f>
        <v>608.2014925373135</v>
      </c>
      <c r="P5" s="6"/>
    </row>
    <row r="6" spans="1:16" ht="15">
      <c r="A6" s="12"/>
      <c r="B6" s="42">
        <v>513</v>
      </c>
      <c r="C6" s="19" t="s">
        <v>19</v>
      </c>
      <c r="D6" s="43">
        <v>309373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309373</v>
      </c>
      <c r="O6" s="44">
        <f t="shared" si="2"/>
        <v>577.1884328358209</v>
      </c>
      <c r="P6" s="9"/>
    </row>
    <row r="7" spans="1:16" ht="15">
      <c r="A7" s="12"/>
      <c r="B7" s="42">
        <v>517</v>
      </c>
      <c r="C7" s="19" t="s">
        <v>62</v>
      </c>
      <c r="D7" s="43">
        <v>16623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16623</v>
      </c>
      <c r="O7" s="44">
        <f t="shared" si="2"/>
        <v>31.013059701492537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SUM(D9:D9)</f>
        <v>17586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17586</v>
      </c>
      <c r="O8" s="41">
        <f t="shared" si="2"/>
        <v>32.809701492537314</v>
      </c>
      <c r="P8" s="10"/>
    </row>
    <row r="9" spans="1:16" ht="15">
      <c r="A9" s="12"/>
      <c r="B9" s="42">
        <v>521</v>
      </c>
      <c r="C9" s="19" t="s">
        <v>21</v>
      </c>
      <c r="D9" s="43">
        <v>17586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17586</v>
      </c>
      <c r="O9" s="44">
        <f t="shared" si="2"/>
        <v>32.809701492537314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131161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131161</v>
      </c>
      <c r="O10" s="41">
        <f t="shared" si="2"/>
        <v>244.70335820895522</v>
      </c>
      <c r="P10" s="10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40043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40043</v>
      </c>
      <c r="O11" s="44">
        <f t="shared" si="2"/>
        <v>74.70708955223881</v>
      </c>
      <c r="P11" s="9"/>
    </row>
    <row r="12" spans="1:16" ht="15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91118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91118</v>
      </c>
      <c r="O12" s="44">
        <f t="shared" si="2"/>
        <v>169.9962686567164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1229587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1229587</v>
      </c>
      <c r="O13" s="41">
        <f t="shared" si="2"/>
        <v>2294.0055970149256</v>
      </c>
      <c r="P13" s="10"/>
    </row>
    <row r="14" spans="1:16" ht="15">
      <c r="A14" s="12"/>
      <c r="B14" s="42">
        <v>541</v>
      </c>
      <c r="C14" s="19" t="s">
        <v>49</v>
      </c>
      <c r="D14" s="43">
        <v>1229587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1229587</v>
      </c>
      <c r="O14" s="44">
        <f t="shared" si="2"/>
        <v>2294.0055970149256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45417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45417</v>
      </c>
      <c r="O15" s="41">
        <f t="shared" si="2"/>
        <v>84.73320895522389</v>
      </c>
      <c r="P15" s="9"/>
    </row>
    <row r="16" spans="1:16" ht="15">
      <c r="A16" s="12"/>
      <c r="B16" s="42">
        <v>572</v>
      </c>
      <c r="C16" s="19" t="s">
        <v>50</v>
      </c>
      <c r="D16" s="43">
        <v>45417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45417</v>
      </c>
      <c r="O16" s="44">
        <f t="shared" si="2"/>
        <v>84.73320895522389</v>
      </c>
      <c r="P16" s="9"/>
    </row>
    <row r="17" spans="1:16" ht="15.75">
      <c r="A17" s="26" t="s">
        <v>56</v>
      </c>
      <c r="B17" s="27"/>
      <c r="C17" s="28"/>
      <c r="D17" s="29">
        <f aca="true" t="shared" si="7" ref="D17:M17">SUM(D18:D18)</f>
        <v>5963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5963</v>
      </c>
      <c r="O17" s="41">
        <f t="shared" si="2"/>
        <v>11.125</v>
      </c>
      <c r="P17" s="9"/>
    </row>
    <row r="18" spans="1:16" ht="15.75" thickBot="1">
      <c r="A18" s="12"/>
      <c r="B18" s="42">
        <v>581</v>
      </c>
      <c r="C18" s="19" t="s">
        <v>57</v>
      </c>
      <c r="D18" s="43">
        <v>5963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5963</v>
      </c>
      <c r="O18" s="44">
        <f t="shared" si="2"/>
        <v>11.125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1624549</v>
      </c>
      <c r="E19" s="14">
        <f aca="true" t="shared" si="8" ref="E19:M19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131161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1755710</v>
      </c>
      <c r="O19" s="35">
        <f t="shared" si="2"/>
        <v>3275.5783582089553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536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261104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261104</v>
      </c>
      <c r="O5" s="30">
        <f aca="true" t="shared" si="2" ref="O5:O19">(N5/O$21)</f>
        <v>505.036750483559</v>
      </c>
      <c r="P5" s="6"/>
    </row>
    <row r="6" spans="1:16" ht="15">
      <c r="A6" s="12"/>
      <c r="B6" s="42">
        <v>513</v>
      </c>
      <c r="C6" s="19" t="s">
        <v>19</v>
      </c>
      <c r="D6" s="43">
        <v>234969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234969</v>
      </c>
      <c r="O6" s="44">
        <f t="shared" si="2"/>
        <v>454.4854932301741</v>
      </c>
      <c r="P6" s="9"/>
    </row>
    <row r="7" spans="1:16" ht="15">
      <c r="A7" s="12"/>
      <c r="B7" s="42">
        <v>517</v>
      </c>
      <c r="C7" s="19" t="s">
        <v>62</v>
      </c>
      <c r="D7" s="43">
        <v>26135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26135</v>
      </c>
      <c r="O7" s="44">
        <f t="shared" si="2"/>
        <v>50.55125725338491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SUM(D9:D9)</f>
        <v>48295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48295</v>
      </c>
      <c r="O8" s="41">
        <f t="shared" si="2"/>
        <v>93.41392649903288</v>
      </c>
      <c r="P8" s="10"/>
    </row>
    <row r="9" spans="1:16" ht="15">
      <c r="A9" s="12"/>
      <c r="B9" s="42">
        <v>521</v>
      </c>
      <c r="C9" s="19" t="s">
        <v>21</v>
      </c>
      <c r="D9" s="43">
        <v>48295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48295</v>
      </c>
      <c r="O9" s="44">
        <f t="shared" si="2"/>
        <v>93.41392649903288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77467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77467</v>
      </c>
      <c r="O10" s="41">
        <f t="shared" si="2"/>
        <v>149.8394584139265</v>
      </c>
      <c r="P10" s="10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21086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21086</v>
      </c>
      <c r="O11" s="44">
        <f t="shared" si="2"/>
        <v>40.785299806576404</v>
      </c>
      <c r="P11" s="9"/>
    </row>
    <row r="12" spans="1:16" ht="15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56381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56381</v>
      </c>
      <c r="O12" s="44">
        <f t="shared" si="2"/>
        <v>109.0541586073501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88876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88876</v>
      </c>
      <c r="O13" s="41">
        <f t="shared" si="2"/>
        <v>171.90715667311412</v>
      </c>
      <c r="P13" s="10"/>
    </row>
    <row r="14" spans="1:16" ht="15">
      <c r="A14" s="12"/>
      <c r="B14" s="42">
        <v>541</v>
      </c>
      <c r="C14" s="19" t="s">
        <v>49</v>
      </c>
      <c r="D14" s="43">
        <v>88876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88876</v>
      </c>
      <c r="O14" s="44">
        <f t="shared" si="2"/>
        <v>171.90715667311412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17712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17712</v>
      </c>
      <c r="O15" s="41">
        <f t="shared" si="2"/>
        <v>34.25918762088975</v>
      </c>
      <c r="P15" s="9"/>
    </row>
    <row r="16" spans="1:16" ht="15">
      <c r="A16" s="12"/>
      <c r="B16" s="42">
        <v>572</v>
      </c>
      <c r="C16" s="19" t="s">
        <v>50</v>
      </c>
      <c r="D16" s="43">
        <v>17712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17712</v>
      </c>
      <c r="O16" s="44">
        <f t="shared" si="2"/>
        <v>34.25918762088975</v>
      </c>
      <c r="P16" s="9"/>
    </row>
    <row r="17" spans="1:16" ht="15.75">
      <c r="A17" s="26" t="s">
        <v>56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42203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42203</v>
      </c>
      <c r="O17" s="41">
        <f t="shared" si="2"/>
        <v>81.63056092843327</v>
      </c>
      <c r="P17" s="9"/>
    </row>
    <row r="18" spans="1:16" ht="15.75" thickBot="1">
      <c r="A18" s="12"/>
      <c r="B18" s="42">
        <v>581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42203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42203</v>
      </c>
      <c r="O18" s="44">
        <f t="shared" si="2"/>
        <v>81.63056092843327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415987</v>
      </c>
      <c r="E19" s="14">
        <f aca="true" t="shared" si="8" ref="E19:M19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119670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535657</v>
      </c>
      <c r="O19" s="35">
        <f t="shared" si="2"/>
        <v>1036.0870406189556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517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205087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205087</v>
      </c>
      <c r="O5" s="30">
        <f aca="true" t="shared" si="2" ref="O5:O19">(N5/O$21)</f>
        <v>362.9858407079646</v>
      </c>
      <c r="P5" s="6"/>
    </row>
    <row r="6" spans="1:16" ht="15">
      <c r="A6" s="12"/>
      <c r="B6" s="42">
        <v>513</v>
      </c>
      <c r="C6" s="19" t="s">
        <v>19</v>
      </c>
      <c r="D6" s="43">
        <v>188890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188890</v>
      </c>
      <c r="O6" s="44">
        <f t="shared" si="2"/>
        <v>334.3185840707965</v>
      </c>
      <c r="P6" s="9"/>
    </row>
    <row r="7" spans="1:16" ht="15">
      <c r="A7" s="12"/>
      <c r="B7" s="42">
        <v>517</v>
      </c>
      <c r="C7" s="19" t="s">
        <v>62</v>
      </c>
      <c r="D7" s="43">
        <v>16197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16197</v>
      </c>
      <c r="O7" s="44">
        <f t="shared" si="2"/>
        <v>28.66725663716814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SUM(D9:D9)</f>
        <v>15825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15825</v>
      </c>
      <c r="O8" s="41">
        <f t="shared" si="2"/>
        <v>28.008849557522122</v>
      </c>
      <c r="P8" s="10"/>
    </row>
    <row r="9" spans="1:16" ht="15">
      <c r="A9" s="12"/>
      <c r="B9" s="42">
        <v>521</v>
      </c>
      <c r="C9" s="19" t="s">
        <v>21</v>
      </c>
      <c r="D9" s="43">
        <v>15825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15825</v>
      </c>
      <c r="O9" s="44">
        <f t="shared" si="2"/>
        <v>28.008849557522122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182966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182966</v>
      </c>
      <c r="O10" s="41">
        <f t="shared" si="2"/>
        <v>323.8336283185841</v>
      </c>
      <c r="P10" s="10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69778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69778</v>
      </c>
      <c r="O11" s="44">
        <f t="shared" si="2"/>
        <v>123.50088495575221</v>
      </c>
      <c r="P11" s="9"/>
    </row>
    <row r="12" spans="1:16" ht="15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113188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113188</v>
      </c>
      <c r="O12" s="44">
        <f t="shared" si="2"/>
        <v>200.33274336283185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7431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7431</v>
      </c>
      <c r="O13" s="41">
        <f t="shared" si="2"/>
        <v>13.152212389380532</v>
      </c>
      <c r="P13" s="10"/>
    </row>
    <row r="14" spans="1:16" ht="15">
      <c r="A14" s="12"/>
      <c r="B14" s="42">
        <v>541</v>
      </c>
      <c r="C14" s="19" t="s">
        <v>49</v>
      </c>
      <c r="D14" s="43">
        <v>7431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7431</v>
      </c>
      <c r="O14" s="44">
        <f t="shared" si="2"/>
        <v>13.152212389380532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4225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4225</v>
      </c>
      <c r="O15" s="41">
        <f t="shared" si="2"/>
        <v>7.477876106194691</v>
      </c>
      <c r="P15" s="9"/>
    </row>
    <row r="16" spans="1:16" ht="15">
      <c r="A16" s="12"/>
      <c r="B16" s="42">
        <v>572</v>
      </c>
      <c r="C16" s="19" t="s">
        <v>50</v>
      </c>
      <c r="D16" s="43">
        <v>4225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4225</v>
      </c>
      <c r="O16" s="44">
        <f t="shared" si="2"/>
        <v>7.477876106194691</v>
      </c>
      <c r="P16" s="9"/>
    </row>
    <row r="17" spans="1:16" ht="15.75">
      <c r="A17" s="26" t="s">
        <v>56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2069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2069</v>
      </c>
      <c r="O17" s="41">
        <f t="shared" si="2"/>
        <v>3.661946902654867</v>
      </c>
      <c r="P17" s="9"/>
    </row>
    <row r="18" spans="1:16" ht="15.75" thickBot="1">
      <c r="A18" s="12"/>
      <c r="B18" s="42">
        <v>581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2069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2069</v>
      </c>
      <c r="O18" s="44">
        <f t="shared" si="2"/>
        <v>3.661946902654867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232568</v>
      </c>
      <c r="E19" s="14">
        <f aca="true" t="shared" si="8" ref="E19:M19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185035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417603</v>
      </c>
      <c r="O19" s="35">
        <f t="shared" si="2"/>
        <v>739.1203539823009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565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327672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19734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347406</v>
      </c>
      <c r="O5" s="30">
        <f aca="true" t="shared" si="2" ref="O5:O15">(N5/O$17)</f>
        <v>609.4842105263158</v>
      </c>
      <c r="P5" s="6"/>
    </row>
    <row r="6" spans="1:16" ht="15">
      <c r="A6" s="12"/>
      <c r="B6" s="42">
        <v>513</v>
      </c>
      <c r="C6" s="19" t="s">
        <v>19</v>
      </c>
      <c r="D6" s="43">
        <v>204492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204492</v>
      </c>
      <c r="O6" s="44">
        <f t="shared" si="2"/>
        <v>358.7578947368421</v>
      </c>
      <c r="P6" s="9"/>
    </row>
    <row r="7" spans="1:16" ht="15">
      <c r="A7" s="12"/>
      <c r="B7" s="42">
        <v>517</v>
      </c>
      <c r="C7" s="19" t="s">
        <v>62</v>
      </c>
      <c r="D7" s="43">
        <v>123180</v>
      </c>
      <c r="E7" s="43">
        <v>0</v>
      </c>
      <c r="F7" s="43">
        <v>0</v>
      </c>
      <c r="G7" s="43">
        <v>0</v>
      </c>
      <c r="H7" s="43">
        <v>0</v>
      </c>
      <c r="I7" s="43">
        <v>19734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142914</v>
      </c>
      <c r="O7" s="44">
        <f t="shared" si="2"/>
        <v>250.7263157894737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SUM(D9:D9)</f>
        <v>6382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6382</v>
      </c>
      <c r="O8" s="41">
        <f t="shared" si="2"/>
        <v>11.196491228070176</v>
      </c>
      <c r="P8" s="10"/>
    </row>
    <row r="9" spans="1:16" ht="15">
      <c r="A9" s="12"/>
      <c r="B9" s="42">
        <v>521</v>
      </c>
      <c r="C9" s="19" t="s">
        <v>21</v>
      </c>
      <c r="D9" s="43">
        <v>6382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6382</v>
      </c>
      <c r="O9" s="44">
        <f t="shared" si="2"/>
        <v>11.196491228070176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146185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146185</v>
      </c>
      <c r="O10" s="41">
        <f t="shared" si="2"/>
        <v>256.46491228070175</v>
      </c>
      <c r="P10" s="10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54452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54452</v>
      </c>
      <c r="O11" s="44">
        <f t="shared" si="2"/>
        <v>95.52982456140352</v>
      </c>
      <c r="P11" s="9"/>
    </row>
    <row r="12" spans="1:16" ht="15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91733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91733</v>
      </c>
      <c r="O12" s="44">
        <f t="shared" si="2"/>
        <v>160.93508771929825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171516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171516</v>
      </c>
      <c r="O13" s="41">
        <f t="shared" si="2"/>
        <v>300.90526315789475</v>
      </c>
      <c r="P13" s="10"/>
    </row>
    <row r="14" spans="1:16" ht="15.75" thickBot="1">
      <c r="A14" s="12"/>
      <c r="B14" s="42">
        <v>541</v>
      </c>
      <c r="C14" s="19" t="s">
        <v>49</v>
      </c>
      <c r="D14" s="43">
        <v>171516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171516</v>
      </c>
      <c r="O14" s="44">
        <f t="shared" si="2"/>
        <v>300.90526315789475</v>
      </c>
      <c r="P14" s="9"/>
    </row>
    <row r="15" spans="1:119" ht="16.5" thickBot="1">
      <c r="A15" s="13" t="s">
        <v>10</v>
      </c>
      <c r="B15" s="21"/>
      <c r="C15" s="20"/>
      <c r="D15" s="14">
        <f>SUM(D5,D8,D10,D13)</f>
        <v>505570</v>
      </c>
      <c r="E15" s="14">
        <f aca="true" t="shared" si="6" ref="E15:M15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165919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671489</v>
      </c>
      <c r="O15" s="35">
        <f t="shared" si="2"/>
        <v>1178.0508771929824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64</v>
      </c>
      <c r="M17" s="90"/>
      <c r="N17" s="90"/>
      <c r="O17" s="39">
        <v>570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85712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85712</v>
      </c>
      <c r="O5" s="30">
        <f aca="true" t="shared" si="2" ref="O5:O19">(N5/O$21)</f>
        <v>154.43603603603603</v>
      </c>
      <c r="P5" s="6"/>
    </row>
    <row r="6" spans="1:16" ht="15">
      <c r="A6" s="12"/>
      <c r="B6" s="42">
        <v>513</v>
      </c>
      <c r="C6" s="19" t="s">
        <v>19</v>
      </c>
      <c r="D6" s="43">
        <v>85712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85712</v>
      </c>
      <c r="O6" s="44">
        <f t="shared" si="2"/>
        <v>154.43603603603603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131982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131982</v>
      </c>
      <c r="O7" s="41">
        <f t="shared" si="2"/>
        <v>237.8054054054054</v>
      </c>
      <c r="P7" s="10"/>
    </row>
    <row r="8" spans="1:16" ht="15">
      <c r="A8" s="12"/>
      <c r="B8" s="42">
        <v>521</v>
      </c>
      <c r="C8" s="19" t="s">
        <v>21</v>
      </c>
      <c r="D8" s="43">
        <v>118115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118115</v>
      </c>
      <c r="O8" s="44">
        <f t="shared" si="2"/>
        <v>212.81981981981983</v>
      </c>
      <c r="P8" s="9"/>
    </row>
    <row r="9" spans="1:16" ht="15">
      <c r="A9" s="12"/>
      <c r="B9" s="42">
        <v>522</v>
      </c>
      <c r="C9" s="19" t="s">
        <v>22</v>
      </c>
      <c r="D9" s="43">
        <v>13867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13867</v>
      </c>
      <c r="O9" s="44">
        <f t="shared" si="2"/>
        <v>24.985585585585586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171579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171579</v>
      </c>
      <c r="O10" s="41">
        <f t="shared" si="2"/>
        <v>309.15135135135137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103667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103667</v>
      </c>
      <c r="O11" s="44">
        <f t="shared" si="2"/>
        <v>186.78738738738738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67912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67912</v>
      </c>
      <c r="O12" s="44">
        <f t="shared" si="2"/>
        <v>122.36396396396397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35002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35002</v>
      </c>
      <c r="O13" s="41">
        <f t="shared" si="2"/>
        <v>63.06666666666667</v>
      </c>
      <c r="P13" s="10"/>
    </row>
    <row r="14" spans="1:16" ht="15">
      <c r="A14" s="12"/>
      <c r="B14" s="42">
        <v>541</v>
      </c>
      <c r="C14" s="19" t="s">
        <v>49</v>
      </c>
      <c r="D14" s="43">
        <v>35002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35002</v>
      </c>
      <c r="O14" s="44">
        <f t="shared" si="2"/>
        <v>63.06666666666667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13213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13213</v>
      </c>
      <c r="O15" s="41">
        <f t="shared" si="2"/>
        <v>23.807207207207206</v>
      </c>
      <c r="P15" s="9"/>
    </row>
    <row r="16" spans="1:16" ht="15">
      <c r="A16" s="12"/>
      <c r="B16" s="42">
        <v>572</v>
      </c>
      <c r="C16" s="19" t="s">
        <v>50</v>
      </c>
      <c r="D16" s="43">
        <v>13213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13213</v>
      </c>
      <c r="O16" s="44">
        <f t="shared" si="2"/>
        <v>23.807207207207206</v>
      </c>
      <c r="P16" s="9"/>
    </row>
    <row r="17" spans="1:16" ht="15.75">
      <c r="A17" s="26" t="s">
        <v>56</v>
      </c>
      <c r="B17" s="27"/>
      <c r="C17" s="28"/>
      <c r="D17" s="29">
        <f aca="true" t="shared" si="7" ref="D17:M17">SUM(D18:D18)</f>
        <v>2931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26524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29455</v>
      </c>
      <c r="O17" s="41">
        <f t="shared" si="2"/>
        <v>53.072072072072075</v>
      </c>
      <c r="P17" s="9"/>
    </row>
    <row r="18" spans="1:16" ht="15.75" thickBot="1">
      <c r="A18" s="12"/>
      <c r="B18" s="42">
        <v>581</v>
      </c>
      <c r="C18" s="19" t="s">
        <v>57</v>
      </c>
      <c r="D18" s="43">
        <v>2931</v>
      </c>
      <c r="E18" s="43">
        <v>0</v>
      </c>
      <c r="F18" s="43">
        <v>0</v>
      </c>
      <c r="G18" s="43">
        <v>0</v>
      </c>
      <c r="H18" s="43">
        <v>0</v>
      </c>
      <c r="I18" s="43">
        <v>26524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29455</v>
      </c>
      <c r="O18" s="44">
        <f t="shared" si="2"/>
        <v>53.072072072072075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268840</v>
      </c>
      <c r="E19" s="14">
        <f aca="true" t="shared" si="8" ref="E19:M19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198103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466943</v>
      </c>
      <c r="O19" s="35">
        <f t="shared" si="2"/>
        <v>841.3387387387387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555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97225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97225</v>
      </c>
      <c r="O5" s="30">
        <f aca="true" t="shared" si="2" ref="O5:O19">(N5/O$21)</f>
        <v>171.17077464788733</v>
      </c>
      <c r="P5" s="6"/>
    </row>
    <row r="6" spans="1:16" ht="15">
      <c r="A6" s="12"/>
      <c r="B6" s="42">
        <v>513</v>
      </c>
      <c r="C6" s="19" t="s">
        <v>19</v>
      </c>
      <c r="D6" s="43">
        <v>97225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97225</v>
      </c>
      <c r="O6" s="44">
        <f t="shared" si="2"/>
        <v>171.17077464788733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76667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76667</v>
      </c>
      <c r="O7" s="41">
        <f t="shared" si="2"/>
        <v>134.97711267605635</v>
      </c>
      <c r="P7" s="10"/>
    </row>
    <row r="8" spans="1:16" ht="15">
      <c r="A8" s="12"/>
      <c r="B8" s="42">
        <v>521</v>
      </c>
      <c r="C8" s="19" t="s">
        <v>21</v>
      </c>
      <c r="D8" s="43">
        <v>60733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60733</v>
      </c>
      <c r="O8" s="44">
        <f t="shared" si="2"/>
        <v>106.92429577464789</v>
      </c>
      <c r="P8" s="9"/>
    </row>
    <row r="9" spans="1:16" ht="15">
      <c r="A9" s="12"/>
      <c r="B9" s="42">
        <v>522</v>
      </c>
      <c r="C9" s="19" t="s">
        <v>22</v>
      </c>
      <c r="D9" s="43">
        <v>15934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15934</v>
      </c>
      <c r="O9" s="44">
        <f t="shared" si="2"/>
        <v>28.052816901408452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168462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168462</v>
      </c>
      <c r="O10" s="41">
        <f t="shared" si="2"/>
        <v>296.5880281690141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107752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107752</v>
      </c>
      <c r="O11" s="44">
        <f t="shared" si="2"/>
        <v>189.70422535211267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60710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60710</v>
      </c>
      <c r="O12" s="44">
        <f t="shared" si="2"/>
        <v>106.88380281690141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40966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40966</v>
      </c>
      <c r="O13" s="41">
        <f t="shared" si="2"/>
        <v>72.12323943661971</v>
      </c>
      <c r="P13" s="10"/>
    </row>
    <row r="14" spans="1:16" ht="15">
      <c r="A14" s="12"/>
      <c r="B14" s="42">
        <v>541</v>
      </c>
      <c r="C14" s="19" t="s">
        <v>49</v>
      </c>
      <c r="D14" s="43">
        <v>40966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40966</v>
      </c>
      <c r="O14" s="44">
        <f t="shared" si="2"/>
        <v>72.12323943661971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7968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7968</v>
      </c>
      <c r="O15" s="41">
        <f t="shared" si="2"/>
        <v>14.028169014084508</v>
      </c>
      <c r="P15" s="9"/>
    </row>
    <row r="16" spans="1:16" ht="15">
      <c r="A16" s="12"/>
      <c r="B16" s="42">
        <v>572</v>
      </c>
      <c r="C16" s="19" t="s">
        <v>50</v>
      </c>
      <c r="D16" s="43">
        <v>7968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7968</v>
      </c>
      <c r="O16" s="44">
        <f t="shared" si="2"/>
        <v>14.028169014084508</v>
      </c>
      <c r="P16" s="9"/>
    </row>
    <row r="17" spans="1:16" ht="15.75">
      <c r="A17" s="26" t="s">
        <v>56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27282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27282</v>
      </c>
      <c r="O17" s="41">
        <f t="shared" si="2"/>
        <v>48.03169014084507</v>
      </c>
      <c r="P17" s="9"/>
    </row>
    <row r="18" spans="1:16" ht="15.75" thickBot="1">
      <c r="A18" s="12"/>
      <c r="B18" s="42">
        <v>581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27282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27282</v>
      </c>
      <c r="O18" s="44">
        <f t="shared" si="2"/>
        <v>48.03169014084507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222826</v>
      </c>
      <c r="E19" s="14">
        <f aca="true" t="shared" si="8" ref="E19:M19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195744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418570</v>
      </c>
      <c r="O19" s="35">
        <f t="shared" si="2"/>
        <v>736.919014084507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568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SUM(D6:D6)</f>
        <v>113321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7">SUM(D5:M5)</f>
        <v>113321</v>
      </c>
      <c r="O5" s="58">
        <f aca="true" t="shared" si="2" ref="O5:O17">(N5/O$19)</f>
        <v>198.80877192982456</v>
      </c>
      <c r="P5" s="59"/>
    </row>
    <row r="6" spans="1:16" ht="15">
      <c r="A6" s="61"/>
      <c r="B6" s="62">
        <v>513</v>
      </c>
      <c r="C6" s="63" t="s">
        <v>19</v>
      </c>
      <c r="D6" s="64">
        <v>113321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113321</v>
      </c>
      <c r="O6" s="65">
        <f t="shared" si="2"/>
        <v>198.80877192982456</v>
      </c>
      <c r="P6" s="66"/>
    </row>
    <row r="7" spans="1:16" ht="15.75">
      <c r="A7" s="67" t="s">
        <v>20</v>
      </c>
      <c r="B7" s="68"/>
      <c r="C7" s="69"/>
      <c r="D7" s="70">
        <f aca="true" t="shared" si="3" ref="D7:M7">SUM(D8:D9)</f>
        <v>51546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51546</v>
      </c>
      <c r="O7" s="72">
        <f t="shared" si="2"/>
        <v>90.43157894736842</v>
      </c>
      <c r="P7" s="73"/>
    </row>
    <row r="8" spans="1:16" ht="15">
      <c r="A8" s="61"/>
      <c r="B8" s="62">
        <v>521</v>
      </c>
      <c r="C8" s="63" t="s">
        <v>21</v>
      </c>
      <c r="D8" s="64">
        <v>48789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48789</v>
      </c>
      <c r="O8" s="65">
        <f t="shared" si="2"/>
        <v>85.59473684210526</v>
      </c>
      <c r="P8" s="66"/>
    </row>
    <row r="9" spans="1:16" ht="15">
      <c r="A9" s="61"/>
      <c r="B9" s="62">
        <v>522</v>
      </c>
      <c r="C9" s="63" t="s">
        <v>22</v>
      </c>
      <c r="D9" s="64">
        <v>2757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2757</v>
      </c>
      <c r="O9" s="65">
        <f t="shared" si="2"/>
        <v>4.836842105263158</v>
      </c>
      <c r="P9" s="66"/>
    </row>
    <row r="10" spans="1:16" ht="15.75">
      <c r="A10" s="67" t="s">
        <v>23</v>
      </c>
      <c r="B10" s="68"/>
      <c r="C10" s="69"/>
      <c r="D10" s="70">
        <f aca="true" t="shared" si="4" ref="D10:M10">SUM(D11:D12)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130580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130580</v>
      </c>
      <c r="O10" s="72">
        <f t="shared" si="2"/>
        <v>229.08771929824562</v>
      </c>
      <c r="P10" s="73"/>
    </row>
    <row r="11" spans="1:16" ht="15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80449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80449</v>
      </c>
      <c r="O11" s="65">
        <f t="shared" si="2"/>
        <v>141.13859649122807</v>
      </c>
      <c r="P11" s="66"/>
    </row>
    <row r="12" spans="1:16" ht="15">
      <c r="A12" s="61"/>
      <c r="B12" s="62">
        <v>534</v>
      </c>
      <c r="C12" s="63" t="s">
        <v>48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50131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50131</v>
      </c>
      <c r="O12" s="65">
        <f t="shared" si="2"/>
        <v>87.94912280701755</v>
      </c>
      <c r="P12" s="66"/>
    </row>
    <row r="13" spans="1:16" ht="15.75">
      <c r="A13" s="67" t="s">
        <v>27</v>
      </c>
      <c r="B13" s="68"/>
      <c r="C13" s="69"/>
      <c r="D13" s="70">
        <f aca="true" t="shared" si="5" ref="D13:M13">SUM(D14:D14)</f>
        <v>49517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49517</v>
      </c>
      <c r="O13" s="72">
        <f t="shared" si="2"/>
        <v>86.8719298245614</v>
      </c>
      <c r="P13" s="73"/>
    </row>
    <row r="14" spans="1:16" ht="15">
      <c r="A14" s="61"/>
      <c r="B14" s="62">
        <v>541</v>
      </c>
      <c r="C14" s="63" t="s">
        <v>49</v>
      </c>
      <c r="D14" s="64">
        <v>49517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49517</v>
      </c>
      <c r="O14" s="65">
        <f t="shared" si="2"/>
        <v>86.8719298245614</v>
      </c>
      <c r="P14" s="66"/>
    </row>
    <row r="15" spans="1:16" ht="15.75">
      <c r="A15" s="67" t="s">
        <v>29</v>
      </c>
      <c r="B15" s="68"/>
      <c r="C15" s="69"/>
      <c r="D15" s="70">
        <f aca="true" t="shared" si="6" ref="D15:M15">SUM(D16:D16)</f>
        <v>10403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10403</v>
      </c>
      <c r="O15" s="72">
        <f t="shared" si="2"/>
        <v>18.250877192982458</v>
      </c>
      <c r="P15" s="66"/>
    </row>
    <row r="16" spans="1:16" ht="15.75" thickBot="1">
      <c r="A16" s="61"/>
      <c r="B16" s="62">
        <v>572</v>
      </c>
      <c r="C16" s="63" t="s">
        <v>50</v>
      </c>
      <c r="D16" s="64">
        <v>10403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10403</v>
      </c>
      <c r="O16" s="65">
        <f t="shared" si="2"/>
        <v>18.250877192982458</v>
      </c>
      <c r="P16" s="66"/>
    </row>
    <row r="17" spans="1:119" ht="16.5" thickBot="1">
      <c r="A17" s="74" t="s">
        <v>10</v>
      </c>
      <c r="B17" s="75"/>
      <c r="C17" s="76"/>
      <c r="D17" s="77">
        <f>SUM(D5,D7,D10,D13,D15)</f>
        <v>224787</v>
      </c>
      <c r="E17" s="77">
        <f aca="true" t="shared" si="7" ref="E17:M17">SUM(E5,E7,E10,E13,E15)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130580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355367</v>
      </c>
      <c r="O17" s="78">
        <f t="shared" si="2"/>
        <v>623.4508771929825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5" ht="15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15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51</v>
      </c>
      <c r="M19" s="114"/>
      <c r="N19" s="114"/>
      <c r="O19" s="88">
        <v>570</v>
      </c>
    </row>
    <row r="20" spans="1:15" ht="1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ht="15.75" customHeight="1" thickBot="1">
      <c r="A21" s="118" t="s">
        <v>37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111308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111308</v>
      </c>
      <c r="O5" s="30">
        <f aca="true" t="shared" si="2" ref="O5:O18">(N5/O$20)</f>
        <v>197.354609929078</v>
      </c>
      <c r="P5" s="6"/>
    </row>
    <row r="6" spans="1:16" ht="15">
      <c r="A6" s="12"/>
      <c r="B6" s="42">
        <v>513</v>
      </c>
      <c r="C6" s="19" t="s">
        <v>19</v>
      </c>
      <c r="D6" s="43">
        <v>111308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111308</v>
      </c>
      <c r="O6" s="44">
        <f t="shared" si="2"/>
        <v>197.354609929078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46201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46201</v>
      </c>
      <c r="O7" s="41">
        <f t="shared" si="2"/>
        <v>81.91666666666667</v>
      </c>
      <c r="P7" s="10"/>
    </row>
    <row r="8" spans="1:16" ht="15">
      <c r="A8" s="12"/>
      <c r="B8" s="42">
        <v>521</v>
      </c>
      <c r="C8" s="19" t="s">
        <v>21</v>
      </c>
      <c r="D8" s="43">
        <v>38709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38709</v>
      </c>
      <c r="O8" s="44">
        <f t="shared" si="2"/>
        <v>68.63297872340425</v>
      </c>
      <c r="P8" s="9"/>
    </row>
    <row r="9" spans="1:16" ht="15">
      <c r="A9" s="12"/>
      <c r="B9" s="42">
        <v>522</v>
      </c>
      <c r="C9" s="19" t="s">
        <v>22</v>
      </c>
      <c r="D9" s="43">
        <v>7492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7492</v>
      </c>
      <c r="O9" s="44">
        <f t="shared" si="2"/>
        <v>13.28368794326241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172739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172739</v>
      </c>
      <c r="O10" s="41">
        <f t="shared" si="2"/>
        <v>306.2748226950355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117367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117367</v>
      </c>
      <c r="O11" s="44">
        <f t="shared" si="2"/>
        <v>208.09751773049646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55372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55372</v>
      </c>
      <c r="O12" s="44">
        <f t="shared" si="2"/>
        <v>98.177304964539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SUM(D14:D15)</f>
        <v>43535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43535</v>
      </c>
      <c r="O13" s="41">
        <f t="shared" si="2"/>
        <v>77.18971631205673</v>
      </c>
      <c r="P13" s="10"/>
    </row>
    <row r="14" spans="1:16" ht="15">
      <c r="A14" s="12"/>
      <c r="B14" s="42">
        <v>541</v>
      </c>
      <c r="C14" s="19" t="s">
        <v>28</v>
      </c>
      <c r="D14" s="43">
        <v>39043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39043</v>
      </c>
      <c r="O14" s="44">
        <f t="shared" si="2"/>
        <v>69.22517730496453</v>
      </c>
      <c r="P14" s="9"/>
    </row>
    <row r="15" spans="1:16" ht="15">
      <c r="A15" s="12"/>
      <c r="B15" s="42">
        <v>542</v>
      </c>
      <c r="C15" s="19" t="s">
        <v>45</v>
      </c>
      <c r="D15" s="43">
        <v>4492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4492</v>
      </c>
      <c r="O15" s="44">
        <f t="shared" si="2"/>
        <v>7.964539007092198</v>
      </c>
      <c r="P15" s="9"/>
    </row>
    <row r="16" spans="1:16" ht="15.75">
      <c r="A16" s="26" t="s">
        <v>32</v>
      </c>
      <c r="B16" s="27"/>
      <c r="C16" s="28"/>
      <c r="D16" s="29">
        <f aca="true" t="shared" si="6" ref="D16:M1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15100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15100</v>
      </c>
      <c r="O16" s="41">
        <f t="shared" si="2"/>
        <v>26.77304964539007</v>
      </c>
      <c r="P16" s="9"/>
    </row>
    <row r="17" spans="1:16" ht="15.75" thickBot="1">
      <c r="A17" s="12"/>
      <c r="B17" s="42">
        <v>581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15100</v>
      </c>
      <c r="O17" s="44">
        <f t="shared" si="2"/>
        <v>26.77304964539007</v>
      </c>
      <c r="P17" s="9"/>
    </row>
    <row r="18" spans="1:119" ht="16.5" thickBot="1">
      <c r="A18" s="13" t="s">
        <v>10</v>
      </c>
      <c r="B18" s="21"/>
      <c r="C18" s="20"/>
      <c r="D18" s="14">
        <f>SUM(D5,D7,D10,D13,D16)</f>
        <v>201044</v>
      </c>
      <c r="E18" s="14">
        <f aca="true" t="shared" si="7" ref="E18:M18">SUM(E5,E7,E10,E13,E16)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187839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388883</v>
      </c>
      <c r="O18" s="35">
        <f t="shared" si="2"/>
        <v>689.5088652482269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46</v>
      </c>
      <c r="M20" s="90"/>
      <c r="N20" s="90"/>
      <c r="O20" s="39">
        <v>564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2023-01-27T21:51:21Z</cp:lastPrinted>
  <dcterms:created xsi:type="dcterms:W3CDTF">2000-08-31T21:26:31Z</dcterms:created>
  <dcterms:modified xsi:type="dcterms:W3CDTF">2023-01-27T21:54:58Z</dcterms:modified>
  <cp:category/>
  <cp:version/>
  <cp:contentType/>
  <cp:contentStatus/>
</cp:coreProperties>
</file>