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'2008'!$A$1:$O$74</definedName>
    <definedName name="_xlnm.Print_Area" localSheetId="12">'2009'!$A$1:$O$74</definedName>
    <definedName name="_xlnm.Print_Area" localSheetId="11">'2010'!$A$1:$O$74</definedName>
    <definedName name="_xlnm.Print_Area" localSheetId="10">'2011'!$A$1:$O$75</definedName>
    <definedName name="_xlnm.Print_Area" localSheetId="9">'2012'!$A$1:$O$73</definedName>
    <definedName name="_xlnm.Print_Area" localSheetId="8">'2013'!$A$1:$O$69</definedName>
    <definedName name="_xlnm.Print_Area" localSheetId="7">'2014'!$A$1:$O$72</definedName>
    <definedName name="_xlnm.Print_Area" localSheetId="6">'2015'!$A$1:$O$76</definedName>
    <definedName name="_xlnm.Print_Area" localSheetId="5">'2016'!$A$1:$O$74</definedName>
    <definedName name="_xlnm.Print_Area" localSheetId="4">'2017'!$A$1:$O$78</definedName>
    <definedName name="_xlnm.Print_Area" localSheetId="3">'2018'!$A$1:$O$73</definedName>
    <definedName name="_xlnm.Print_Area" localSheetId="2">'2019'!$A$1:$O$81</definedName>
    <definedName name="_xlnm.Print_Area" localSheetId="1">'2020'!$A$1:$O$82</definedName>
    <definedName name="_xlnm.Print_Area" localSheetId="0">'2021'!$A$1:$P$78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<sst xmlns="http://schemas.openxmlformats.org/spreadsheetml/2006/main" count="1222" uniqueCount="173">
  <si>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</si>
  <si>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</si>
  <si>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</si>
  <si>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</si>
  <si>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</si>
  <si>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</si>
  <si>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</si>
  <si>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</si>
  <si>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</si>
  <si>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</si>
  <si>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</si>
  <si>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</si>
  <si>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</si>
  <si>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</si>
  <si>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</si>
  <si>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</si>
  <si>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</si>
  <si>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</si>
  <si>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</si>
  <si>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</si>
  <si>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</si>
  <si>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</si>
  <si>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</si>
  <si>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</si>
  <si>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</si>
  <si>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</si>
  <si>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</si>
  <si>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</si>
  <si>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</si>
  <si>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</si>
  <si>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Other Permits, Fees, and Special Assessments</t>
  </si>
  <si>
    <t>Intergovernmental Revenue</t>
  </si>
  <si>
    <t>Federal Grant - Economic Environment</t>
  </si>
  <si>
    <t>State Grant - Public Safety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</si>
  <si>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</si>
  <si>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</si>
  <si>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</si>
  <si>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</si>
  <si>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</si>
  <si>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</si>
  <si>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</si>
  <si>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</si>
  <si>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</si>
  <si>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</si>
  <si>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</si>
  <si>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</si>
  <si>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</si>
  <si>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</si>
  <si>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</si>
  <si>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</si>
  <si>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</si>
  <si>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</si>
  <si>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</si>
  <si>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</si>
  <si>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</si>
  <si>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</si>
  <si>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Transportation (User Fees) - Other Transportation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</si>
  <si>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</si>
  <si>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</si>
  <si>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</si>
  <si>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</si>
  <si>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</si>
  <si>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</si>
  <si>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</si>
  <si>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</si>
  <si>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</si>
  <si>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</si>
  <si>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</si>
  <si>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</si>
  <si>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</si>
  <si>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</si>
  <si>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</si>
  <si>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</si>
  <si>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</si>
  <si>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</si>
  <si>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</si>
  <si>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</si>
  <si>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</si>
  <si>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</si>
  <si>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</si>
  <si>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</si>
  <si>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</si>
  <si>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</si>
  <si>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</si>
  <si>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Altamonte Springs Revenues Reported by Account Code and Fund Type</t>
  </si>
  <si>
    <t>Local Fiscal Year Ended September 30, 2010</t>
  </si>
  <si>
    <t>Federal Grant - General Government</t>
  </si>
  <si>
    <t>Federal Grant - Public Safety</t>
  </si>
  <si>
    <t>Federal Grant - Culture / Recreation</t>
  </si>
  <si>
    <t>State Shared Revenues - General Gov't - Alcoholic Beverage License Tax</t>
  </si>
  <si>
    <t>Public Safety - Law Enforcement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</si>
  <si>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</si>
  <si>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</si>
  <si>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</si>
  <si>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Culture / Recreation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</si>
  <si>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</si>
  <si>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</si>
  <si>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</si>
  <si>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</si>
  <si>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</si>
  <si>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</si>
  <si>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State Grant - Economic Environment</t>
  </si>
  <si>
    <t>State Shared Revenues - General Gov't - Other General Government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</si>
  <si>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</si>
  <si>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</si>
  <si>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</si>
  <si>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</si>
  <si>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</si>
  <si>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</si>
  <si>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</si>
  <si>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</si>
  <si>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</si>
  <si>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</si>
  <si>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</si>
  <si>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</si>
  <si>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</si>
  <si>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</si>
  <si>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Other Transportation Charges</t>
  </si>
  <si>
    <t>Interest and Other Earnings - Gain (Loss) on Sale of Investments</t>
  </si>
  <si>
    <t>Sales - Disposition of Fixed Assets</t>
  </si>
  <si>
    <t>Proprietary Non-Operating - Capital Contributions from Private Source</t>
  </si>
  <si>
    <t>2013 Municipal Population:</t>
  </si>
  <si>
    <t>Local Fiscal Year Ended September 30, 2014</t>
  </si>
  <si>
    <t>Impact Fees - Commercial - Culture / Recreation</t>
  </si>
  <si>
    <t>Court-Ordered Judgments and Fines - As Decided by County Court Criminal</t>
  </si>
  <si>
    <t>2014 Municipal Population:</t>
  </si>
  <si>
    <t>Local Fiscal Year Ended September 30, 2015</t>
  </si>
  <si>
    <t>Federal Grant - Physical Environment - Water Supply System</t>
  </si>
  <si>
    <t>State Grant - Physical Environment - Water Supply System</t>
  </si>
  <si>
    <t>Grants from Other Local Units - Transportation</t>
  </si>
  <si>
    <t>2015 Municipal Population:</t>
  </si>
  <si>
    <t>Local Fiscal Year Ended September 30, 2016</t>
  </si>
  <si>
    <t>General Government - Administrative Service Fees</t>
  </si>
  <si>
    <t>2016 Municipal Population:</t>
  </si>
  <si>
    <t>Local Fiscal Year Ended September 30, 2017</t>
  </si>
  <si>
    <t>Federal Grant - Physical Environment - Sewer / Wastewater</t>
  </si>
  <si>
    <t>Federal Grant - Physical Environment - Other Physical Environment</t>
  </si>
  <si>
    <t>State Grant - Physical Environment - Stormwater Management</t>
  </si>
  <si>
    <t>Rents and Royalties</t>
  </si>
  <si>
    <t>2017 Municipal Population:</t>
  </si>
  <si>
    <t>Local Fiscal Year Ended September 30, 2018</t>
  </si>
  <si>
    <t>State Grant - Other</t>
  </si>
  <si>
    <t>Shared Revenue from Other Local Units</t>
  </si>
  <si>
    <t>2018 Municipal Population:</t>
  </si>
  <si>
    <t>Local Fiscal Year Ended September 30, 2019</t>
  </si>
  <si>
    <t>Federal Grant - Physical Environment - Garbage / Solid Waste</t>
  </si>
  <si>
    <t>State Grant - General Government</t>
  </si>
  <si>
    <t>State Grant - Physical Environment - Garbage / Solid Waste</t>
  </si>
  <si>
    <t>State Grant - Physical Environment - Other Physical Environment</t>
  </si>
  <si>
    <t>2019 Municipal Population:</t>
  </si>
  <si>
    <t>Local Fiscal Year Ended September 30, 2020</t>
  </si>
  <si>
    <t>Second Local Option Fuel Tax (1 to 5 Cents)</t>
  </si>
  <si>
    <t>State Grant - Physical Environment - Sewer / Wastewater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</si>
  <si>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</si>
  <si>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</si>
  <si>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</si>
  <si>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</si>
  <si>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</si>
  <si>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</si>
  <si>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</si>
  <si>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</si>
  <si>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</si>
  <si>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</si>
  <si>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</si>
  <si>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</si>
  <si>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Federal Grant - American Rescue Plan Act Funds</t>
  </si>
  <si>
    <t>Federal Grant - Human Services - Public Assistance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</si>
  <si>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</si>
  <si>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</si>
  <si>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</si>
  <si>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Grants from Other Local Units - Physical Environment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</si>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</sst>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8"/>
      <c r="M3" s="69"/>
      <c r="N3" s="36"/>
      <c r="O3" s="37"/>
      <c r="P3" s="70" t="s">
        <v>155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156</v>
      </c>
      <c r="N4" s="35" t="s">
        <v>10</v>
      </c>
      <c r="O4" s="35" t="s">
        <v>157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158</v>
      </c>
      <c r="B5" s="26"/>
      <c r="C5" s="26"/>
      <c r="D5" s="27">
        <f>SUM(D6:D15)</f>
        <v>18546690</v>
      </c>
      <c r="E5" s="27">
        <f>SUM(E6:E15)</f>
        <v>394655</v>
      </c>
      <c r="F5" s="27">
        <f>SUM(F6:F15)</f>
        <v>0</v>
      </c>
      <c r="G5" s="27">
        <f>SUM(G6:G15)</f>
        <v>3162365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22103710</v>
      </c>
      <c r="P5" s="33">
        <f>(O5/P$76)</f>
        <v>472.95838236867445</v>
      </c>
      <c r="Q5" s="6"/>
    </row>
    <row r="6" spans="1:17" ht="15">
      <c r="A6" s="12"/>
      <c r="B6" s="25">
        <v>311</v>
      </c>
      <c r="C6" s="20" t="s">
        <v>3</v>
      </c>
      <c r="D6" s="46">
        <v>11016971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11016971</v>
      </c>
      <c r="P6" s="47">
        <f>(O6/P$76)</f>
        <v>235.73276987268642</v>
      </c>
      <c r="Q6" s="9"/>
    </row>
    <row r="7" spans="1:17" ht="15">
      <c r="A7" s="12"/>
      <c r="B7" s="25">
        <v>312.43</v>
      </c>
      <c r="C7" s="20" t="s">
        <v>159</v>
      </c>
      <c r="D7" s="46">
        <v>589487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5">SUM(D7:N7)</f>
        <v>589487</v>
      </c>
      <c r="P7" s="47">
        <f>(O7/P$76)</f>
        <v>12.613394672087301</v>
      </c>
      <c r="Q7" s="9"/>
    </row>
    <row r="8" spans="1:17" ht="15">
      <c r="A8" s="12"/>
      <c r="B8" s="25">
        <v>312.52</v>
      </c>
      <c r="C8" s="20" t="s">
        <v>109</v>
      </c>
      <c r="D8" s="46">
        <v>0</v>
      </c>
      <c r="E8" s="46">
        <v>394655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394655</v>
      </c>
      <c r="P8" s="47">
        <f>(O8/P$76)</f>
        <v>8.444527655932385</v>
      </c>
      <c r="Q8" s="9"/>
    </row>
    <row r="9" spans="1:17" ht="15">
      <c r="A9" s="12"/>
      <c r="B9" s="25">
        <v>312.63</v>
      </c>
      <c r="C9" s="20" t="s">
        <v>160</v>
      </c>
      <c r="D9" s="46">
        <v>0</v>
      </c>
      <c r="E9" s="46">
        <v>0</v>
      </c>
      <c r="F9" s="46">
        <v>0</v>
      </c>
      <c r="G9" s="46">
        <v>3162365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3162365</v>
      </c>
      <c r="P9" s="47">
        <f>(O9/P$76)</f>
        <v>67.66588210120895</v>
      </c>
      <c r="Q9" s="9"/>
    </row>
    <row r="10" spans="1:17" ht="15">
      <c r="A10" s="12"/>
      <c r="B10" s="25">
        <v>314.1</v>
      </c>
      <c r="C10" s="20" t="s">
        <v>13</v>
      </c>
      <c r="D10" s="46">
        <v>3933899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3933899</v>
      </c>
      <c r="P10" s="47">
        <f>(O10/P$76)</f>
        <v>84.17458007916979</v>
      </c>
      <c r="Q10" s="9"/>
    </row>
    <row r="11" spans="1:17" ht="15">
      <c r="A11" s="12"/>
      <c r="B11" s="25">
        <v>314.3</v>
      </c>
      <c r="C11" s="20" t="s">
        <v>14</v>
      </c>
      <c r="D11" s="46">
        <v>376514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376514</v>
      </c>
      <c r="P11" s="47">
        <f>(O11/P$76)</f>
        <v>8.056360329517492</v>
      </c>
      <c r="Q11" s="9"/>
    </row>
    <row r="12" spans="1:17" ht="15">
      <c r="A12" s="12"/>
      <c r="B12" s="25">
        <v>314.4</v>
      </c>
      <c r="C12" s="20" t="s">
        <v>15</v>
      </c>
      <c r="D12" s="46">
        <v>35637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35637</v>
      </c>
      <c r="P12" s="47">
        <f>(O12/P$76)</f>
        <v>0.7625334331871189</v>
      </c>
      <c r="Q12" s="9"/>
    </row>
    <row r="13" spans="1:17" ht="15">
      <c r="A13" s="12"/>
      <c r="B13" s="25">
        <v>314.8</v>
      </c>
      <c r="C13" s="20" t="s">
        <v>16</v>
      </c>
      <c r="D13" s="46">
        <v>25564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25564</v>
      </c>
      <c r="P13" s="47">
        <f>(O13/P$76)</f>
        <v>0.5469990371242109</v>
      </c>
      <c r="Q13" s="9"/>
    </row>
    <row r="14" spans="1:17" ht="15">
      <c r="A14" s="12"/>
      <c r="B14" s="25">
        <v>315.2</v>
      </c>
      <c r="C14" s="20" t="s">
        <v>161</v>
      </c>
      <c r="D14" s="46">
        <v>1736014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1736014</v>
      </c>
      <c r="P14" s="47">
        <f>(O14/P$76)</f>
        <v>37.14590777789665</v>
      </c>
      <c r="Q14" s="9"/>
    </row>
    <row r="15" spans="1:17" ht="15">
      <c r="A15" s="12"/>
      <c r="B15" s="25">
        <v>316</v>
      </c>
      <c r="C15" s="20" t="s">
        <v>111</v>
      </c>
      <c r="D15" s="46">
        <v>832604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832604</v>
      </c>
      <c r="P15" s="47">
        <f>(O15/P$76)</f>
        <v>17.815427409864128</v>
      </c>
      <c r="Q15" s="9"/>
    </row>
    <row r="16" spans="1:17" ht="15.75">
      <c r="A16" s="29" t="s">
        <v>19</v>
      </c>
      <c r="B16" s="30"/>
      <c r="C16" s="31"/>
      <c r="D16" s="32">
        <f>SUM(D17:D26)</f>
        <v>4822327</v>
      </c>
      <c r="E16" s="32">
        <f>SUM(E17:E26)</f>
        <v>740388</v>
      </c>
      <c r="F16" s="32">
        <f>SUM(F17:F26)</f>
        <v>0</v>
      </c>
      <c r="G16" s="32">
        <f>SUM(G17:G26)</f>
        <v>132628</v>
      </c>
      <c r="H16" s="32">
        <f>SUM(H17:H26)</f>
        <v>0</v>
      </c>
      <c r="I16" s="32">
        <f>SUM(I17:I26)</f>
        <v>0</v>
      </c>
      <c r="J16" s="32">
        <f>SUM(J17:J26)</f>
        <v>0</v>
      </c>
      <c r="K16" s="32">
        <f>SUM(K17:K26)</f>
        <v>0</v>
      </c>
      <c r="L16" s="32">
        <f>SUM(L17:L26)</f>
        <v>0</v>
      </c>
      <c r="M16" s="32">
        <f>SUM(M17:M26)</f>
        <v>0</v>
      </c>
      <c r="N16" s="32">
        <f>SUM(N17:N26)</f>
        <v>0</v>
      </c>
      <c r="O16" s="44">
        <f>SUM(D16:N16)</f>
        <v>5695343</v>
      </c>
      <c r="P16" s="45">
        <f>(O16/P$76)</f>
        <v>121.86461966406334</v>
      </c>
      <c r="Q16" s="10"/>
    </row>
    <row r="17" spans="1:17" ht="15">
      <c r="A17" s="12"/>
      <c r="B17" s="25">
        <v>322</v>
      </c>
      <c r="C17" s="20" t="s">
        <v>162</v>
      </c>
      <c r="D17" s="46">
        <v>0</v>
      </c>
      <c r="E17" s="46">
        <v>740388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740388</v>
      </c>
      <c r="P17" s="47">
        <f>(O17/P$76)</f>
        <v>15.842259548518241</v>
      </c>
      <c r="Q17" s="9"/>
    </row>
    <row r="18" spans="1:17" ht="15">
      <c r="A18" s="12"/>
      <c r="B18" s="25">
        <v>323.1</v>
      </c>
      <c r="C18" s="20" t="s">
        <v>20</v>
      </c>
      <c r="D18" s="46">
        <v>3728643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1" ref="O18:O26">SUM(D18:N18)</f>
        <v>3728643</v>
      </c>
      <c r="P18" s="47">
        <f>(O18/P$76)</f>
        <v>79.78266823579759</v>
      </c>
      <c r="Q18" s="9"/>
    </row>
    <row r="19" spans="1:17" ht="15">
      <c r="A19" s="12"/>
      <c r="B19" s="25">
        <v>323.4</v>
      </c>
      <c r="C19" s="20" t="s">
        <v>21</v>
      </c>
      <c r="D19" s="46">
        <v>76028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76028</v>
      </c>
      <c r="P19" s="47">
        <f>(O19/P$76)</f>
        <v>1.6267893441746015</v>
      </c>
      <c r="Q19" s="9"/>
    </row>
    <row r="20" spans="1:17" ht="15">
      <c r="A20" s="12"/>
      <c r="B20" s="25">
        <v>323.7</v>
      </c>
      <c r="C20" s="20" t="s">
        <v>22</v>
      </c>
      <c r="D20" s="46">
        <v>991678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991678</v>
      </c>
      <c r="P20" s="47">
        <f>(O20/P$76)</f>
        <v>21.21917192682144</v>
      </c>
      <c r="Q20" s="9"/>
    </row>
    <row r="21" spans="1:17" ht="15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186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186</v>
      </c>
      <c r="P21" s="47">
        <f>(O21/P$76)</f>
        <v>0.003979886594629293</v>
      </c>
      <c r="Q21" s="9"/>
    </row>
    <row r="22" spans="1:17" ht="15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17323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17323</v>
      </c>
      <c r="P22" s="47">
        <f>(O22/P$76)</f>
        <v>0.370664384294426</v>
      </c>
      <c r="Q22" s="9"/>
    </row>
    <row r="23" spans="1:17" ht="15">
      <c r="A23" s="12"/>
      <c r="B23" s="25">
        <v>324.31</v>
      </c>
      <c r="C23" s="20" t="s">
        <v>27</v>
      </c>
      <c r="D23" s="46">
        <v>0</v>
      </c>
      <c r="E23" s="46">
        <v>0</v>
      </c>
      <c r="F23" s="46">
        <v>0</v>
      </c>
      <c r="G23" s="46">
        <v>87257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87257</v>
      </c>
      <c r="P23" s="47">
        <f>(O23/P$76)</f>
        <v>1.867058949395528</v>
      </c>
      <c r="Q23" s="9"/>
    </row>
    <row r="24" spans="1:17" ht="15">
      <c r="A24" s="12"/>
      <c r="B24" s="25">
        <v>324.32</v>
      </c>
      <c r="C24" s="20" t="s">
        <v>28</v>
      </c>
      <c r="D24" s="46">
        <v>0</v>
      </c>
      <c r="E24" s="46">
        <v>0</v>
      </c>
      <c r="F24" s="46">
        <v>0</v>
      </c>
      <c r="G24" s="46">
        <v>23049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23049</v>
      </c>
      <c r="P24" s="47">
        <f>(O24/P$76)</f>
        <v>0.4931849791376912</v>
      </c>
      <c r="Q24" s="9"/>
    </row>
    <row r="25" spans="1:17" ht="15">
      <c r="A25" s="12"/>
      <c r="B25" s="25">
        <v>324.61</v>
      </c>
      <c r="C25" s="20" t="s">
        <v>29</v>
      </c>
      <c r="D25" s="46">
        <v>0</v>
      </c>
      <c r="E25" s="46">
        <v>0</v>
      </c>
      <c r="F25" s="46">
        <v>0</v>
      </c>
      <c r="G25" s="46">
        <v>302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302</v>
      </c>
      <c r="P25" s="47">
        <f>(O25/P$76)</f>
        <v>0.006461966406333583</v>
      </c>
      <c r="Q25" s="9"/>
    </row>
    <row r="26" spans="1:17" ht="15">
      <c r="A26" s="12"/>
      <c r="B26" s="25">
        <v>329.5</v>
      </c>
      <c r="C26" s="20" t="s">
        <v>163</v>
      </c>
      <c r="D26" s="46">
        <v>25978</v>
      </c>
      <c r="E26" s="46">
        <v>0</v>
      </c>
      <c r="F26" s="46">
        <v>0</v>
      </c>
      <c r="G26" s="46">
        <v>4511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30489</v>
      </c>
      <c r="P26" s="47">
        <f>(O26/P$76)</f>
        <v>0.6523804429228629</v>
      </c>
      <c r="Q26" s="9"/>
    </row>
    <row r="27" spans="1:17" ht="15.75">
      <c r="A27" s="29" t="s">
        <v>164</v>
      </c>
      <c r="B27" s="30"/>
      <c r="C27" s="31"/>
      <c r="D27" s="32">
        <f>SUM(D28:D42)</f>
        <v>6425563</v>
      </c>
      <c r="E27" s="32">
        <f>SUM(E28:E42)</f>
        <v>972403</v>
      </c>
      <c r="F27" s="32">
        <f>SUM(F28:F42)</f>
        <v>0</v>
      </c>
      <c r="G27" s="32">
        <f>SUM(G28:G42)</f>
        <v>0</v>
      </c>
      <c r="H27" s="32">
        <f>SUM(H28:H42)</f>
        <v>0</v>
      </c>
      <c r="I27" s="32">
        <f>SUM(I28:I42)</f>
        <v>1328222</v>
      </c>
      <c r="J27" s="32">
        <f>SUM(J28:J42)</f>
        <v>0</v>
      </c>
      <c r="K27" s="32">
        <f>SUM(K28:K42)</f>
        <v>0</v>
      </c>
      <c r="L27" s="32">
        <f>SUM(L28:L42)</f>
        <v>0</v>
      </c>
      <c r="M27" s="32">
        <f>SUM(M28:M42)</f>
        <v>0</v>
      </c>
      <c r="N27" s="32">
        <f>SUM(N28:N42)</f>
        <v>0</v>
      </c>
      <c r="O27" s="44">
        <f>SUM(D27:N27)</f>
        <v>8726188</v>
      </c>
      <c r="P27" s="45">
        <f>(O27/P$76)</f>
        <v>186.71633679255376</v>
      </c>
      <c r="Q27" s="10"/>
    </row>
    <row r="28" spans="1:17" ht="15">
      <c r="A28" s="12"/>
      <c r="B28" s="25">
        <v>331.1</v>
      </c>
      <c r="C28" s="20" t="s">
        <v>86</v>
      </c>
      <c r="D28" s="46">
        <v>2162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2162</v>
      </c>
      <c r="P28" s="47">
        <f>(O28/P$76)</f>
        <v>0.04626083235262651</v>
      </c>
      <c r="Q28" s="9"/>
    </row>
    <row r="29" spans="1:17" ht="15">
      <c r="A29" s="12"/>
      <c r="B29" s="25">
        <v>331.2</v>
      </c>
      <c r="C29" s="20" t="s">
        <v>87</v>
      </c>
      <c r="D29" s="46">
        <v>1134467</v>
      </c>
      <c r="E29" s="46">
        <v>44210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1178677</v>
      </c>
      <c r="P29" s="47">
        <f>(O29/P$76)</f>
        <v>25.220434363967048</v>
      </c>
      <c r="Q29" s="9"/>
    </row>
    <row r="30" spans="1:17" ht="15">
      <c r="A30" s="12"/>
      <c r="B30" s="25">
        <v>331.39</v>
      </c>
      <c r="C30" s="20" t="s">
        <v>136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50747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aca="true" t="shared" si="2" ref="O30:O39">SUM(D30:N30)</f>
        <v>50747</v>
      </c>
      <c r="P30" s="47">
        <f>(O30/P$76)</f>
        <v>1.0858457259013587</v>
      </c>
      <c r="Q30" s="9"/>
    </row>
    <row r="31" spans="1:17" ht="15">
      <c r="A31" s="12"/>
      <c r="B31" s="25">
        <v>331.51</v>
      </c>
      <c r="C31" s="20" t="s">
        <v>165</v>
      </c>
      <c r="D31" s="46">
        <v>0</v>
      </c>
      <c r="E31" s="46">
        <v>529947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529947</v>
      </c>
      <c r="P31" s="47">
        <f>(O31/P$76)</f>
        <v>11.339403017010806</v>
      </c>
      <c r="Q31" s="9"/>
    </row>
    <row r="32" spans="1:17" ht="15">
      <c r="A32" s="12"/>
      <c r="B32" s="25">
        <v>331.62</v>
      </c>
      <c r="C32" s="20" t="s">
        <v>166</v>
      </c>
      <c r="D32" s="46">
        <v>0</v>
      </c>
      <c r="E32" s="46">
        <v>21381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21381</v>
      </c>
      <c r="P32" s="47">
        <f>(O32/P$76)</f>
        <v>0.45749438322456404</v>
      </c>
      <c r="Q32" s="9"/>
    </row>
    <row r="33" spans="1:17" ht="15">
      <c r="A33" s="12"/>
      <c r="B33" s="25">
        <v>334.2</v>
      </c>
      <c r="C33" s="20" t="s">
        <v>33</v>
      </c>
      <c r="D33" s="46">
        <v>17471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17471</v>
      </c>
      <c r="P33" s="47">
        <f>(O33/P$76)</f>
        <v>0.3738311757783246</v>
      </c>
      <c r="Q33" s="9"/>
    </row>
    <row r="34" spans="1:17" ht="15">
      <c r="A34" s="12"/>
      <c r="B34" s="25">
        <v>334.35</v>
      </c>
      <c r="C34" s="20" t="s">
        <v>152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1210355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1210355</v>
      </c>
      <c r="P34" s="47">
        <f>(O34/P$76)</f>
        <v>25.89825612495988</v>
      </c>
      <c r="Q34" s="9"/>
    </row>
    <row r="35" spans="1:17" ht="15">
      <c r="A35" s="12"/>
      <c r="B35" s="25">
        <v>334.36</v>
      </c>
      <c r="C35" s="20" t="s">
        <v>137</v>
      </c>
      <c r="D35" s="46">
        <v>0</v>
      </c>
      <c r="E35" s="46">
        <v>376865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376865</v>
      </c>
      <c r="P35" s="47">
        <f>(O35/P$76)</f>
        <v>8.063870760671874</v>
      </c>
      <c r="Q35" s="9"/>
    </row>
    <row r="36" spans="1:17" ht="15">
      <c r="A36" s="12"/>
      <c r="B36" s="25">
        <v>334.7</v>
      </c>
      <c r="C36" s="20" t="s">
        <v>35</v>
      </c>
      <c r="D36" s="46">
        <v>3431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3431</v>
      </c>
      <c r="P36" s="47">
        <f>(O36/P$76)</f>
        <v>0.0734139296030812</v>
      </c>
      <c r="Q36" s="9"/>
    </row>
    <row r="37" spans="1:17" ht="15">
      <c r="A37" s="12"/>
      <c r="B37" s="25">
        <v>335.125</v>
      </c>
      <c r="C37" s="20" t="s">
        <v>167</v>
      </c>
      <c r="D37" s="46">
        <v>1712131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1712131</v>
      </c>
      <c r="P37" s="47">
        <f>(O37/P$76)</f>
        <v>36.634877500802396</v>
      </c>
      <c r="Q37" s="9"/>
    </row>
    <row r="38" spans="1:17" ht="15">
      <c r="A38" s="12"/>
      <c r="B38" s="25">
        <v>335.15</v>
      </c>
      <c r="C38" s="20" t="s">
        <v>113</v>
      </c>
      <c r="D38" s="46">
        <v>37373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37373</v>
      </c>
      <c r="P38" s="47">
        <f>(O38/P$76)</f>
        <v>0.799679041403659</v>
      </c>
      <c r="Q38" s="9"/>
    </row>
    <row r="39" spans="1:17" ht="15">
      <c r="A39" s="12"/>
      <c r="B39" s="25">
        <v>335.18</v>
      </c>
      <c r="C39" s="20" t="s">
        <v>168</v>
      </c>
      <c r="D39" s="46">
        <v>3263133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3263133</v>
      </c>
      <c r="P39" s="47">
        <f>(O39/P$76)</f>
        <v>69.82203915694875</v>
      </c>
      <c r="Q39" s="9"/>
    </row>
    <row r="40" spans="1:17" ht="15">
      <c r="A40" s="12"/>
      <c r="B40" s="25">
        <v>335.45</v>
      </c>
      <c r="C40" s="20" t="s">
        <v>169</v>
      </c>
      <c r="D40" s="46">
        <v>32944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32944</v>
      </c>
      <c r="P40" s="47">
        <f>(O40/P$76)</f>
        <v>0.7049106665240183</v>
      </c>
      <c r="Q40" s="9"/>
    </row>
    <row r="41" spans="1:17" ht="15">
      <c r="A41" s="12"/>
      <c r="B41" s="25">
        <v>337.2</v>
      </c>
      <c r="C41" s="20" t="s">
        <v>40</v>
      </c>
      <c r="D41" s="46">
        <v>222451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222451</v>
      </c>
      <c r="P41" s="47">
        <f>(O41/P$76)</f>
        <v>4.759837380977854</v>
      </c>
      <c r="Q41" s="9"/>
    </row>
    <row r="42" spans="1:17" ht="15">
      <c r="A42" s="12"/>
      <c r="B42" s="25">
        <v>337.3</v>
      </c>
      <c r="C42" s="20" t="s">
        <v>170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67120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67120</v>
      </c>
      <c r="P42" s="47">
        <f>(O42/P$76)</f>
        <v>1.436182732427517</v>
      </c>
      <c r="Q42" s="9"/>
    </row>
    <row r="43" spans="1:17" ht="15.75">
      <c r="A43" s="29" t="s">
        <v>45</v>
      </c>
      <c r="B43" s="30"/>
      <c r="C43" s="31"/>
      <c r="D43" s="32">
        <f>SUM(D44:D57)</f>
        <v>7061818</v>
      </c>
      <c r="E43" s="32">
        <f>SUM(E44:E57)</f>
        <v>2627693</v>
      </c>
      <c r="F43" s="32">
        <f>SUM(F44:F57)</f>
        <v>0</v>
      </c>
      <c r="G43" s="32">
        <f>SUM(G44:G57)</f>
        <v>0</v>
      </c>
      <c r="H43" s="32">
        <f>SUM(H44:H57)</f>
        <v>0</v>
      </c>
      <c r="I43" s="32">
        <f>SUM(I44:I57)</f>
        <v>22810454</v>
      </c>
      <c r="J43" s="32">
        <f>SUM(J44:J57)</f>
        <v>516000</v>
      </c>
      <c r="K43" s="32">
        <f>SUM(K44:K57)</f>
        <v>0</v>
      </c>
      <c r="L43" s="32">
        <f>SUM(L44:L57)</f>
        <v>0</v>
      </c>
      <c r="M43" s="32">
        <f>SUM(M44:M57)</f>
        <v>0</v>
      </c>
      <c r="N43" s="32">
        <f>SUM(N44:N57)</f>
        <v>0</v>
      </c>
      <c r="O43" s="32">
        <f>SUM(D43:N43)</f>
        <v>33015965</v>
      </c>
      <c r="P43" s="45">
        <f>(O43/P$76)</f>
        <v>706.4505188830641</v>
      </c>
      <c r="Q43" s="10"/>
    </row>
    <row r="44" spans="1:17" ht="15">
      <c r="A44" s="12"/>
      <c r="B44" s="25">
        <v>341.2</v>
      </c>
      <c r="C44" s="20" t="s">
        <v>115</v>
      </c>
      <c r="D44" s="46">
        <v>409236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516000</v>
      </c>
      <c r="K44" s="46">
        <v>0</v>
      </c>
      <c r="L44" s="46">
        <v>0</v>
      </c>
      <c r="M44" s="46">
        <v>0</v>
      </c>
      <c r="N44" s="46">
        <v>0</v>
      </c>
      <c r="O44" s="46">
        <f aca="true" t="shared" si="3" ref="O44:O57">SUM(D44:N44)</f>
        <v>925236</v>
      </c>
      <c r="P44" s="47">
        <f>(O44/P$76)</f>
        <v>19.79749652294854</v>
      </c>
      <c r="Q44" s="9"/>
    </row>
    <row r="45" spans="1:17" ht="15">
      <c r="A45" s="12"/>
      <c r="B45" s="25">
        <v>341.3</v>
      </c>
      <c r="C45" s="20" t="s">
        <v>132</v>
      </c>
      <c r="D45" s="46">
        <v>5108822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5108822</v>
      </c>
      <c r="P45" s="47">
        <f>(O45/P$76)</f>
        <v>109.31468920509255</v>
      </c>
      <c r="Q45" s="9"/>
    </row>
    <row r="46" spans="1:17" ht="15">
      <c r="A46" s="12"/>
      <c r="B46" s="25">
        <v>341.9</v>
      </c>
      <c r="C46" s="20" t="s">
        <v>116</v>
      </c>
      <c r="D46" s="46">
        <v>126474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126474</v>
      </c>
      <c r="P46" s="47">
        <f>(O46/P$76)</f>
        <v>2.706194500909383</v>
      </c>
      <c r="Q46" s="9"/>
    </row>
    <row r="47" spans="1:17" ht="15">
      <c r="A47" s="12"/>
      <c r="B47" s="25">
        <v>342.1</v>
      </c>
      <c r="C47" s="20" t="s">
        <v>90</v>
      </c>
      <c r="D47" s="46">
        <v>338408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338408</v>
      </c>
      <c r="P47" s="47">
        <f>(O47/P$76)</f>
        <v>7.240997111372633</v>
      </c>
      <c r="Q47" s="9"/>
    </row>
    <row r="48" spans="1:17" ht="15">
      <c r="A48" s="12"/>
      <c r="B48" s="25">
        <v>342.5</v>
      </c>
      <c r="C48" s="20" t="s">
        <v>50</v>
      </c>
      <c r="D48" s="46">
        <v>0</v>
      </c>
      <c r="E48" s="46">
        <v>743353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743353</v>
      </c>
      <c r="P48" s="47">
        <f>(O48/P$76)</f>
        <v>15.905702364394992</v>
      </c>
      <c r="Q48" s="9"/>
    </row>
    <row r="49" spans="1:17" ht="15">
      <c r="A49" s="12"/>
      <c r="B49" s="25">
        <v>343.3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9494604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9494604</v>
      </c>
      <c r="P49" s="47">
        <f>(O49/P$76)</f>
        <v>203.15831817695516</v>
      </c>
      <c r="Q49" s="9"/>
    </row>
    <row r="50" spans="1:17" ht="15">
      <c r="A50" s="12"/>
      <c r="B50" s="25">
        <v>343.4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1834615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1834615</v>
      </c>
      <c r="P50" s="47">
        <f>(O50/P$76)</f>
        <v>39.255697015085055</v>
      </c>
      <c r="Q50" s="9"/>
    </row>
    <row r="51" spans="1:17" ht="15">
      <c r="A51" s="12"/>
      <c r="B51" s="25">
        <v>343.5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11280420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11280420</v>
      </c>
      <c r="P51" s="47">
        <f>(O51/P$76)</f>
        <v>241.36985128918369</v>
      </c>
      <c r="Q51" s="9"/>
    </row>
    <row r="52" spans="1:17" ht="15">
      <c r="A52" s="12"/>
      <c r="B52" s="25">
        <v>343.6</v>
      </c>
      <c r="C52" s="20" t="s">
        <v>54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171663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171663</v>
      </c>
      <c r="P52" s="47">
        <f>(O52/P$76)</f>
        <v>3.6731143682464964</v>
      </c>
      <c r="Q52" s="9"/>
    </row>
    <row r="53" spans="1:17" ht="15">
      <c r="A53" s="12"/>
      <c r="B53" s="25">
        <v>343.9</v>
      </c>
      <c r="C53" s="20" t="s">
        <v>55</v>
      </c>
      <c r="D53" s="46">
        <v>0</v>
      </c>
      <c r="E53" s="46">
        <v>1884340</v>
      </c>
      <c r="F53" s="46">
        <v>0</v>
      </c>
      <c r="G53" s="46">
        <v>0</v>
      </c>
      <c r="H53" s="46">
        <v>0</v>
      </c>
      <c r="I53" s="46">
        <v>29152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1913492</v>
      </c>
      <c r="P53" s="47">
        <f>(O53/P$76)</f>
        <v>40.9434470953247</v>
      </c>
      <c r="Q53" s="9"/>
    </row>
    <row r="54" spans="1:17" ht="15">
      <c r="A54" s="12"/>
      <c r="B54" s="25">
        <v>344.9</v>
      </c>
      <c r="C54" s="20" t="s">
        <v>117</v>
      </c>
      <c r="D54" s="46">
        <v>167967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167967</v>
      </c>
      <c r="P54" s="47">
        <f>(O54/P$76)</f>
        <v>3.594030170108056</v>
      </c>
      <c r="Q54" s="9"/>
    </row>
    <row r="55" spans="1:17" ht="15">
      <c r="A55" s="12"/>
      <c r="B55" s="25">
        <v>347.1</v>
      </c>
      <c r="C55" s="20" t="s">
        <v>57</v>
      </c>
      <c r="D55" s="46">
        <v>8004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8004</v>
      </c>
      <c r="P55" s="47">
        <f>(O55/P$76)</f>
        <v>0.17126350700759602</v>
      </c>
      <c r="Q55" s="9"/>
    </row>
    <row r="56" spans="1:17" ht="15">
      <c r="A56" s="12"/>
      <c r="B56" s="25">
        <v>347.2</v>
      </c>
      <c r="C56" s="20" t="s">
        <v>58</v>
      </c>
      <c r="D56" s="46">
        <v>788488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788488</v>
      </c>
      <c r="P56" s="47">
        <f>(O56/P$76)</f>
        <v>16.87146678078528</v>
      </c>
      <c r="Q56" s="9"/>
    </row>
    <row r="57" spans="1:17" ht="15">
      <c r="A57" s="12"/>
      <c r="B57" s="25">
        <v>349</v>
      </c>
      <c r="C57" s="20" t="s">
        <v>171</v>
      </c>
      <c r="D57" s="46">
        <v>114419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114419</v>
      </c>
      <c r="P57" s="47">
        <f>(O57/P$76)</f>
        <v>2.448250775649941</v>
      </c>
      <c r="Q57" s="9"/>
    </row>
    <row r="58" spans="1:17" ht="15.75">
      <c r="A58" s="29" t="s">
        <v>46</v>
      </c>
      <c r="B58" s="30"/>
      <c r="C58" s="31"/>
      <c r="D58" s="32">
        <f>SUM(D59:D61)</f>
        <v>248940</v>
      </c>
      <c r="E58" s="32">
        <f>SUM(E59:E61)</f>
        <v>0</v>
      </c>
      <c r="F58" s="32">
        <f>SUM(F59:F61)</f>
        <v>0</v>
      </c>
      <c r="G58" s="32">
        <f>SUM(G59:G61)</f>
        <v>0</v>
      </c>
      <c r="H58" s="32">
        <f>SUM(H59:H61)</f>
        <v>0</v>
      </c>
      <c r="I58" s="32">
        <f>SUM(I59:I61)</f>
        <v>0</v>
      </c>
      <c r="J58" s="32">
        <f>SUM(J59:J61)</f>
        <v>0</v>
      </c>
      <c r="K58" s="32">
        <f>SUM(K59:K61)</f>
        <v>0</v>
      </c>
      <c r="L58" s="32">
        <f>SUM(L59:L61)</f>
        <v>0</v>
      </c>
      <c r="M58" s="32">
        <f>SUM(M59:M61)</f>
        <v>0</v>
      </c>
      <c r="N58" s="32">
        <f>SUM(N59:N61)</f>
        <v>0</v>
      </c>
      <c r="O58" s="32">
        <f>SUM(D58:N58)</f>
        <v>248940</v>
      </c>
      <c r="P58" s="45">
        <f>(O58/P$76)</f>
        <v>5.326628864876431</v>
      </c>
      <c r="Q58" s="10"/>
    </row>
    <row r="59" spans="1:17" ht="15">
      <c r="A59" s="13"/>
      <c r="B59" s="39">
        <v>351.5</v>
      </c>
      <c r="C59" s="21" t="s">
        <v>63</v>
      </c>
      <c r="D59" s="46">
        <v>104751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104751</v>
      </c>
      <c r="P59" s="47">
        <f>(O59/P$76)</f>
        <v>2.2413822616882424</v>
      </c>
      <c r="Q59" s="9"/>
    </row>
    <row r="60" spans="1:17" ht="15">
      <c r="A60" s="13"/>
      <c r="B60" s="39">
        <v>354</v>
      </c>
      <c r="C60" s="21" t="s">
        <v>64</v>
      </c>
      <c r="D60" s="46">
        <v>114588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114588</v>
      </c>
      <c r="P60" s="47">
        <f>(O60/P$76)</f>
        <v>2.451866909168717</v>
      </c>
      <c r="Q60" s="9"/>
    </row>
    <row r="61" spans="1:17" ht="15">
      <c r="A61" s="13"/>
      <c r="B61" s="39">
        <v>359</v>
      </c>
      <c r="C61" s="21" t="s">
        <v>65</v>
      </c>
      <c r="D61" s="46">
        <v>29601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29601</v>
      </c>
      <c r="P61" s="47">
        <f>(O61/P$76)</f>
        <v>0.6333796940194715</v>
      </c>
      <c r="Q61" s="9"/>
    </row>
    <row r="62" spans="1:17" ht="15.75">
      <c r="A62" s="29" t="s">
        <v>4</v>
      </c>
      <c r="B62" s="30"/>
      <c r="C62" s="31"/>
      <c r="D62" s="32">
        <f>SUM(D63:D70)</f>
        <v>479250</v>
      </c>
      <c r="E62" s="32">
        <f>SUM(E63:E70)</f>
        <v>-12482</v>
      </c>
      <c r="F62" s="32">
        <f>SUM(F63:F70)</f>
        <v>0</v>
      </c>
      <c r="G62" s="32">
        <f>SUM(G63:G70)</f>
        <v>130712</v>
      </c>
      <c r="H62" s="32">
        <f>SUM(H63:H70)</f>
        <v>0</v>
      </c>
      <c r="I62" s="32">
        <f>SUM(I63:I70)</f>
        <v>293725</v>
      </c>
      <c r="J62" s="32">
        <f>SUM(J63:J70)</f>
        <v>11436</v>
      </c>
      <c r="K62" s="32">
        <f>SUM(K63:K70)</f>
        <v>14890281</v>
      </c>
      <c r="L62" s="32">
        <f>SUM(L63:L70)</f>
        <v>0</v>
      </c>
      <c r="M62" s="32">
        <f>SUM(M63:M70)</f>
        <v>0</v>
      </c>
      <c r="N62" s="32">
        <f>SUM(N63:N70)</f>
        <v>0</v>
      </c>
      <c r="O62" s="32">
        <f>SUM(D62:N62)</f>
        <v>15792922</v>
      </c>
      <c r="P62" s="45">
        <f>(O62/P$76)</f>
        <v>337.9249384829357</v>
      </c>
      <c r="Q62" s="10"/>
    </row>
    <row r="63" spans="1:17" ht="15">
      <c r="A63" s="12"/>
      <c r="B63" s="25">
        <v>361.1</v>
      </c>
      <c r="C63" s="20" t="s">
        <v>67</v>
      </c>
      <c r="D63" s="46">
        <v>253831</v>
      </c>
      <c r="E63" s="46">
        <v>228539</v>
      </c>
      <c r="F63" s="46">
        <v>0</v>
      </c>
      <c r="G63" s="46">
        <v>179540</v>
      </c>
      <c r="H63" s="46">
        <v>0</v>
      </c>
      <c r="I63" s="46">
        <v>304557</v>
      </c>
      <c r="J63" s="46">
        <v>29149</v>
      </c>
      <c r="K63" s="46">
        <v>1085901</v>
      </c>
      <c r="L63" s="46">
        <v>0</v>
      </c>
      <c r="M63" s="46">
        <v>0</v>
      </c>
      <c r="N63" s="46">
        <v>0</v>
      </c>
      <c r="O63" s="46">
        <f>SUM(D63:N63)</f>
        <v>2081517</v>
      </c>
      <c r="P63" s="47">
        <f>(O63/P$76)</f>
        <v>44.53871830533861</v>
      </c>
      <c r="Q63" s="9"/>
    </row>
    <row r="64" spans="1:17" ht="15">
      <c r="A64" s="12"/>
      <c r="B64" s="25">
        <v>361.3</v>
      </c>
      <c r="C64" s="20" t="s">
        <v>68</v>
      </c>
      <c r="D64" s="46">
        <v>-330203</v>
      </c>
      <c r="E64" s="46">
        <v>-262152</v>
      </c>
      <c r="F64" s="46">
        <v>0</v>
      </c>
      <c r="G64" s="46">
        <v>-212602</v>
      </c>
      <c r="H64" s="46">
        <v>0</v>
      </c>
      <c r="I64" s="46">
        <v>-352636</v>
      </c>
      <c r="J64" s="46">
        <v>-33953</v>
      </c>
      <c r="K64" s="46">
        <v>10885630</v>
      </c>
      <c r="L64" s="46">
        <v>0</v>
      </c>
      <c r="M64" s="46">
        <v>0</v>
      </c>
      <c r="N64" s="46">
        <v>0</v>
      </c>
      <c r="O64" s="46">
        <f aca="true" t="shared" si="4" ref="O64:O70">SUM(D64:N64)</f>
        <v>9694084</v>
      </c>
      <c r="P64" s="47">
        <f>(O64/P$76)</f>
        <v>207.4266395634963</v>
      </c>
      <c r="Q64" s="9"/>
    </row>
    <row r="65" spans="1:17" ht="15">
      <c r="A65" s="12"/>
      <c r="B65" s="25">
        <v>361.4</v>
      </c>
      <c r="C65" s="20" t="s">
        <v>118</v>
      </c>
      <c r="D65" s="46">
        <v>-6291</v>
      </c>
      <c r="E65" s="46">
        <v>-5402</v>
      </c>
      <c r="F65" s="46">
        <v>0</v>
      </c>
      <c r="G65" s="46">
        <v>-4363</v>
      </c>
      <c r="H65" s="46">
        <v>0</v>
      </c>
      <c r="I65" s="46">
        <v>-7363</v>
      </c>
      <c r="J65" s="46">
        <v>-701</v>
      </c>
      <c r="K65" s="46">
        <v>-316630</v>
      </c>
      <c r="L65" s="46">
        <v>0</v>
      </c>
      <c r="M65" s="46">
        <v>0</v>
      </c>
      <c r="N65" s="46">
        <v>0</v>
      </c>
      <c r="O65" s="46">
        <f t="shared" si="4"/>
        <v>-340750</v>
      </c>
      <c r="P65" s="47">
        <f>(O65/P$76)</f>
        <v>-7.291109446881352</v>
      </c>
      <c r="Q65" s="9"/>
    </row>
    <row r="66" spans="1:17" ht="15">
      <c r="A66" s="12"/>
      <c r="B66" s="25">
        <v>364</v>
      </c>
      <c r="C66" s="20" t="s">
        <v>119</v>
      </c>
      <c r="D66" s="46">
        <v>78693</v>
      </c>
      <c r="E66" s="46">
        <v>755</v>
      </c>
      <c r="F66" s="46">
        <v>0</v>
      </c>
      <c r="G66" s="46">
        <v>168137</v>
      </c>
      <c r="H66" s="46">
        <v>0</v>
      </c>
      <c r="I66" s="46">
        <v>54307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301892</v>
      </c>
      <c r="P66" s="47">
        <f>(O66/P$76)</f>
        <v>6.459655504439927</v>
      </c>
      <c r="Q66" s="9"/>
    </row>
    <row r="67" spans="1:17" ht="15">
      <c r="A67" s="12"/>
      <c r="B67" s="25">
        <v>366</v>
      </c>
      <c r="C67" s="20" t="s">
        <v>70</v>
      </c>
      <c r="D67" s="46">
        <v>199124</v>
      </c>
      <c r="E67" s="46">
        <v>15000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214124</v>
      </c>
      <c r="P67" s="47">
        <f>(O67/P$76)</f>
        <v>4.581662565529046</v>
      </c>
      <c r="Q67" s="9"/>
    </row>
    <row r="68" spans="1:17" ht="15">
      <c r="A68" s="12"/>
      <c r="B68" s="25">
        <v>368</v>
      </c>
      <c r="C68" s="20" t="s">
        <v>71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3235380</v>
      </c>
      <c r="L68" s="46">
        <v>0</v>
      </c>
      <c r="M68" s="46">
        <v>0</v>
      </c>
      <c r="N68" s="46">
        <v>0</v>
      </c>
      <c r="O68" s="46">
        <f t="shared" si="4"/>
        <v>3235380</v>
      </c>
      <c r="P68" s="47">
        <f>(O68/P$76)</f>
        <v>69.2282015619985</v>
      </c>
      <c r="Q68" s="9"/>
    </row>
    <row r="69" spans="1:17" ht="15">
      <c r="A69" s="12"/>
      <c r="B69" s="25">
        <v>369.3</v>
      </c>
      <c r="C69" s="20" t="s">
        <v>72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16941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16941</v>
      </c>
      <c r="P69" s="47">
        <f>(O69/P$76)</f>
        <v>0.3624906387076067</v>
      </c>
      <c r="Q69" s="9"/>
    </row>
    <row r="70" spans="1:17" ht="15">
      <c r="A70" s="12"/>
      <c r="B70" s="25">
        <v>369.9</v>
      </c>
      <c r="C70" s="20" t="s">
        <v>73</v>
      </c>
      <c r="D70" s="46">
        <v>284096</v>
      </c>
      <c r="E70" s="46">
        <v>10778</v>
      </c>
      <c r="F70" s="46">
        <v>0</v>
      </c>
      <c r="G70" s="46">
        <v>0</v>
      </c>
      <c r="H70" s="46">
        <v>0</v>
      </c>
      <c r="I70" s="46">
        <v>294860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589734</v>
      </c>
      <c r="P70" s="47">
        <f>(O70/P$76)</f>
        <v>12.61867979030705</v>
      </c>
      <c r="Q70" s="9"/>
    </row>
    <row r="71" spans="1:17" ht="15.75">
      <c r="A71" s="29" t="s">
        <v>47</v>
      </c>
      <c r="B71" s="30"/>
      <c r="C71" s="31"/>
      <c r="D71" s="32">
        <f>SUM(D72:D73)</f>
        <v>0</v>
      </c>
      <c r="E71" s="32">
        <f>SUM(E72:E73)</f>
        <v>6298</v>
      </c>
      <c r="F71" s="32">
        <f>SUM(F72:F73)</f>
        <v>0</v>
      </c>
      <c r="G71" s="32">
        <f>SUM(G72:G73)</f>
        <v>1750000</v>
      </c>
      <c r="H71" s="32">
        <f>SUM(H72:H73)</f>
        <v>0</v>
      </c>
      <c r="I71" s="32">
        <f>SUM(I72:I73)</f>
        <v>2272757</v>
      </c>
      <c r="J71" s="32">
        <f>SUM(J72:J73)</f>
        <v>0</v>
      </c>
      <c r="K71" s="32">
        <f>SUM(K72:K73)</f>
        <v>0</v>
      </c>
      <c r="L71" s="32">
        <f>SUM(L72:L73)</f>
        <v>0</v>
      </c>
      <c r="M71" s="32">
        <f>SUM(M72:M73)</f>
        <v>0</v>
      </c>
      <c r="N71" s="32">
        <f>SUM(N72:N73)</f>
        <v>0</v>
      </c>
      <c r="O71" s="32">
        <f>SUM(D71:N71)</f>
        <v>4029055</v>
      </c>
      <c r="P71" s="45">
        <f>(O71/P$76)</f>
        <v>86.21065582539852</v>
      </c>
      <c r="Q71" s="9"/>
    </row>
    <row r="72" spans="1:17" ht="15">
      <c r="A72" s="12"/>
      <c r="B72" s="25">
        <v>381</v>
      </c>
      <c r="C72" s="20" t="s">
        <v>74</v>
      </c>
      <c r="D72" s="46">
        <v>0</v>
      </c>
      <c r="E72" s="46">
        <v>6298</v>
      </c>
      <c r="F72" s="46">
        <v>0</v>
      </c>
      <c r="G72" s="46">
        <v>1750000</v>
      </c>
      <c r="H72" s="46">
        <v>0</v>
      </c>
      <c r="I72" s="46">
        <v>89914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1846212</v>
      </c>
      <c r="P72" s="47">
        <f>(O72/P$76)</f>
        <v>39.50384080453622</v>
      </c>
      <c r="Q72" s="9"/>
    </row>
    <row r="73" spans="1:17" ht="15.75" thickBot="1">
      <c r="A73" s="12"/>
      <c r="B73" s="25">
        <v>389.8</v>
      </c>
      <c r="C73" s="20" t="s">
        <v>75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2182843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>SUM(D73:N73)</f>
        <v>2182843</v>
      </c>
      <c r="P73" s="47">
        <f>(O73/P$76)</f>
        <v>46.70681502086231</v>
      </c>
      <c r="Q73" s="9"/>
    </row>
    <row r="74" spans="1:120" ht="16.5" thickBot="1">
      <c r="A74" s="14" t="s">
        <v>61</v>
      </c>
      <c r="B74" s="23"/>
      <c r="C74" s="22"/>
      <c r="D74" s="15">
        <f>SUM(D5,D16,D27,D43,D58,D62,D71)</f>
        <v>37584588</v>
      </c>
      <c r="E74" s="15">
        <f>SUM(E5,E16,E27,E43,E58,E62,E71)</f>
        <v>4728955</v>
      </c>
      <c r="F74" s="15">
        <f>SUM(F5,F16,F27,F43,F58,F62,F71)</f>
        <v>0</v>
      </c>
      <c r="G74" s="15">
        <f>SUM(G5,G16,G27,G43,G58,G62,G71)</f>
        <v>5175705</v>
      </c>
      <c r="H74" s="15">
        <f>SUM(H5,H16,H27,H43,H58,H62,H71)</f>
        <v>0</v>
      </c>
      <c r="I74" s="15">
        <f>SUM(I5,I16,I27,I43,I58,I62,I71)</f>
        <v>26705158</v>
      </c>
      <c r="J74" s="15">
        <f>SUM(J5,J16,J27,J43,J58,J62,J71)</f>
        <v>527436</v>
      </c>
      <c r="K74" s="15">
        <f>SUM(K5,K16,K27,K43,K58,K62,K71)</f>
        <v>14890281</v>
      </c>
      <c r="L74" s="15">
        <f>SUM(L5,L16,L27,L43,L58,L62,L71)</f>
        <v>0</v>
      </c>
      <c r="M74" s="15">
        <f>SUM(M5,M16,M27,M43,M58,M62,M71)</f>
        <v>0</v>
      </c>
      <c r="N74" s="15">
        <f>SUM(N5,N16,N27,N43,N58,N62,N71)</f>
        <v>0</v>
      </c>
      <c r="O74" s="15">
        <f>SUM(D74:N74)</f>
        <v>89612123</v>
      </c>
      <c r="P74" s="38">
        <f>(O74/P$76)</f>
        <v>1917.4520808815662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6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6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8" t="s">
        <v>172</v>
      </c>
      <c r="N76" s="48"/>
      <c r="O76" s="48"/>
      <c r="P76" s="43">
        <v>46735</v>
      </c>
    </row>
    <row r="77" spans="1:16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</row>
    <row r="78" spans="1:16" ht="15.75" customHeight="1" thickBot="1">
      <c r="A78" s="52" t="s">
        <v>92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</sheetData>
  <sheetProtection/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13965278</v>
      </c>
      <c r="E5" s="27">
        <f t="shared" si="0"/>
        <v>2129829</v>
      </c>
      <c r="F5" s="27">
        <f t="shared" si="0"/>
        <v>0</v>
      </c>
      <c r="G5" s="27">
        <f t="shared" si="0"/>
        <v>478643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16573750</v>
      </c>
      <c r="O5" s="33">
        <f aca="true" t="shared" si="1" ref="O5:O36">(N5/O$71)</f>
        <v>393.1248369268721</v>
      </c>
      <c r="P5" s="6"/>
    </row>
    <row r="6" spans="1:16" ht="15">
      <c r="A6" s="12"/>
      <c r="B6" s="25">
        <v>311</v>
      </c>
      <c r="C6" s="20" t="s">
        <v>3</v>
      </c>
      <c r="D6" s="46">
        <v>6514128</v>
      </c>
      <c r="E6" s="46">
        <v>1854681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8368809</v>
      </c>
      <c r="O6" s="47">
        <f t="shared" si="1"/>
        <v>198.50587063260514</v>
      </c>
      <c r="P6" s="9"/>
    </row>
    <row r="7" spans="1:16" ht="15">
      <c r="A7" s="12"/>
      <c r="B7" s="25">
        <v>312.1</v>
      </c>
      <c r="C7" s="20" t="s">
        <v>11</v>
      </c>
      <c r="D7" s="46">
        <v>714413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714413</v>
      </c>
      <c r="O7" s="47">
        <f t="shared" si="1"/>
        <v>16.945681823572667</v>
      </c>
      <c r="P7" s="9"/>
    </row>
    <row r="8" spans="1:16" ht="15">
      <c r="A8" s="12"/>
      <c r="B8" s="25">
        <v>312.52</v>
      </c>
      <c r="C8" s="20" t="s">
        <v>83</v>
      </c>
      <c r="D8" s="46">
        <v>0</v>
      </c>
      <c r="E8" s="46">
        <v>275148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275148</v>
      </c>
      <c r="O8" s="47">
        <f t="shared" si="1"/>
        <v>6.526435636518893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478643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478643</v>
      </c>
      <c r="O9" s="47">
        <f t="shared" si="1"/>
        <v>11.353281624326952</v>
      </c>
      <c r="P9" s="9"/>
    </row>
    <row r="10" spans="1:16" ht="15">
      <c r="A10" s="12"/>
      <c r="B10" s="25">
        <v>314.1</v>
      </c>
      <c r="C10" s="20" t="s">
        <v>13</v>
      </c>
      <c r="D10" s="46">
        <v>3123061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3123061</v>
      </c>
      <c r="O10" s="47">
        <f t="shared" si="1"/>
        <v>74.07815650276335</v>
      </c>
      <c r="P10" s="9"/>
    </row>
    <row r="11" spans="1:16" ht="15">
      <c r="A11" s="12"/>
      <c r="B11" s="25">
        <v>314.3</v>
      </c>
      <c r="C11" s="20" t="s">
        <v>14</v>
      </c>
      <c r="D11" s="46">
        <v>301787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301787</v>
      </c>
      <c r="O11" s="47">
        <f t="shared" si="1"/>
        <v>7.1583054626532885</v>
      </c>
      <c r="P11" s="9"/>
    </row>
    <row r="12" spans="1:16" ht="15">
      <c r="A12" s="12"/>
      <c r="B12" s="25">
        <v>314.4</v>
      </c>
      <c r="C12" s="20" t="s">
        <v>15</v>
      </c>
      <c r="D12" s="46">
        <v>24706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24706</v>
      </c>
      <c r="O12" s="47">
        <f t="shared" si="1"/>
        <v>0.5860195924950782</v>
      </c>
      <c r="P12" s="9"/>
    </row>
    <row r="13" spans="1:16" ht="15">
      <c r="A13" s="12"/>
      <c r="B13" s="25">
        <v>314.8</v>
      </c>
      <c r="C13" s="20" t="s">
        <v>16</v>
      </c>
      <c r="D13" s="46">
        <v>29612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29612</v>
      </c>
      <c r="O13" s="47">
        <f t="shared" si="1"/>
        <v>0.7023885765791409</v>
      </c>
      <c r="P13" s="9"/>
    </row>
    <row r="14" spans="1:16" ht="15">
      <c r="A14" s="12"/>
      <c r="B14" s="25">
        <v>315</v>
      </c>
      <c r="C14" s="20" t="s">
        <v>17</v>
      </c>
      <c r="D14" s="46">
        <v>2423270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2423270</v>
      </c>
      <c r="O14" s="47">
        <f t="shared" si="1"/>
        <v>57.47930453758391</v>
      </c>
      <c r="P14" s="9"/>
    </row>
    <row r="15" spans="1:16" ht="15">
      <c r="A15" s="12"/>
      <c r="B15" s="25">
        <v>316</v>
      </c>
      <c r="C15" s="20" t="s">
        <v>18</v>
      </c>
      <c r="D15" s="46">
        <v>834301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834301</v>
      </c>
      <c r="O15" s="47">
        <f t="shared" si="1"/>
        <v>19.789392537773665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SUM(D17:D28)</f>
        <v>4489028</v>
      </c>
      <c r="E16" s="32">
        <f t="shared" si="3"/>
        <v>729802</v>
      </c>
      <c r="F16" s="32">
        <f t="shared" si="3"/>
        <v>0</v>
      </c>
      <c r="G16" s="32">
        <f t="shared" si="3"/>
        <v>461281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5680111</v>
      </c>
      <c r="O16" s="45">
        <f t="shared" si="1"/>
        <v>134.7306862117223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729802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729802</v>
      </c>
      <c r="O17" s="47">
        <f t="shared" si="1"/>
        <v>17.310704713109892</v>
      </c>
      <c r="P17" s="9"/>
    </row>
    <row r="18" spans="1:16" ht="15">
      <c r="A18" s="12"/>
      <c r="B18" s="25">
        <v>323.1</v>
      </c>
      <c r="C18" s="20" t="s">
        <v>20</v>
      </c>
      <c r="D18" s="46">
        <v>3723746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7">SUM(D18:M18)</f>
        <v>3723746</v>
      </c>
      <c r="O18" s="47">
        <f t="shared" si="1"/>
        <v>88.32624113475177</v>
      </c>
      <c r="P18" s="9"/>
    </row>
    <row r="19" spans="1:16" ht="15">
      <c r="A19" s="12"/>
      <c r="B19" s="25">
        <v>323.4</v>
      </c>
      <c r="C19" s="20" t="s">
        <v>21</v>
      </c>
      <c r="D19" s="46">
        <v>70006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70006</v>
      </c>
      <c r="O19" s="47">
        <f t="shared" si="1"/>
        <v>1.6605232571930075</v>
      </c>
      <c r="P19" s="9"/>
    </row>
    <row r="20" spans="1:16" ht="15">
      <c r="A20" s="12"/>
      <c r="B20" s="25">
        <v>323.7</v>
      </c>
      <c r="C20" s="20" t="s">
        <v>22</v>
      </c>
      <c r="D20" s="46">
        <v>684162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684162</v>
      </c>
      <c r="O20" s="47">
        <f t="shared" si="1"/>
        <v>16.228136340994805</v>
      </c>
      <c r="P20" s="9"/>
    </row>
    <row r="21" spans="1:16" ht="15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1044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1044</v>
      </c>
      <c r="O21" s="47">
        <f t="shared" si="1"/>
        <v>0.024763395716217176</v>
      </c>
      <c r="P21" s="9"/>
    </row>
    <row r="22" spans="1:16" ht="15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83191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83191</v>
      </c>
      <c r="O22" s="47">
        <f t="shared" si="1"/>
        <v>1.9732678668848882</v>
      </c>
      <c r="P22" s="9"/>
    </row>
    <row r="23" spans="1:16" ht="15">
      <c r="A23" s="12"/>
      <c r="B23" s="25">
        <v>324.21</v>
      </c>
      <c r="C23" s="20" t="s">
        <v>25</v>
      </c>
      <c r="D23" s="46">
        <v>0</v>
      </c>
      <c r="E23" s="46">
        <v>0</v>
      </c>
      <c r="F23" s="46">
        <v>0</v>
      </c>
      <c r="G23" s="46">
        <v>1825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1825</v>
      </c>
      <c r="O23" s="47">
        <f t="shared" si="1"/>
        <v>0.04328850304798501</v>
      </c>
      <c r="P23" s="9"/>
    </row>
    <row r="24" spans="1:16" ht="15">
      <c r="A24" s="12"/>
      <c r="B24" s="25">
        <v>324.22</v>
      </c>
      <c r="C24" s="20" t="s">
        <v>26</v>
      </c>
      <c r="D24" s="46">
        <v>0</v>
      </c>
      <c r="E24" s="46">
        <v>0</v>
      </c>
      <c r="F24" s="46">
        <v>0</v>
      </c>
      <c r="G24" s="46">
        <v>50152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50152</v>
      </c>
      <c r="O24" s="47">
        <f t="shared" si="1"/>
        <v>1.1895917834863257</v>
      </c>
      <c r="P24" s="9"/>
    </row>
    <row r="25" spans="1:16" ht="15">
      <c r="A25" s="12"/>
      <c r="B25" s="25">
        <v>324.31</v>
      </c>
      <c r="C25" s="20" t="s">
        <v>27</v>
      </c>
      <c r="D25" s="46">
        <v>0</v>
      </c>
      <c r="E25" s="46">
        <v>0</v>
      </c>
      <c r="F25" s="46">
        <v>0</v>
      </c>
      <c r="G25" s="46">
        <v>15663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15663</v>
      </c>
      <c r="O25" s="47">
        <f t="shared" si="1"/>
        <v>0.37152209492635024</v>
      </c>
      <c r="P25" s="9"/>
    </row>
    <row r="26" spans="1:16" ht="15">
      <c r="A26" s="12"/>
      <c r="B26" s="25">
        <v>324.32</v>
      </c>
      <c r="C26" s="20" t="s">
        <v>28</v>
      </c>
      <c r="D26" s="46">
        <v>0</v>
      </c>
      <c r="E26" s="46">
        <v>0</v>
      </c>
      <c r="F26" s="46">
        <v>0</v>
      </c>
      <c r="G26" s="46">
        <v>305174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305174</v>
      </c>
      <c r="O26" s="47">
        <f t="shared" si="1"/>
        <v>7.238644180364809</v>
      </c>
      <c r="P26" s="9"/>
    </row>
    <row r="27" spans="1:16" ht="15">
      <c r="A27" s="12"/>
      <c r="B27" s="25">
        <v>324.61</v>
      </c>
      <c r="C27" s="20" t="s">
        <v>29</v>
      </c>
      <c r="D27" s="46">
        <v>0</v>
      </c>
      <c r="E27" s="46">
        <v>0</v>
      </c>
      <c r="F27" s="46">
        <v>0</v>
      </c>
      <c r="G27" s="46">
        <v>4232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4232</v>
      </c>
      <c r="O27" s="47">
        <f t="shared" si="1"/>
        <v>0.10038188761593017</v>
      </c>
      <c r="P27" s="9"/>
    </row>
    <row r="28" spans="1:16" ht="15">
      <c r="A28" s="12"/>
      <c r="B28" s="25">
        <v>329</v>
      </c>
      <c r="C28" s="20" t="s">
        <v>30</v>
      </c>
      <c r="D28" s="46">
        <v>11114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9">SUM(D28:M28)</f>
        <v>11114</v>
      </c>
      <c r="O28" s="47">
        <f t="shared" si="1"/>
        <v>0.2636210536303043</v>
      </c>
      <c r="P28" s="9"/>
    </row>
    <row r="29" spans="1:16" ht="15.75">
      <c r="A29" s="29" t="s">
        <v>31</v>
      </c>
      <c r="B29" s="30"/>
      <c r="C29" s="31"/>
      <c r="D29" s="32">
        <f aca="true" t="shared" si="6" ref="D29:M29">SUM(D30:D38)</f>
        <v>3699460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3699460</v>
      </c>
      <c r="O29" s="45">
        <f t="shared" si="1"/>
        <v>87.75018382788966</v>
      </c>
      <c r="P29" s="10"/>
    </row>
    <row r="30" spans="1:16" ht="15">
      <c r="A30" s="12"/>
      <c r="B30" s="25">
        <v>331.1</v>
      </c>
      <c r="C30" s="20" t="s">
        <v>86</v>
      </c>
      <c r="D30" s="46">
        <v>806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806</v>
      </c>
      <c r="O30" s="47">
        <f t="shared" si="1"/>
        <v>0.019118100524205983</v>
      </c>
      <c r="P30" s="9"/>
    </row>
    <row r="31" spans="1:16" ht="15">
      <c r="A31" s="12"/>
      <c r="B31" s="25">
        <v>331.2</v>
      </c>
      <c r="C31" s="20" t="s">
        <v>87</v>
      </c>
      <c r="D31" s="46">
        <v>41772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41772</v>
      </c>
      <c r="O31" s="47">
        <f t="shared" si="1"/>
        <v>0.9908204653810574</v>
      </c>
      <c r="P31" s="9"/>
    </row>
    <row r="32" spans="1:16" ht="15">
      <c r="A32" s="12"/>
      <c r="B32" s="25">
        <v>334.2</v>
      </c>
      <c r="C32" s="20" t="s">
        <v>33</v>
      </c>
      <c r="D32" s="46">
        <v>6380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6380</v>
      </c>
      <c r="O32" s="47">
        <f t="shared" si="1"/>
        <v>0.1513318627102161</v>
      </c>
      <c r="P32" s="9"/>
    </row>
    <row r="33" spans="1:16" ht="15">
      <c r="A33" s="12"/>
      <c r="B33" s="25">
        <v>334.7</v>
      </c>
      <c r="C33" s="20" t="s">
        <v>35</v>
      </c>
      <c r="D33" s="46">
        <v>7536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7536</v>
      </c>
      <c r="O33" s="47">
        <f t="shared" si="1"/>
        <v>0.17875186792855619</v>
      </c>
      <c r="P33" s="9"/>
    </row>
    <row r="34" spans="1:16" ht="15">
      <c r="A34" s="12"/>
      <c r="B34" s="25">
        <v>335.12</v>
      </c>
      <c r="C34" s="20" t="s">
        <v>36</v>
      </c>
      <c r="D34" s="46">
        <v>1094322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1094322</v>
      </c>
      <c r="O34" s="47">
        <f t="shared" si="1"/>
        <v>25.95701985341208</v>
      </c>
      <c r="P34" s="9"/>
    </row>
    <row r="35" spans="1:16" ht="15">
      <c r="A35" s="12"/>
      <c r="B35" s="25">
        <v>335.15</v>
      </c>
      <c r="C35" s="20" t="s">
        <v>89</v>
      </c>
      <c r="D35" s="46">
        <v>31304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31304</v>
      </c>
      <c r="O35" s="47">
        <f t="shared" si="1"/>
        <v>0.7425223558433549</v>
      </c>
      <c r="P35" s="9"/>
    </row>
    <row r="36" spans="1:16" ht="15">
      <c r="A36" s="12"/>
      <c r="B36" s="25">
        <v>335.18</v>
      </c>
      <c r="C36" s="20" t="s">
        <v>38</v>
      </c>
      <c r="D36" s="46">
        <v>2402892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2402892</v>
      </c>
      <c r="O36" s="47">
        <f t="shared" si="1"/>
        <v>56.995943926563726</v>
      </c>
      <c r="P36" s="9"/>
    </row>
    <row r="37" spans="1:16" ht="15">
      <c r="A37" s="12"/>
      <c r="B37" s="25">
        <v>335.49</v>
      </c>
      <c r="C37" s="20" t="s">
        <v>39</v>
      </c>
      <c r="D37" s="46">
        <v>33626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33626</v>
      </c>
      <c r="O37" s="47">
        <f aca="true" t="shared" si="7" ref="O37:O68">(N37/O$71)</f>
        <v>0.7975995635570103</v>
      </c>
      <c r="P37" s="9"/>
    </row>
    <row r="38" spans="1:16" ht="15">
      <c r="A38" s="12"/>
      <c r="B38" s="25">
        <v>337.2</v>
      </c>
      <c r="C38" s="20" t="s">
        <v>40</v>
      </c>
      <c r="D38" s="46">
        <v>80822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80822</v>
      </c>
      <c r="O38" s="47">
        <f t="shared" si="7"/>
        <v>1.917075831969449</v>
      </c>
      <c r="P38" s="9"/>
    </row>
    <row r="39" spans="1:16" ht="15.75">
      <c r="A39" s="29" t="s">
        <v>45</v>
      </c>
      <c r="B39" s="30"/>
      <c r="C39" s="31"/>
      <c r="D39" s="32">
        <f aca="true" t="shared" si="8" ref="D39:M39">SUM(D40:D53)</f>
        <v>1088099</v>
      </c>
      <c r="E39" s="32">
        <f t="shared" si="8"/>
        <v>2993782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18069985</v>
      </c>
      <c r="J39" s="32">
        <f t="shared" si="8"/>
        <v>616839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22768705</v>
      </c>
      <c r="O39" s="45">
        <f t="shared" si="7"/>
        <v>540.0674826252995</v>
      </c>
      <c r="P39" s="10"/>
    </row>
    <row r="40" spans="1:16" ht="15">
      <c r="A40" s="12"/>
      <c r="B40" s="25">
        <v>341.2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616839</v>
      </c>
      <c r="K40" s="46">
        <v>0</v>
      </c>
      <c r="L40" s="46">
        <v>0</v>
      </c>
      <c r="M40" s="46">
        <v>0</v>
      </c>
      <c r="N40" s="46">
        <f aca="true" t="shared" si="9" ref="N40:N53">SUM(D40:M40)</f>
        <v>616839</v>
      </c>
      <c r="O40" s="47">
        <f t="shared" si="7"/>
        <v>14.63125311321426</v>
      </c>
      <c r="P40" s="9"/>
    </row>
    <row r="41" spans="1:16" ht="15">
      <c r="A41" s="12"/>
      <c r="B41" s="25">
        <v>341.9</v>
      </c>
      <c r="C41" s="20" t="s">
        <v>49</v>
      </c>
      <c r="D41" s="46">
        <v>52805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52805</v>
      </c>
      <c r="O41" s="47">
        <f t="shared" si="7"/>
        <v>1.252520221067862</v>
      </c>
      <c r="P41" s="9"/>
    </row>
    <row r="42" spans="1:16" ht="15">
      <c r="A42" s="12"/>
      <c r="B42" s="25">
        <v>342.1</v>
      </c>
      <c r="C42" s="20" t="s">
        <v>90</v>
      </c>
      <c r="D42" s="46">
        <v>281063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281063</v>
      </c>
      <c r="O42" s="47">
        <f t="shared" si="7"/>
        <v>6.66673782584976</v>
      </c>
      <c r="P42" s="9"/>
    </row>
    <row r="43" spans="1:16" ht="15">
      <c r="A43" s="12"/>
      <c r="B43" s="25">
        <v>342.5</v>
      </c>
      <c r="C43" s="20" t="s">
        <v>50</v>
      </c>
      <c r="D43" s="46">
        <v>0</v>
      </c>
      <c r="E43" s="46">
        <v>801886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801886</v>
      </c>
      <c r="O43" s="47">
        <f t="shared" si="7"/>
        <v>19.02051756445836</v>
      </c>
      <c r="P43" s="9"/>
    </row>
    <row r="44" spans="1:16" ht="15">
      <c r="A44" s="12"/>
      <c r="B44" s="25">
        <v>343.3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7757797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7757797</v>
      </c>
      <c r="O44" s="47">
        <f t="shared" si="7"/>
        <v>184.01283237268436</v>
      </c>
      <c r="P44" s="9"/>
    </row>
    <row r="45" spans="1:16" ht="15">
      <c r="A45" s="12"/>
      <c r="B45" s="25">
        <v>343.4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1715558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1715558</v>
      </c>
      <c r="O45" s="47">
        <f t="shared" si="7"/>
        <v>40.69256860931237</v>
      </c>
      <c r="P45" s="9"/>
    </row>
    <row r="46" spans="1:16" ht="15">
      <c r="A46" s="12"/>
      <c r="B46" s="25">
        <v>343.5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8585694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8585694</v>
      </c>
      <c r="O46" s="47">
        <f t="shared" si="7"/>
        <v>203.65032377428307</v>
      </c>
      <c r="P46" s="9"/>
    </row>
    <row r="47" spans="1:16" ht="15">
      <c r="A47" s="12"/>
      <c r="B47" s="25">
        <v>343.6</v>
      </c>
      <c r="C47" s="20" t="s">
        <v>54</v>
      </c>
      <c r="D47" s="46">
        <v>0</v>
      </c>
      <c r="E47" s="46">
        <v>1947042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1947042</v>
      </c>
      <c r="O47" s="47">
        <f t="shared" si="7"/>
        <v>46.18330605564648</v>
      </c>
      <c r="P47" s="9"/>
    </row>
    <row r="48" spans="1:16" ht="15">
      <c r="A48" s="12"/>
      <c r="B48" s="25">
        <v>343.9</v>
      </c>
      <c r="C48" s="20" t="s">
        <v>55</v>
      </c>
      <c r="D48" s="46">
        <v>5703</v>
      </c>
      <c r="E48" s="46">
        <v>0</v>
      </c>
      <c r="F48" s="46">
        <v>0</v>
      </c>
      <c r="G48" s="46">
        <v>0</v>
      </c>
      <c r="H48" s="46">
        <v>0</v>
      </c>
      <c r="I48" s="46">
        <v>10936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16639</v>
      </c>
      <c r="O48" s="47">
        <f t="shared" si="7"/>
        <v>0.39467254915913563</v>
      </c>
      <c r="P48" s="9"/>
    </row>
    <row r="49" spans="1:16" ht="15">
      <c r="A49" s="12"/>
      <c r="B49" s="25">
        <v>344.9</v>
      </c>
      <c r="C49" s="20" t="s">
        <v>56</v>
      </c>
      <c r="D49" s="46">
        <v>9051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9051</v>
      </c>
      <c r="O49" s="47">
        <f t="shared" si="7"/>
        <v>0.2146872553903081</v>
      </c>
      <c r="P49" s="9"/>
    </row>
    <row r="50" spans="1:16" ht="15">
      <c r="A50" s="12"/>
      <c r="B50" s="25">
        <v>347.1</v>
      </c>
      <c r="C50" s="20" t="s">
        <v>57</v>
      </c>
      <c r="D50" s="46">
        <v>12819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12819</v>
      </c>
      <c r="O50" s="47">
        <f t="shared" si="7"/>
        <v>0.3040631893545862</v>
      </c>
      <c r="P50" s="9"/>
    </row>
    <row r="51" spans="1:16" ht="15">
      <c r="A51" s="12"/>
      <c r="B51" s="25">
        <v>347.2</v>
      </c>
      <c r="C51" s="20" t="s">
        <v>58</v>
      </c>
      <c r="D51" s="46">
        <v>665561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665561</v>
      </c>
      <c r="O51" s="47">
        <f t="shared" si="7"/>
        <v>15.786925686093124</v>
      </c>
      <c r="P51" s="9"/>
    </row>
    <row r="52" spans="1:16" ht="15">
      <c r="A52" s="12"/>
      <c r="B52" s="25">
        <v>347.3</v>
      </c>
      <c r="C52" s="20" t="s">
        <v>59</v>
      </c>
      <c r="D52" s="46">
        <v>2100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2100</v>
      </c>
      <c r="O52" s="47">
        <f t="shared" si="7"/>
        <v>0.04981142816480467</v>
      </c>
      <c r="P52" s="9"/>
    </row>
    <row r="53" spans="1:16" ht="15">
      <c r="A53" s="12"/>
      <c r="B53" s="25">
        <v>349</v>
      </c>
      <c r="C53" s="20" t="s">
        <v>1</v>
      </c>
      <c r="D53" s="46">
        <v>58997</v>
      </c>
      <c r="E53" s="46">
        <v>244854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303851</v>
      </c>
      <c r="O53" s="47">
        <f t="shared" si="7"/>
        <v>7.207262980620983</v>
      </c>
      <c r="P53" s="9"/>
    </row>
    <row r="54" spans="1:16" ht="15.75">
      <c r="A54" s="29" t="s">
        <v>46</v>
      </c>
      <c r="B54" s="30"/>
      <c r="C54" s="31"/>
      <c r="D54" s="32">
        <f aca="true" t="shared" si="10" ref="D54:M54">SUM(D55:D57)</f>
        <v>498241</v>
      </c>
      <c r="E54" s="32">
        <f t="shared" si="10"/>
        <v>90402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59">SUM(D54:M54)</f>
        <v>588643</v>
      </c>
      <c r="O54" s="45">
        <f t="shared" si="7"/>
        <v>13.962451671054817</v>
      </c>
      <c r="P54" s="10"/>
    </row>
    <row r="55" spans="1:16" ht="15">
      <c r="A55" s="13"/>
      <c r="B55" s="39">
        <v>351.5</v>
      </c>
      <c r="C55" s="21" t="s">
        <v>63</v>
      </c>
      <c r="D55" s="46">
        <v>275547</v>
      </c>
      <c r="E55" s="46">
        <v>90402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365949</v>
      </c>
      <c r="O55" s="47">
        <f t="shared" si="7"/>
        <v>8.680210631181954</v>
      </c>
      <c r="P55" s="9"/>
    </row>
    <row r="56" spans="1:16" ht="15">
      <c r="A56" s="13"/>
      <c r="B56" s="39">
        <v>354</v>
      </c>
      <c r="C56" s="21" t="s">
        <v>64</v>
      </c>
      <c r="D56" s="46">
        <v>189705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189705</v>
      </c>
      <c r="O56" s="47">
        <f t="shared" si="7"/>
        <v>4.499750942859176</v>
      </c>
      <c r="P56" s="9"/>
    </row>
    <row r="57" spans="1:16" ht="15">
      <c r="A57" s="13"/>
      <c r="B57" s="39">
        <v>359</v>
      </c>
      <c r="C57" s="21" t="s">
        <v>65</v>
      </c>
      <c r="D57" s="46">
        <v>32989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32989</v>
      </c>
      <c r="O57" s="47">
        <f t="shared" si="7"/>
        <v>0.7824900970136863</v>
      </c>
      <c r="P57" s="9"/>
    </row>
    <row r="58" spans="1:16" ht="15.75">
      <c r="A58" s="29" t="s">
        <v>4</v>
      </c>
      <c r="B58" s="30"/>
      <c r="C58" s="31"/>
      <c r="D58" s="32">
        <f aca="true" t="shared" si="12" ref="D58:M58">SUM(D59:D65)</f>
        <v>6063381</v>
      </c>
      <c r="E58" s="32">
        <f t="shared" si="12"/>
        <v>790437</v>
      </c>
      <c r="F58" s="32">
        <f t="shared" si="12"/>
        <v>0</v>
      </c>
      <c r="G58" s="32">
        <f t="shared" si="12"/>
        <v>1086458</v>
      </c>
      <c r="H58" s="32">
        <f t="shared" si="12"/>
        <v>0</v>
      </c>
      <c r="I58" s="32">
        <f t="shared" si="12"/>
        <v>837084</v>
      </c>
      <c r="J58" s="32">
        <f t="shared" si="12"/>
        <v>64021</v>
      </c>
      <c r="K58" s="32">
        <f t="shared" si="12"/>
        <v>5203508</v>
      </c>
      <c r="L58" s="32">
        <f t="shared" si="12"/>
        <v>0</v>
      </c>
      <c r="M58" s="32">
        <f t="shared" si="12"/>
        <v>0</v>
      </c>
      <c r="N58" s="32">
        <f t="shared" si="11"/>
        <v>14044889</v>
      </c>
      <c r="O58" s="45">
        <f t="shared" si="7"/>
        <v>333.1409426219787</v>
      </c>
      <c r="P58" s="10"/>
    </row>
    <row r="59" spans="1:16" ht="15">
      <c r="A59" s="12"/>
      <c r="B59" s="25">
        <v>361.1</v>
      </c>
      <c r="C59" s="20" t="s">
        <v>67</v>
      </c>
      <c r="D59" s="46">
        <v>385085</v>
      </c>
      <c r="E59" s="46">
        <v>357734</v>
      </c>
      <c r="F59" s="46">
        <v>0</v>
      </c>
      <c r="G59" s="46">
        <v>482524</v>
      </c>
      <c r="H59" s="46">
        <v>0</v>
      </c>
      <c r="I59" s="46">
        <v>365669</v>
      </c>
      <c r="J59" s="46">
        <v>21997</v>
      </c>
      <c r="K59" s="46">
        <v>403103</v>
      </c>
      <c r="L59" s="46">
        <v>0</v>
      </c>
      <c r="M59" s="46">
        <v>0</v>
      </c>
      <c r="N59" s="46">
        <f t="shared" si="11"/>
        <v>2016112</v>
      </c>
      <c r="O59" s="47">
        <f t="shared" si="7"/>
        <v>47.82162764771461</v>
      </c>
      <c r="P59" s="9"/>
    </row>
    <row r="60" spans="1:16" ht="15">
      <c r="A60" s="12"/>
      <c r="B60" s="25">
        <v>361.3</v>
      </c>
      <c r="C60" s="20" t="s">
        <v>68</v>
      </c>
      <c r="D60" s="46">
        <v>449814</v>
      </c>
      <c r="E60" s="46">
        <v>427307</v>
      </c>
      <c r="F60" s="46">
        <v>0</v>
      </c>
      <c r="G60" s="46">
        <v>562443</v>
      </c>
      <c r="H60" s="46">
        <v>0</v>
      </c>
      <c r="I60" s="46">
        <v>425966</v>
      </c>
      <c r="J60" s="46">
        <v>25727</v>
      </c>
      <c r="K60" s="46">
        <v>2554656</v>
      </c>
      <c r="L60" s="46">
        <v>0</v>
      </c>
      <c r="M60" s="46">
        <v>0</v>
      </c>
      <c r="N60" s="46">
        <f aca="true" t="shared" si="13" ref="N60:N65">SUM(D60:M60)</f>
        <v>4445913</v>
      </c>
      <c r="O60" s="47">
        <f t="shared" si="7"/>
        <v>105.45584572689106</v>
      </c>
      <c r="P60" s="9"/>
    </row>
    <row r="61" spans="1:16" ht="15">
      <c r="A61" s="12"/>
      <c r="B61" s="25">
        <v>364</v>
      </c>
      <c r="C61" s="20" t="s">
        <v>69</v>
      </c>
      <c r="D61" s="46">
        <v>42305</v>
      </c>
      <c r="E61" s="46">
        <v>5396</v>
      </c>
      <c r="F61" s="46">
        <v>0</v>
      </c>
      <c r="G61" s="46">
        <v>41491</v>
      </c>
      <c r="H61" s="46">
        <v>0</v>
      </c>
      <c r="I61" s="46">
        <v>32983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122175</v>
      </c>
      <c r="O61" s="47">
        <f t="shared" si="7"/>
        <v>2.897957731445243</v>
      </c>
      <c r="P61" s="9"/>
    </row>
    <row r="62" spans="1:16" ht="15">
      <c r="A62" s="12"/>
      <c r="B62" s="25">
        <v>366</v>
      </c>
      <c r="C62" s="20" t="s">
        <v>70</v>
      </c>
      <c r="D62" s="46">
        <v>60512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60512</v>
      </c>
      <c r="O62" s="47">
        <f t="shared" si="7"/>
        <v>1.4353281624326952</v>
      </c>
      <c r="P62" s="9"/>
    </row>
    <row r="63" spans="1:16" ht="15">
      <c r="A63" s="12"/>
      <c r="B63" s="25">
        <v>368</v>
      </c>
      <c r="C63" s="20" t="s">
        <v>71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2245749</v>
      </c>
      <c r="L63" s="46">
        <v>0</v>
      </c>
      <c r="M63" s="46">
        <v>0</v>
      </c>
      <c r="N63" s="46">
        <f t="shared" si="13"/>
        <v>2245749</v>
      </c>
      <c r="O63" s="47">
        <f t="shared" si="7"/>
        <v>53.26855475699139</v>
      </c>
      <c r="P63" s="9"/>
    </row>
    <row r="64" spans="1:16" ht="15">
      <c r="A64" s="12"/>
      <c r="B64" s="25">
        <v>369.3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16297</v>
      </c>
      <c r="K64" s="46">
        <v>0</v>
      </c>
      <c r="L64" s="46">
        <v>0</v>
      </c>
      <c r="M64" s="46">
        <v>0</v>
      </c>
      <c r="N64" s="46">
        <f t="shared" si="13"/>
        <v>16297</v>
      </c>
      <c r="O64" s="47">
        <f t="shared" si="7"/>
        <v>0.38656040228658173</v>
      </c>
      <c r="P64" s="9"/>
    </row>
    <row r="65" spans="1:16" ht="15">
      <c r="A65" s="12"/>
      <c r="B65" s="25">
        <v>369.9</v>
      </c>
      <c r="C65" s="20" t="s">
        <v>73</v>
      </c>
      <c r="D65" s="46">
        <v>5125665</v>
      </c>
      <c r="E65" s="46">
        <v>0</v>
      </c>
      <c r="F65" s="46">
        <v>0</v>
      </c>
      <c r="G65" s="46">
        <v>0</v>
      </c>
      <c r="H65" s="46">
        <v>0</v>
      </c>
      <c r="I65" s="46">
        <v>12466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5138131</v>
      </c>
      <c r="O65" s="47">
        <f t="shared" si="7"/>
        <v>121.87506819421714</v>
      </c>
      <c r="P65" s="9"/>
    </row>
    <row r="66" spans="1:16" ht="15.75">
      <c r="A66" s="29" t="s">
        <v>47</v>
      </c>
      <c r="B66" s="30"/>
      <c r="C66" s="31"/>
      <c r="D66" s="32">
        <f aca="true" t="shared" si="14" ref="D66:M66">SUM(D67:D68)</f>
        <v>0</v>
      </c>
      <c r="E66" s="32">
        <f t="shared" si="14"/>
        <v>1299470</v>
      </c>
      <c r="F66" s="32">
        <f t="shared" si="14"/>
        <v>0</v>
      </c>
      <c r="G66" s="32">
        <f t="shared" si="14"/>
        <v>2250000</v>
      </c>
      <c r="H66" s="32">
        <f t="shared" si="14"/>
        <v>0</v>
      </c>
      <c r="I66" s="32">
        <f t="shared" si="14"/>
        <v>475061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4024531</v>
      </c>
      <c r="O66" s="45">
        <f t="shared" si="7"/>
        <v>95.46077943025215</v>
      </c>
      <c r="P66" s="9"/>
    </row>
    <row r="67" spans="1:16" ht="15">
      <c r="A67" s="12"/>
      <c r="B67" s="25">
        <v>381</v>
      </c>
      <c r="C67" s="20" t="s">
        <v>74</v>
      </c>
      <c r="D67" s="46">
        <v>0</v>
      </c>
      <c r="E67" s="46">
        <v>1299470</v>
      </c>
      <c r="F67" s="46">
        <v>0</v>
      </c>
      <c r="G67" s="46">
        <v>2250000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3549470</v>
      </c>
      <c r="O67" s="47">
        <f t="shared" si="7"/>
        <v>84.19246187053773</v>
      </c>
      <c r="P67" s="9"/>
    </row>
    <row r="68" spans="1:16" ht="15.75" thickBot="1">
      <c r="A68" s="12"/>
      <c r="B68" s="25">
        <v>389.8</v>
      </c>
      <c r="C68" s="20" t="s">
        <v>75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475061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475061</v>
      </c>
      <c r="O68" s="47">
        <f t="shared" si="7"/>
        <v>11.268317559714415</v>
      </c>
      <c r="P68" s="9"/>
    </row>
    <row r="69" spans="1:119" ht="16.5" thickBot="1">
      <c r="A69" s="14" t="s">
        <v>61</v>
      </c>
      <c r="B69" s="23"/>
      <c r="C69" s="22"/>
      <c r="D69" s="15">
        <f aca="true" t="shared" si="15" ref="D69:M69">SUM(D5,D16,D29,D39,D54,D58,D66)</f>
        <v>29803487</v>
      </c>
      <c r="E69" s="15">
        <f t="shared" si="15"/>
        <v>8033722</v>
      </c>
      <c r="F69" s="15">
        <f t="shared" si="15"/>
        <v>0</v>
      </c>
      <c r="G69" s="15">
        <f t="shared" si="15"/>
        <v>4276382</v>
      </c>
      <c r="H69" s="15">
        <f t="shared" si="15"/>
        <v>0</v>
      </c>
      <c r="I69" s="15">
        <f t="shared" si="15"/>
        <v>19382130</v>
      </c>
      <c r="J69" s="15">
        <f t="shared" si="15"/>
        <v>680860</v>
      </c>
      <c r="K69" s="15">
        <f t="shared" si="15"/>
        <v>5203508</v>
      </c>
      <c r="L69" s="15">
        <f t="shared" si="15"/>
        <v>0</v>
      </c>
      <c r="M69" s="15">
        <f t="shared" si="15"/>
        <v>0</v>
      </c>
      <c r="N69" s="15">
        <f>SUM(D69:M69)</f>
        <v>67380089</v>
      </c>
      <c r="O69" s="38">
        <f>(N69/O$71)</f>
        <v>1598.2373633150692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97</v>
      </c>
      <c r="M71" s="48"/>
      <c r="N71" s="48"/>
      <c r="O71" s="43">
        <v>42159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92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14565046</v>
      </c>
      <c r="E5" s="27">
        <f t="shared" si="0"/>
        <v>2352646</v>
      </c>
      <c r="F5" s="27">
        <f t="shared" si="0"/>
        <v>0</v>
      </c>
      <c r="G5" s="27">
        <f t="shared" si="0"/>
        <v>1704408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18622100</v>
      </c>
      <c r="O5" s="33">
        <f aca="true" t="shared" si="1" ref="O5:O36">(N5/O$73)</f>
        <v>447.64663461538464</v>
      </c>
      <c r="P5" s="6"/>
    </row>
    <row r="6" spans="1:16" ht="15">
      <c r="A6" s="12"/>
      <c r="B6" s="25">
        <v>311</v>
      </c>
      <c r="C6" s="20" t="s">
        <v>3</v>
      </c>
      <c r="D6" s="46">
        <v>6923857</v>
      </c>
      <c r="E6" s="46">
        <v>2061206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8985063</v>
      </c>
      <c r="O6" s="47">
        <f t="shared" si="1"/>
        <v>215.98709134615385</v>
      </c>
      <c r="P6" s="9"/>
    </row>
    <row r="7" spans="1:16" ht="15">
      <c r="A7" s="12"/>
      <c r="B7" s="25">
        <v>312.1</v>
      </c>
      <c r="C7" s="20" t="s">
        <v>11</v>
      </c>
      <c r="D7" s="46">
        <v>802301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802301</v>
      </c>
      <c r="O7" s="47">
        <f t="shared" si="1"/>
        <v>19.28608173076923</v>
      </c>
      <c r="P7" s="9"/>
    </row>
    <row r="8" spans="1:16" ht="15">
      <c r="A8" s="12"/>
      <c r="B8" s="25">
        <v>312.52</v>
      </c>
      <c r="C8" s="20" t="s">
        <v>83</v>
      </c>
      <c r="D8" s="46">
        <v>0</v>
      </c>
      <c r="E8" s="46">
        <v>291440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291440</v>
      </c>
      <c r="O8" s="47">
        <f t="shared" si="1"/>
        <v>7.005769230769231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1704408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1704408</v>
      </c>
      <c r="O9" s="47">
        <f t="shared" si="1"/>
        <v>40.971346153846156</v>
      </c>
      <c r="P9" s="9"/>
    </row>
    <row r="10" spans="1:16" ht="15">
      <c r="A10" s="12"/>
      <c r="B10" s="25">
        <v>314.1</v>
      </c>
      <c r="C10" s="20" t="s">
        <v>13</v>
      </c>
      <c r="D10" s="46">
        <v>3289114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3289114</v>
      </c>
      <c r="O10" s="47">
        <f t="shared" si="1"/>
        <v>79.06524038461538</v>
      </c>
      <c r="P10" s="9"/>
    </row>
    <row r="11" spans="1:16" ht="15">
      <c r="A11" s="12"/>
      <c r="B11" s="25">
        <v>314.3</v>
      </c>
      <c r="C11" s="20" t="s">
        <v>14</v>
      </c>
      <c r="D11" s="46">
        <v>292481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292481</v>
      </c>
      <c r="O11" s="47">
        <f t="shared" si="1"/>
        <v>7.030793269230769</v>
      </c>
      <c r="P11" s="9"/>
    </row>
    <row r="12" spans="1:16" ht="15">
      <c r="A12" s="12"/>
      <c r="B12" s="25">
        <v>314.4</v>
      </c>
      <c r="C12" s="20" t="s">
        <v>15</v>
      </c>
      <c r="D12" s="46">
        <v>27377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27377</v>
      </c>
      <c r="O12" s="47">
        <f t="shared" si="1"/>
        <v>0.6581009615384615</v>
      </c>
      <c r="P12" s="9"/>
    </row>
    <row r="13" spans="1:16" ht="15">
      <c r="A13" s="12"/>
      <c r="B13" s="25">
        <v>314.8</v>
      </c>
      <c r="C13" s="20" t="s">
        <v>16</v>
      </c>
      <c r="D13" s="46">
        <v>26193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26193</v>
      </c>
      <c r="O13" s="47">
        <f t="shared" si="1"/>
        <v>0.6296394230769231</v>
      </c>
      <c r="P13" s="9"/>
    </row>
    <row r="14" spans="1:16" ht="15">
      <c r="A14" s="12"/>
      <c r="B14" s="25">
        <v>315</v>
      </c>
      <c r="C14" s="20" t="s">
        <v>17</v>
      </c>
      <c r="D14" s="46">
        <v>2348695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2348695</v>
      </c>
      <c r="O14" s="47">
        <f t="shared" si="1"/>
        <v>56.45901442307692</v>
      </c>
      <c r="P14" s="9"/>
    </row>
    <row r="15" spans="1:16" ht="15">
      <c r="A15" s="12"/>
      <c r="B15" s="25">
        <v>316</v>
      </c>
      <c r="C15" s="20" t="s">
        <v>18</v>
      </c>
      <c r="D15" s="46">
        <v>855028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855028</v>
      </c>
      <c r="O15" s="47">
        <f t="shared" si="1"/>
        <v>20.55355769230769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SUM(D17:D27)</f>
        <v>4621958</v>
      </c>
      <c r="E16" s="32">
        <f t="shared" si="3"/>
        <v>389474</v>
      </c>
      <c r="F16" s="32">
        <f t="shared" si="3"/>
        <v>0</v>
      </c>
      <c r="G16" s="32">
        <f t="shared" si="3"/>
        <v>155629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5167061</v>
      </c>
      <c r="O16" s="45">
        <f t="shared" si="1"/>
        <v>124.20819711538462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389474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389474</v>
      </c>
      <c r="O17" s="47">
        <f t="shared" si="1"/>
        <v>9.362355769230769</v>
      </c>
      <c r="P17" s="9"/>
    </row>
    <row r="18" spans="1:16" ht="15">
      <c r="A18" s="12"/>
      <c r="B18" s="25">
        <v>323.1</v>
      </c>
      <c r="C18" s="20" t="s">
        <v>20</v>
      </c>
      <c r="D18" s="46">
        <v>3829531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3829531</v>
      </c>
      <c r="O18" s="47">
        <f t="shared" si="1"/>
        <v>92.05603365384616</v>
      </c>
      <c r="P18" s="9"/>
    </row>
    <row r="19" spans="1:16" ht="15">
      <c r="A19" s="12"/>
      <c r="B19" s="25">
        <v>323.4</v>
      </c>
      <c r="C19" s="20" t="s">
        <v>21</v>
      </c>
      <c r="D19" s="46">
        <v>68157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68157</v>
      </c>
      <c r="O19" s="47">
        <f t="shared" si="1"/>
        <v>1.6383894230769231</v>
      </c>
      <c r="P19" s="9"/>
    </row>
    <row r="20" spans="1:16" ht="15">
      <c r="A20" s="12"/>
      <c r="B20" s="25">
        <v>323.7</v>
      </c>
      <c r="C20" s="20" t="s">
        <v>22</v>
      </c>
      <c r="D20" s="46">
        <v>712037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712037</v>
      </c>
      <c r="O20" s="47">
        <f t="shared" si="1"/>
        <v>17.116274038461537</v>
      </c>
      <c r="P20" s="9"/>
    </row>
    <row r="21" spans="1:16" ht="15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2691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2691</v>
      </c>
      <c r="O21" s="47">
        <f t="shared" si="1"/>
        <v>0.0646875</v>
      </c>
      <c r="P21" s="9"/>
    </row>
    <row r="22" spans="1:16" ht="15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12218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12218</v>
      </c>
      <c r="O22" s="47">
        <f t="shared" si="1"/>
        <v>0.29370192307692305</v>
      </c>
      <c r="P22" s="9"/>
    </row>
    <row r="23" spans="1:16" ht="15">
      <c r="A23" s="12"/>
      <c r="B23" s="25">
        <v>324.22</v>
      </c>
      <c r="C23" s="20" t="s">
        <v>26</v>
      </c>
      <c r="D23" s="46">
        <v>0</v>
      </c>
      <c r="E23" s="46">
        <v>0</v>
      </c>
      <c r="F23" s="46">
        <v>0</v>
      </c>
      <c r="G23" s="46">
        <v>14439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14439</v>
      </c>
      <c r="O23" s="47">
        <f t="shared" si="1"/>
        <v>0.3470913461538462</v>
      </c>
      <c r="P23" s="9"/>
    </row>
    <row r="24" spans="1:16" ht="15">
      <c r="A24" s="12"/>
      <c r="B24" s="25">
        <v>324.31</v>
      </c>
      <c r="C24" s="20" t="s">
        <v>27</v>
      </c>
      <c r="D24" s="46">
        <v>0</v>
      </c>
      <c r="E24" s="46">
        <v>0</v>
      </c>
      <c r="F24" s="46">
        <v>0</v>
      </c>
      <c r="G24" s="46">
        <v>3228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3228</v>
      </c>
      <c r="O24" s="47">
        <f t="shared" si="1"/>
        <v>0.07759615384615384</v>
      </c>
      <c r="P24" s="9"/>
    </row>
    <row r="25" spans="1:16" ht="15">
      <c r="A25" s="12"/>
      <c r="B25" s="25">
        <v>324.32</v>
      </c>
      <c r="C25" s="20" t="s">
        <v>28</v>
      </c>
      <c r="D25" s="46">
        <v>0</v>
      </c>
      <c r="E25" s="46">
        <v>0</v>
      </c>
      <c r="F25" s="46">
        <v>0</v>
      </c>
      <c r="G25" s="46">
        <v>118907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118907</v>
      </c>
      <c r="O25" s="47">
        <f t="shared" si="1"/>
        <v>2.8583413461538463</v>
      </c>
      <c r="P25" s="9"/>
    </row>
    <row r="26" spans="1:16" ht="15">
      <c r="A26" s="12"/>
      <c r="B26" s="25">
        <v>324.61</v>
      </c>
      <c r="C26" s="20" t="s">
        <v>29</v>
      </c>
      <c r="D26" s="46">
        <v>0</v>
      </c>
      <c r="E26" s="46">
        <v>0</v>
      </c>
      <c r="F26" s="46">
        <v>0</v>
      </c>
      <c r="G26" s="46">
        <v>4146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4146</v>
      </c>
      <c r="O26" s="47">
        <f t="shared" si="1"/>
        <v>0.09966346153846153</v>
      </c>
      <c r="P26" s="9"/>
    </row>
    <row r="27" spans="1:16" ht="15">
      <c r="A27" s="12"/>
      <c r="B27" s="25">
        <v>329</v>
      </c>
      <c r="C27" s="20" t="s">
        <v>30</v>
      </c>
      <c r="D27" s="46">
        <v>12233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12233</v>
      </c>
      <c r="O27" s="47">
        <f t="shared" si="1"/>
        <v>0.2940625</v>
      </c>
      <c r="P27" s="9"/>
    </row>
    <row r="28" spans="1:16" ht="15.75">
      <c r="A28" s="29" t="s">
        <v>31</v>
      </c>
      <c r="B28" s="30"/>
      <c r="C28" s="31"/>
      <c r="D28" s="32">
        <f aca="true" t="shared" si="5" ref="D28:M28">SUM(D29:D39)</f>
        <v>3719126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4337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3723463</v>
      </c>
      <c r="O28" s="45">
        <f t="shared" si="1"/>
        <v>89.50632211538462</v>
      </c>
      <c r="P28" s="10"/>
    </row>
    <row r="29" spans="1:16" ht="15">
      <c r="A29" s="12"/>
      <c r="B29" s="25">
        <v>331.1</v>
      </c>
      <c r="C29" s="20" t="s">
        <v>86</v>
      </c>
      <c r="D29" s="46">
        <v>118946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118946</v>
      </c>
      <c r="O29" s="47">
        <f t="shared" si="1"/>
        <v>2.8592788461538463</v>
      </c>
      <c r="P29" s="9"/>
    </row>
    <row r="30" spans="1:16" ht="15">
      <c r="A30" s="12"/>
      <c r="B30" s="25">
        <v>331.2</v>
      </c>
      <c r="C30" s="20" t="s">
        <v>87</v>
      </c>
      <c r="D30" s="46">
        <v>6035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6035</v>
      </c>
      <c r="O30" s="47">
        <f t="shared" si="1"/>
        <v>0.1450721153846154</v>
      </c>
      <c r="P30" s="9"/>
    </row>
    <row r="31" spans="1:16" ht="15">
      <c r="A31" s="12"/>
      <c r="B31" s="25">
        <v>334.2</v>
      </c>
      <c r="C31" s="20" t="s">
        <v>33</v>
      </c>
      <c r="D31" s="46">
        <v>19375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19375</v>
      </c>
      <c r="O31" s="47">
        <f t="shared" si="1"/>
        <v>0.4657451923076923</v>
      </c>
      <c r="P31" s="9"/>
    </row>
    <row r="32" spans="1:16" ht="15">
      <c r="A32" s="12"/>
      <c r="B32" s="25">
        <v>334.49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4337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7">SUM(D32:M32)</f>
        <v>4337</v>
      </c>
      <c r="O32" s="47">
        <f t="shared" si="1"/>
        <v>0.10425480769230769</v>
      </c>
      <c r="P32" s="9"/>
    </row>
    <row r="33" spans="1:16" ht="15">
      <c r="A33" s="12"/>
      <c r="B33" s="25">
        <v>334.7</v>
      </c>
      <c r="C33" s="20" t="s">
        <v>35</v>
      </c>
      <c r="D33" s="46">
        <v>10925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10925</v>
      </c>
      <c r="O33" s="47">
        <f t="shared" si="1"/>
        <v>0.2626201923076923</v>
      </c>
      <c r="P33" s="9"/>
    </row>
    <row r="34" spans="1:16" ht="15">
      <c r="A34" s="12"/>
      <c r="B34" s="25">
        <v>335.12</v>
      </c>
      <c r="C34" s="20" t="s">
        <v>36</v>
      </c>
      <c r="D34" s="46">
        <v>1079923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1079923</v>
      </c>
      <c r="O34" s="47">
        <f t="shared" si="1"/>
        <v>25.9596875</v>
      </c>
      <c r="P34" s="9"/>
    </row>
    <row r="35" spans="1:16" ht="15">
      <c r="A35" s="12"/>
      <c r="B35" s="25">
        <v>335.15</v>
      </c>
      <c r="C35" s="20" t="s">
        <v>89</v>
      </c>
      <c r="D35" s="46">
        <v>32220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32220</v>
      </c>
      <c r="O35" s="47">
        <f t="shared" si="1"/>
        <v>0.7745192307692308</v>
      </c>
      <c r="P35" s="9"/>
    </row>
    <row r="36" spans="1:16" ht="15">
      <c r="A36" s="12"/>
      <c r="B36" s="25">
        <v>335.18</v>
      </c>
      <c r="C36" s="20" t="s">
        <v>38</v>
      </c>
      <c r="D36" s="46">
        <v>2325224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2325224</v>
      </c>
      <c r="O36" s="47">
        <f t="shared" si="1"/>
        <v>55.894807692307694</v>
      </c>
      <c r="P36" s="9"/>
    </row>
    <row r="37" spans="1:16" ht="15">
      <c r="A37" s="12"/>
      <c r="B37" s="25">
        <v>335.49</v>
      </c>
      <c r="C37" s="20" t="s">
        <v>39</v>
      </c>
      <c r="D37" s="46">
        <v>34078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34078</v>
      </c>
      <c r="O37" s="47">
        <f aca="true" t="shared" si="7" ref="O37:O68">(N37/O$73)</f>
        <v>0.8191826923076924</v>
      </c>
      <c r="P37" s="9"/>
    </row>
    <row r="38" spans="1:16" ht="15">
      <c r="A38" s="12"/>
      <c r="B38" s="25">
        <v>337.2</v>
      </c>
      <c r="C38" s="20" t="s">
        <v>40</v>
      </c>
      <c r="D38" s="46">
        <v>82400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82400</v>
      </c>
      <c r="O38" s="47">
        <f t="shared" si="7"/>
        <v>1.9807692307692308</v>
      </c>
      <c r="P38" s="9"/>
    </row>
    <row r="39" spans="1:16" ht="15">
      <c r="A39" s="12"/>
      <c r="B39" s="25">
        <v>337.7</v>
      </c>
      <c r="C39" s="20" t="s">
        <v>94</v>
      </c>
      <c r="D39" s="46">
        <v>10000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10000</v>
      </c>
      <c r="O39" s="47">
        <f t="shared" si="7"/>
        <v>0.2403846153846154</v>
      </c>
      <c r="P39" s="9"/>
    </row>
    <row r="40" spans="1:16" ht="15.75">
      <c r="A40" s="29" t="s">
        <v>45</v>
      </c>
      <c r="B40" s="30"/>
      <c r="C40" s="31"/>
      <c r="D40" s="32">
        <f aca="true" t="shared" si="8" ref="D40:M40">SUM(D41:D55)</f>
        <v>1015606</v>
      </c>
      <c r="E40" s="32">
        <f t="shared" si="8"/>
        <v>2590995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17660008</v>
      </c>
      <c r="J40" s="32">
        <f t="shared" si="8"/>
        <v>242720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21509329</v>
      </c>
      <c r="O40" s="45">
        <f t="shared" si="7"/>
        <v>517.0511778846154</v>
      </c>
      <c r="P40" s="10"/>
    </row>
    <row r="41" spans="1:16" ht="15">
      <c r="A41" s="12"/>
      <c r="B41" s="25">
        <v>341.2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242720</v>
      </c>
      <c r="K41" s="46">
        <v>0</v>
      </c>
      <c r="L41" s="46">
        <v>0</v>
      </c>
      <c r="M41" s="46">
        <v>0</v>
      </c>
      <c r="N41" s="46">
        <f aca="true" t="shared" si="9" ref="N41:N55">SUM(D41:M41)</f>
        <v>242720</v>
      </c>
      <c r="O41" s="47">
        <f t="shared" si="7"/>
        <v>5.834615384615384</v>
      </c>
      <c r="P41" s="9"/>
    </row>
    <row r="42" spans="1:16" ht="15">
      <c r="A42" s="12"/>
      <c r="B42" s="25">
        <v>341.9</v>
      </c>
      <c r="C42" s="20" t="s">
        <v>49</v>
      </c>
      <c r="D42" s="46">
        <v>46885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46885</v>
      </c>
      <c r="O42" s="47">
        <f t="shared" si="7"/>
        <v>1.1270432692307693</v>
      </c>
      <c r="P42" s="9"/>
    </row>
    <row r="43" spans="1:16" ht="15">
      <c r="A43" s="12"/>
      <c r="B43" s="25">
        <v>342.1</v>
      </c>
      <c r="C43" s="20" t="s">
        <v>90</v>
      </c>
      <c r="D43" s="46">
        <v>305920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305920</v>
      </c>
      <c r="O43" s="47">
        <f t="shared" si="7"/>
        <v>7.3538461538461535</v>
      </c>
      <c r="P43" s="9"/>
    </row>
    <row r="44" spans="1:16" ht="15">
      <c r="A44" s="12"/>
      <c r="B44" s="25">
        <v>342.5</v>
      </c>
      <c r="C44" s="20" t="s">
        <v>50</v>
      </c>
      <c r="D44" s="46">
        <v>0</v>
      </c>
      <c r="E44" s="46">
        <v>394582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394582</v>
      </c>
      <c r="O44" s="47">
        <f t="shared" si="7"/>
        <v>9.485144230769231</v>
      </c>
      <c r="P44" s="9"/>
    </row>
    <row r="45" spans="1:16" ht="15">
      <c r="A45" s="12"/>
      <c r="B45" s="25">
        <v>343.3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7721646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7721646</v>
      </c>
      <c r="O45" s="47">
        <f t="shared" si="7"/>
        <v>185.6164903846154</v>
      </c>
      <c r="P45" s="9"/>
    </row>
    <row r="46" spans="1:16" ht="15">
      <c r="A46" s="12"/>
      <c r="B46" s="25">
        <v>343.4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1662016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1662016</v>
      </c>
      <c r="O46" s="47">
        <f t="shared" si="7"/>
        <v>39.95230769230769</v>
      </c>
      <c r="P46" s="9"/>
    </row>
    <row r="47" spans="1:16" ht="15">
      <c r="A47" s="12"/>
      <c r="B47" s="25">
        <v>343.5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8263749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8263749</v>
      </c>
      <c r="O47" s="47">
        <f t="shared" si="7"/>
        <v>198.6478125</v>
      </c>
      <c r="P47" s="9"/>
    </row>
    <row r="48" spans="1:16" ht="15">
      <c r="A48" s="12"/>
      <c r="B48" s="25">
        <v>343.6</v>
      </c>
      <c r="C48" s="20" t="s">
        <v>54</v>
      </c>
      <c r="D48" s="46">
        <v>0</v>
      </c>
      <c r="E48" s="46">
        <v>1942052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1942052</v>
      </c>
      <c r="O48" s="47">
        <f t="shared" si="7"/>
        <v>46.683942307692305</v>
      </c>
      <c r="P48" s="9"/>
    </row>
    <row r="49" spans="1:16" ht="15">
      <c r="A49" s="12"/>
      <c r="B49" s="25">
        <v>343.9</v>
      </c>
      <c r="C49" s="20" t="s">
        <v>55</v>
      </c>
      <c r="D49" s="46">
        <v>3739</v>
      </c>
      <c r="E49" s="46">
        <v>0</v>
      </c>
      <c r="F49" s="46">
        <v>0</v>
      </c>
      <c r="G49" s="46">
        <v>0</v>
      </c>
      <c r="H49" s="46">
        <v>0</v>
      </c>
      <c r="I49" s="46">
        <v>12597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16336</v>
      </c>
      <c r="O49" s="47">
        <f t="shared" si="7"/>
        <v>0.3926923076923077</v>
      </c>
      <c r="P49" s="9"/>
    </row>
    <row r="50" spans="1:16" ht="15">
      <c r="A50" s="12"/>
      <c r="B50" s="25">
        <v>344.9</v>
      </c>
      <c r="C50" s="20" t="s">
        <v>56</v>
      </c>
      <c r="D50" s="46">
        <v>8804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8804</v>
      </c>
      <c r="O50" s="47">
        <f t="shared" si="7"/>
        <v>0.2116346153846154</v>
      </c>
      <c r="P50" s="9"/>
    </row>
    <row r="51" spans="1:16" ht="15">
      <c r="A51" s="12"/>
      <c r="B51" s="25">
        <v>347.1</v>
      </c>
      <c r="C51" s="20" t="s">
        <v>57</v>
      </c>
      <c r="D51" s="46">
        <v>10891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10891</v>
      </c>
      <c r="O51" s="47">
        <f t="shared" si="7"/>
        <v>0.2618028846153846</v>
      </c>
      <c r="P51" s="9"/>
    </row>
    <row r="52" spans="1:16" ht="15">
      <c r="A52" s="12"/>
      <c r="B52" s="25">
        <v>347.2</v>
      </c>
      <c r="C52" s="20" t="s">
        <v>58</v>
      </c>
      <c r="D52" s="46">
        <v>600412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600412</v>
      </c>
      <c r="O52" s="47">
        <f t="shared" si="7"/>
        <v>14.432980769230769</v>
      </c>
      <c r="P52" s="9"/>
    </row>
    <row r="53" spans="1:16" ht="15">
      <c r="A53" s="12"/>
      <c r="B53" s="25">
        <v>347.3</v>
      </c>
      <c r="C53" s="20" t="s">
        <v>59</v>
      </c>
      <c r="D53" s="46">
        <v>2353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2353</v>
      </c>
      <c r="O53" s="47">
        <f t="shared" si="7"/>
        <v>0.0565625</v>
      </c>
      <c r="P53" s="9"/>
    </row>
    <row r="54" spans="1:16" ht="15">
      <c r="A54" s="12"/>
      <c r="B54" s="25">
        <v>347.4</v>
      </c>
      <c r="C54" s="20" t="s">
        <v>60</v>
      </c>
      <c r="D54" s="46">
        <v>158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158</v>
      </c>
      <c r="O54" s="47">
        <f t="shared" si="7"/>
        <v>0.003798076923076923</v>
      </c>
      <c r="P54" s="9"/>
    </row>
    <row r="55" spans="1:16" ht="15">
      <c r="A55" s="12"/>
      <c r="B55" s="25">
        <v>349</v>
      </c>
      <c r="C55" s="20" t="s">
        <v>1</v>
      </c>
      <c r="D55" s="46">
        <v>36444</v>
      </c>
      <c r="E55" s="46">
        <v>254361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290805</v>
      </c>
      <c r="O55" s="47">
        <f t="shared" si="7"/>
        <v>6.990504807692307</v>
      </c>
      <c r="P55" s="9"/>
    </row>
    <row r="56" spans="1:16" ht="15.75">
      <c r="A56" s="29" t="s">
        <v>46</v>
      </c>
      <c r="B56" s="30"/>
      <c r="C56" s="31"/>
      <c r="D56" s="32">
        <f aca="true" t="shared" si="10" ref="D56:M56">SUM(D57:D59)</f>
        <v>361763</v>
      </c>
      <c r="E56" s="32">
        <f t="shared" si="10"/>
        <v>46890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aca="true" t="shared" si="11" ref="N56:N61">SUM(D56:M56)</f>
        <v>408653</v>
      </c>
      <c r="O56" s="45">
        <f t="shared" si="7"/>
        <v>9.823389423076923</v>
      </c>
      <c r="P56" s="10"/>
    </row>
    <row r="57" spans="1:16" ht="15">
      <c r="A57" s="13"/>
      <c r="B57" s="39">
        <v>351.5</v>
      </c>
      <c r="C57" s="21" t="s">
        <v>63</v>
      </c>
      <c r="D57" s="46">
        <v>267487</v>
      </c>
      <c r="E57" s="46">
        <v>46890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314377</v>
      </c>
      <c r="O57" s="47">
        <f t="shared" si="7"/>
        <v>7.557139423076923</v>
      </c>
      <c r="P57" s="9"/>
    </row>
    <row r="58" spans="1:16" ht="15">
      <c r="A58" s="13"/>
      <c r="B58" s="39">
        <v>354</v>
      </c>
      <c r="C58" s="21" t="s">
        <v>64</v>
      </c>
      <c r="D58" s="46">
        <v>91693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91693</v>
      </c>
      <c r="O58" s="47">
        <f t="shared" si="7"/>
        <v>2.2041586538461537</v>
      </c>
      <c r="P58" s="9"/>
    </row>
    <row r="59" spans="1:16" ht="15">
      <c r="A59" s="13"/>
      <c r="B59" s="39">
        <v>359</v>
      </c>
      <c r="C59" s="21" t="s">
        <v>65</v>
      </c>
      <c r="D59" s="46">
        <v>2583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2583</v>
      </c>
      <c r="O59" s="47">
        <f t="shared" si="7"/>
        <v>0.06209134615384616</v>
      </c>
      <c r="P59" s="9"/>
    </row>
    <row r="60" spans="1:16" ht="15.75">
      <c r="A60" s="29" t="s">
        <v>4</v>
      </c>
      <c r="B60" s="30"/>
      <c r="C60" s="31"/>
      <c r="D60" s="32">
        <f aca="true" t="shared" si="12" ref="D60:M60">SUM(D61:D67)</f>
        <v>5450858</v>
      </c>
      <c r="E60" s="32">
        <f t="shared" si="12"/>
        <v>387911</v>
      </c>
      <c r="F60" s="32">
        <f t="shared" si="12"/>
        <v>0</v>
      </c>
      <c r="G60" s="32">
        <f t="shared" si="12"/>
        <v>558751</v>
      </c>
      <c r="H60" s="32">
        <f t="shared" si="12"/>
        <v>0</v>
      </c>
      <c r="I60" s="32">
        <f t="shared" si="12"/>
        <v>408829</v>
      </c>
      <c r="J60" s="32">
        <f t="shared" si="12"/>
        <v>281290</v>
      </c>
      <c r="K60" s="32">
        <f t="shared" si="12"/>
        <v>1633821</v>
      </c>
      <c r="L60" s="32">
        <f t="shared" si="12"/>
        <v>0</v>
      </c>
      <c r="M60" s="32">
        <f t="shared" si="12"/>
        <v>0</v>
      </c>
      <c r="N60" s="32">
        <f t="shared" si="11"/>
        <v>8721460</v>
      </c>
      <c r="O60" s="45">
        <f t="shared" si="7"/>
        <v>209.65048076923077</v>
      </c>
      <c r="P60" s="10"/>
    </row>
    <row r="61" spans="1:16" ht="15">
      <c r="A61" s="12"/>
      <c r="B61" s="25">
        <v>361.1</v>
      </c>
      <c r="C61" s="20" t="s">
        <v>67</v>
      </c>
      <c r="D61" s="46">
        <v>538614</v>
      </c>
      <c r="E61" s="46">
        <v>529214</v>
      </c>
      <c r="F61" s="46">
        <v>0</v>
      </c>
      <c r="G61" s="46">
        <v>640968</v>
      </c>
      <c r="H61" s="46">
        <v>0</v>
      </c>
      <c r="I61" s="46">
        <v>538304</v>
      </c>
      <c r="J61" s="46">
        <v>28286</v>
      </c>
      <c r="K61" s="46">
        <v>184486</v>
      </c>
      <c r="L61" s="46">
        <v>0</v>
      </c>
      <c r="M61" s="46">
        <v>0</v>
      </c>
      <c r="N61" s="46">
        <f t="shared" si="11"/>
        <v>2459872</v>
      </c>
      <c r="O61" s="47">
        <f t="shared" si="7"/>
        <v>59.13153846153846</v>
      </c>
      <c r="P61" s="9"/>
    </row>
    <row r="62" spans="1:16" ht="15">
      <c r="A62" s="12"/>
      <c r="B62" s="25">
        <v>361.3</v>
      </c>
      <c r="C62" s="20" t="s">
        <v>68</v>
      </c>
      <c r="D62" s="46">
        <v>-179983</v>
      </c>
      <c r="E62" s="46">
        <v>-166362</v>
      </c>
      <c r="F62" s="46">
        <v>0</v>
      </c>
      <c r="G62" s="46">
        <v>-193806</v>
      </c>
      <c r="H62" s="46">
        <v>0</v>
      </c>
      <c r="I62" s="46">
        <v>-159112</v>
      </c>
      <c r="J62" s="46">
        <v>-8670</v>
      </c>
      <c r="K62" s="46">
        <v>-683162</v>
      </c>
      <c r="L62" s="46">
        <v>0</v>
      </c>
      <c r="M62" s="46">
        <v>0</v>
      </c>
      <c r="N62" s="46">
        <f aca="true" t="shared" si="13" ref="N62:N67">SUM(D62:M62)</f>
        <v>-1391095</v>
      </c>
      <c r="O62" s="47">
        <f t="shared" si="7"/>
        <v>-33.439783653846156</v>
      </c>
      <c r="P62" s="9"/>
    </row>
    <row r="63" spans="1:16" ht="15">
      <c r="A63" s="12"/>
      <c r="B63" s="25">
        <v>364</v>
      </c>
      <c r="C63" s="20" t="s">
        <v>69</v>
      </c>
      <c r="D63" s="46">
        <v>11571</v>
      </c>
      <c r="E63" s="46">
        <v>23024</v>
      </c>
      <c r="F63" s="46">
        <v>0</v>
      </c>
      <c r="G63" s="46">
        <v>111589</v>
      </c>
      <c r="H63" s="46">
        <v>0</v>
      </c>
      <c r="I63" s="46">
        <v>7519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153703</v>
      </c>
      <c r="O63" s="47">
        <f t="shared" si="7"/>
        <v>3.694783653846154</v>
      </c>
      <c r="P63" s="9"/>
    </row>
    <row r="64" spans="1:16" ht="15">
      <c r="A64" s="12"/>
      <c r="B64" s="25">
        <v>366</v>
      </c>
      <c r="C64" s="20" t="s">
        <v>70</v>
      </c>
      <c r="D64" s="46">
        <v>24096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24096</v>
      </c>
      <c r="O64" s="47">
        <f t="shared" si="7"/>
        <v>0.5792307692307692</v>
      </c>
      <c r="P64" s="9"/>
    </row>
    <row r="65" spans="1:16" ht="15">
      <c r="A65" s="12"/>
      <c r="B65" s="25">
        <v>368</v>
      </c>
      <c r="C65" s="20" t="s">
        <v>71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2131960</v>
      </c>
      <c r="L65" s="46">
        <v>0</v>
      </c>
      <c r="M65" s="46">
        <v>0</v>
      </c>
      <c r="N65" s="46">
        <f t="shared" si="13"/>
        <v>2131960</v>
      </c>
      <c r="O65" s="47">
        <f t="shared" si="7"/>
        <v>51.24903846153846</v>
      </c>
      <c r="P65" s="9"/>
    </row>
    <row r="66" spans="1:16" ht="15">
      <c r="A66" s="12"/>
      <c r="B66" s="25">
        <v>369.3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261674</v>
      </c>
      <c r="K66" s="46">
        <v>0</v>
      </c>
      <c r="L66" s="46">
        <v>0</v>
      </c>
      <c r="M66" s="46">
        <v>0</v>
      </c>
      <c r="N66" s="46">
        <f t="shared" si="13"/>
        <v>261674</v>
      </c>
      <c r="O66" s="47">
        <f t="shared" si="7"/>
        <v>6.290240384615385</v>
      </c>
      <c r="P66" s="9"/>
    </row>
    <row r="67" spans="1:16" ht="15">
      <c r="A67" s="12"/>
      <c r="B67" s="25">
        <v>369.9</v>
      </c>
      <c r="C67" s="20" t="s">
        <v>73</v>
      </c>
      <c r="D67" s="46">
        <v>5056560</v>
      </c>
      <c r="E67" s="46">
        <v>2035</v>
      </c>
      <c r="F67" s="46">
        <v>0</v>
      </c>
      <c r="G67" s="46">
        <v>0</v>
      </c>
      <c r="H67" s="46">
        <v>0</v>
      </c>
      <c r="I67" s="46">
        <v>22118</v>
      </c>
      <c r="J67" s="46">
        <v>0</v>
      </c>
      <c r="K67" s="46">
        <v>537</v>
      </c>
      <c r="L67" s="46">
        <v>0</v>
      </c>
      <c r="M67" s="46">
        <v>0</v>
      </c>
      <c r="N67" s="46">
        <f t="shared" si="13"/>
        <v>5081250</v>
      </c>
      <c r="O67" s="47">
        <f t="shared" si="7"/>
        <v>122.1454326923077</v>
      </c>
      <c r="P67" s="9"/>
    </row>
    <row r="68" spans="1:16" ht="15.75">
      <c r="A68" s="29" t="s">
        <v>47</v>
      </c>
      <c r="B68" s="30"/>
      <c r="C68" s="31"/>
      <c r="D68" s="32">
        <f aca="true" t="shared" si="14" ref="D68:M68">SUM(D69:D70)</f>
        <v>0</v>
      </c>
      <c r="E68" s="32">
        <f t="shared" si="14"/>
        <v>1805322</v>
      </c>
      <c r="F68" s="32">
        <f t="shared" si="14"/>
        <v>0</v>
      </c>
      <c r="G68" s="32">
        <f t="shared" si="14"/>
        <v>2250000</v>
      </c>
      <c r="H68" s="32">
        <f t="shared" si="14"/>
        <v>0</v>
      </c>
      <c r="I68" s="32">
        <f t="shared" si="14"/>
        <v>156094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4211416</v>
      </c>
      <c r="O68" s="45">
        <f t="shared" si="7"/>
        <v>101.23596153846154</v>
      </c>
      <c r="P68" s="9"/>
    </row>
    <row r="69" spans="1:16" ht="15">
      <c r="A69" s="12"/>
      <c r="B69" s="25">
        <v>381</v>
      </c>
      <c r="C69" s="20" t="s">
        <v>74</v>
      </c>
      <c r="D69" s="46">
        <v>0</v>
      </c>
      <c r="E69" s="46">
        <v>1805322</v>
      </c>
      <c r="F69" s="46">
        <v>0</v>
      </c>
      <c r="G69" s="46">
        <v>2250000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4055322</v>
      </c>
      <c r="O69" s="47">
        <f>(N69/O$73)</f>
        <v>97.48370192307692</v>
      </c>
      <c r="P69" s="9"/>
    </row>
    <row r="70" spans="1:16" ht="15.75" thickBot="1">
      <c r="A70" s="12"/>
      <c r="B70" s="25">
        <v>389.8</v>
      </c>
      <c r="C70" s="20" t="s">
        <v>75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156094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156094</v>
      </c>
      <c r="O70" s="47">
        <f>(N70/O$73)</f>
        <v>3.7522596153846153</v>
      </c>
      <c r="P70" s="9"/>
    </row>
    <row r="71" spans="1:119" ht="16.5" thickBot="1">
      <c r="A71" s="14" t="s">
        <v>61</v>
      </c>
      <c r="B71" s="23"/>
      <c r="C71" s="22"/>
      <c r="D71" s="15">
        <f aca="true" t="shared" si="15" ref="D71:M71">SUM(D5,D16,D28,D40,D56,D60,D68)</f>
        <v>29734357</v>
      </c>
      <c r="E71" s="15">
        <f t="shared" si="15"/>
        <v>7573238</v>
      </c>
      <c r="F71" s="15">
        <f t="shared" si="15"/>
        <v>0</v>
      </c>
      <c r="G71" s="15">
        <f t="shared" si="15"/>
        <v>4668788</v>
      </c>
      <c r="H71" s="15">
        <f t="shared" si="15"/>
        <v>0</v>
      </c>
      <c r="I71" s="15">
        <f t="shared" si="15"/>
        <v>18229268</v>
      </c>
      <c r="J71" s="15">
        <f t="shared" si="15"/>
        <v>524010</v>
      </c>
      <c r="K71" s="15">
        <f t="shared" si="15"/>
        <v>1633821</v>
      </c>
      <c r="L71" s="15">
        <f t="shared" si="15"/>
        <v>0</v>
      </c>
      <c r="M71" s="15">
        <f t="shared" si="15"/>
        <v>0</v>
      </c>
      <c r="N71" s="15">
        <f>SUM(D71:M71)</f>
        <v>62363482</v>
      </c>
      <c r="O71" s="38">
        <f>(N71/O$73)</f>
        <v>1499.1221634615385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95</v>
      </c>
      <c r="M73" s="48"/>
      <c r="N73" s="48"/>
      <c r="O73" s="43">
        <v>41600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 xml:space="preserve">&amp;L&amp;14Office of Economic and Demographic Research&amp;R&amp;14Page &amp;P of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15637053</v>
      </c>
      <c r="E5" s="27">
        <f t="shared" si="0"/>
        <v>3204238</v>
      </c>
      <c r="F5" s="27">
        <f t="shared" si="0"/>
        <v>0</v>
      </c>
      <c r="G5" s="27">
        <f t="shared" si="0"/>
        <v>1716377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20557668</v>
      </c>
      <c r="O5" s="33">
        <f aca="true" t="shared" si="1" ref="O5:O36">(N5/O$72)</f>
        <v>495.41324465008677</v>
      </c>
      <c r="P5" s="6"/>
    </row>
    <row r="6" spans="1:16" ht="15">
      <c r="A6" s="12"/>
      <c r="B6" s="25">
        <v>311</v>
      </c>
      <c r="C6" s="20" t="s">
        <v>3</v>
      </c>
      <c r="D6" s="46">
        <v>7465256</v>
      </c>
      <c r="E6" s="46">
        <v>2907315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10372571</v>
      </c>
      <c r="O6" s="47">
        <f t="shared" si="1"/>
        <v>249.9655629458261</v>
      </c>
      <c r="P6" s="9"/>
    </row>
    <row r="7" spans="1:16" ht="15">
      <c r="A7" s="12"/>
      <c r="B7" s="25">
        <v>312.1</v>
      </c>
      <c r="C7" s="20" t="s">
        <v>11</v>
      </c>
      <c r="D7" s="46">
        <v>930732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930732</v>
      </c>
      <c r="O7" s="47">
        <f t="shared" si="1"/>
        <v>22.42943898207056</v>
      </c>
      <c r="P7" s="9"/>
    </row>
    <row r="8" spans="1:16" ht="15">
      <c r="A8" s="12"/>
      <c r="B8" s="25">
        <v>312.52</v>
      </c>
      <c r="C8" s="20" t="s">
        <v>83</v>
      </c>
      <c r="D8" s="46">
        <v>0</v>
      </c>
      <c r="E8" s="46">
        <v>296923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296923</v>
      </c>
      <c r="O8" s="47">
        <f t="shared" si="1"/>
        <v>7.1554607673028725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1716377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1716377</v>
      </c>
      <c r="O9" s="47">
        <f t="shared" si="1"/>
        <v>41.362468671679196</v>
      </c>
      <c r="P9" s="9"/>
    </row>
    <row r="10" spans="1:16" ht="15">
      <c r="A10" s="12"/>
      <c r="B10" s="25">
        <v>314.1</v>
      </c>
      <c r="C10" s="20" t="s">
        <v>13</v>
      </c>
      <c r="D10" s="46">
        <v>3489898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3489898</v>
      </c>
      <c r="O10" s="47">
        <f t="shared" si="1"/>
        <v>84.10203393098129</v>
      </c>
      <c r="P10" s="9"/>
    </row>
    <row r="11" spans="1:16" ht="15">
      <c r="A11" s="12"/>
      <c r="B11" s="25">
        <v>314.3</v>
      </c>
      <c r="C11" s="20" t="s">
        <v>14</v>
      </c>
      <c r="D11" s="46">
        <v>282293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282293</v>
      </c>
      <c r="O11" s="47">
        <f t="shared" si="1"/>
        <v>6.80289666473877</v>
      </c>
      <c r="P11" s="9"/>
    </row>
    <row r="12" spans="1:16" ht="15">
      <c r="A12" s="12"/>
      <c r="B12" s="25">
        <v>314.4</v>
      </c>
      <c r="C12" s="20" t="s">
        <v>15</v>
      </c>
      <c r="D12" s="46">
        <v>28374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28374</v>
      </c>
      <c r="O12" s="47">
        <f t="shared" si="1"/>
        <v>0.6837767495662233</v>
      </c>
      <c r="P12" s="9"/>
    </row>
    <row r="13" spans="1:16" ht="15">
      <c r="A13" s="12"/>
      <c r="B13" s="25">
        <v>314.8</v>
      </c>
      <c r="C13" s="20" t="s">
        <v>16</v>
      </c>
      <c r="D13" s="46">
        <v>30845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30845</v>
      </c>
      <c r="O13" s="47">
        <f t="shared" si="1"/>
        <v>0.743324657798342</v>
      </c>
      <c r="P13" s="9"/>
    </row>
    <row r="14" spans="1:16" ht="15">
      <c r="A14" s="12"/>
      <c r="B14" s="25">
        <v>315</v>
      </c>
      <c r="C14" s="20" t="s">
        <v>17</v>
      </c>
      <c r="D14" s="46">
        <v>2529163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2529163</v>
      </c>
      <c r="O14" s="47">
        <f t="shared" si="1"/>
        <v>60.949561403508774</v>
      </c>
      <c r="P14" s="9"/>
    </row>
    <row r="15" spans="1:16" ht="15">
      <c r="A15" s="12"/>
      <c r="B15" s="25">
        <v>316</v>
      </c>
      <c r="C15" s="20" t="s">
        <v>18</v>
      </c>
      <c r="D15" s="46">
        <v>880492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880492</v>
      </c>
      <c r="O15" s="47">
        <f t="shared" si="1"/>
        <v>21.218719876614614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SUM(D17:D28)</f>
        <v>4912316</v>
      </c>
      <c r="E16" s="32">
        <f t="shared" si="3"/>
        <v>580707</v>
      </c>
      <c r="F16" s="32">
        <f t="shared" si="3"/>
        <v>0</v>
      </c>
      <c r="G16" s="32">
        <f t="shared" si="3"/>
        <v>258617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5751640</v>
      </c>
      <c r="O16" s="45">
        <f t="shared" si="1"/>
        <v>138.60709465972624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580707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580707</v>
      </c>
      <c r="O17" s="47">
        <f t="shared" si="1"/>
        <v>13.994288606130711</v>
      </c>
      <c r="P17" s="9"/>
    </row>
    <row r="18" spans="1:16" ht="15">
      <c r="A18" s="12"/>
      <c r="B18" s="25">
        <v>323.1</v>
      </c>
      <c r="C18" s="20" t="s">
        <v>20</v>
      </c>
      <c r="D18" s="46">
        <v>4135324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7">SUM(D18:M18)</f>
        <v>4135324</v>
      </c>
      <c r="O18" s="47">
        <f t="shared" si="1"/>
        <v>99.65596684017737</v>
      </c>
      <c r="P18" s="9"/>
    </row>
    <row r="19" spans="1:16" ht="15">
      <c r="A19" s="12"/>
      <c r="B19" s="25">
        <v>323.4</v>
      </c>
      <c r="C19" s="20" t="s">
        <v>21</v>
      </c>
      <c r="D19" s="46">
        <v>69132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69132</v>
      </c>
      <c r="O19" s="47">
        <f t="shared" si="1"/>
        <v>1.665991902834008</v>
      </c>
      <c r="P19" s="9"/>
    </row>
    <row r="20" spans="1:16" ht="15">
      <c r="A20" s="12"/>
      <c r="B20" s="25">
        <v>323.7</v>
      </c>
      <c r="C20" s="20" t="s">
        <v>22</v>
      </c>
      <c r="D20" s="46">
        <v>696655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696655</v>
      </c>
      <c r="O20" s="47">
        <f t="shared" si="1"/>
        <v>16.78848563716985</v>
      </c>
      <c r="P20" s="9"/>
    </row>
    <row r="21" spans="1:16" ht="15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2018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2018</v>
      </c>
      <c r="O21" s="47">
        <f t="shared" si="1"/>
        <v>0.04863119336803547</v>
      </c>
      <c r="P21" s="9"/>
    </row>
    <row r="22" spans="1:16" ht="15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37789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37789</v>
      </c>
      <c r="O22" s="47">
        <f t="shared" si="1"/>
        <v>0.9106660882976673</v>
      </c>
      <c r="P22" s="9"/>
    </row>
    <row r="23" spans="1:16" ht="15">
      <c r="A23" s="12"/>
      <c r="B23" s="25">
        <v>324.21</v>
      </c>
      <c r="C23" s="20" t="s">
        <v>25</v>
      </c>
      <c r="D23" s="46">
        <v>0</v>
      </c>
      <c r="E23" s="46">
        <v>0</v>
      </c>
      <c r="F23" s="46">
        <v>0</v>
      </c>
      <c r="G23" s="46">
        <v>1460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1460</v>
      </c>
      <c r="O23" s="47">
        <f t="shared" si="1"/>
        <v>0.03518411413148255</v>
      </c>
      <c r="P23" s="9"/>
    </row>
    <row r="24" spans="1:16" ht="15">
      <c r="A24" s="12"/>
      <c r="B24" s="25">
        <v>324.22</v>
      </c>
      <c r="C24" s="20" t="s">
        <v>26</v>
      </c>
      <c r="D24" s="46">
        <v>0</v>
      </c>
      <c r="E24" s="46">
        <v>0</v>
      </c>
      <c r="F24" s="46">
        <v>0</v>
      </c>
      <c r="G24" s="46">
        <v>31755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31755</v>
      </c>
      <c r="O24" s="47">
        <f t="shared" si="1"/>
        <v>0.7652544823597455</v>
      </c>
      <c r="P24" s="9"/>
    </row>
    <row r="25" spans="1:16" ht="15">
      <c r="A25" s="12"/>
      <c r="B25" s="25">
        <v>324.31</v>
      </c>
      <c r="C25" s="20" t="s">
        <v>27</v>
      </c>
      <c r="D25" s="46">
        <v>0</v>
      </c>
      <c r="E25" s="46">
        <v>0</v>
      </c>
      <c r="F25" s="46">
        <v>0</v>
      </c>
      <c r="G25" s="46">
        <v>3957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3957</v>
      </c>
      <c r="O25" s="47">
        <f t="shared" si="1"/>
        <v>0.09535858877964142</v>
      </c>
      <c r="P25" s="9"/>
    </row>
    <row r="26" spans="1:16" ht="15">
      <c r="A26" s="12"/>
      <c r="B26" s="25">
        <v>324.32</v>
      </c>
      <c r="C26" s="20" t="s">
        <v>28</v>
      </c>
      <c r="D26" s="46">
        <v>0</v>
      </c>
      <c r="E26" s="46">
        <v>0</v>
      </c>
      <c r="F26" s="46">
        <v>0</v>
      </c>
      <c r="G26" s="46">
        <v>178528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178528</v>
      </c>
      <c r="O26" s="47">
        <f t="shared" si="1"/>
        <v>4.302294197031039</v>
      </c>
      <c r="P26" s="9"/>
    </row>
    <row r="27" spans="1:16" ht="15">
      <c r="A27" s="12"/>
      <c r="B27" s="25">
        <v>324.61</v>
      </c>
      <c r="C27" s="20" t="s">
        <v>29</v>
      </c>
      <c r="D27" s="46">
        <v>0</v>
      </c>
      <c r="E27" s="46">
        <v>0</v>
      </c>
      <c r="F27" s="46">
        <v>0</v>
      </c>
      <c r="G27" s="46">
        <v>3110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3110</v>
      </c>
      <c r="O27" s="47">
        <f t="shared" si="1"/>
        <v>0.07494698284171969</v>
      </c>
      <c r="P27" s="9"/>
    </row>
    <row r="28" spans="1:16" ht="15">
      <c r="A28" s="12"/>
      <c r="B28" s="25">
        <v>329</v>
      </c>
      <c r="C28" s="20" t="s">
        <v>30</v>
      </c>
      <c r="D28" s="46">
        <v>11205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40">SUM(D28:M28)</f>
        <v>11205</v>
      </c>
      <c r="O28" s="47">
        <f t="shared" si="1"/>
        <v>0.270026026604974</v>
      </c>
      <c r="P28" s="9"/>
    </row>
    <row r="29" spans="1:16" ht="15.75">
      <c r="A29" s="29" t="s">
        <v>31</v>
      </c>
      <c r="B29" s="30"/>
      <c r="C29" s="31"/>
      <c r="D29" s="32">
        <f aca="true" t="shared" si="6" ref="D29:M29">SUM(D30:D39)</f>
        <v>3814011</v>
      </c>
      <c r="E29" s="32">
        <f t="shared" si="6"/>
        <v>76128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12758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3902897</v>
      </c>
      <c r="O29" s="45">
        <f t="shared" si="1"/>
        <v>94.05477636398689</v>
      </c>
      <c r="P29" s="10"/>
    </row>
    <row r="30" spans="1:16" ht="15">
      <c r="A30" s="12"/>
      <c r="B30" s="25">
        <v>331.1</v>
      </c>
      <c r="C30" s="20" t="s">
        <v>86</v>
      </c>
      <c r="D30" s="46">
        <v>69737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69737</v>
      </c>
      <c r="O30" s="47">
        <f t="shared" si="1"/>
        <v>1.680571621361095</v>
      </c>
      <c r="P30" s="9"/>
    </row>
    <row r="31" spans="1:16" ht="15">
      <c r="A31" s="12"/>
      <c r="B31" s="25">
        <v>331.2</v>
      </c>
      <c r="C31" s="20" t="s">
        <v>87</v>
      </c>
      <c r="D31" s="46">
        <v>176226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176226</v>
      </c>
      <c r="O31" s="47">
        <f t="shared" si="1"/>
        <v>4.246818970503181</v>
      </c>
      <c r="P31" s="9"/>
    </row>
    <row r="32" spans="1:16" ht="15">
      <c r="A32" s="12"/>
      <c r="B32" s="25">
        <v>331.5</v>
      </c>
      <c r="C32" s="20" t="s">
        <v>32</v>
      </c>
      <c r="D32" s="46">
        <v>23</v>
      </c>
      <c r="E32" s="46">
        <v>76128</v>
      </c>
      <c r="F32" s="46">
        <v>0</v>
      </c>
      <c r="G32" s="46">
        <v>0</v>
      </c>
      <c r="H32" s="46">
        <v>0</v>
      </c>
      <c r="I32" s="46">
        <v>12758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88909</v>
      </c>
      <c r="O32" s="47">
        <f t="shared" si="1"/>
        <v>2.142592057065741</v>
      </c>
      <c r="P32" s="9"/>
    </row>
    <row r="33" spans="1:16" ht="15">
      <c r="A33" s="12"/>
      <c r="B33" s="25">
        <v>331.7</v>
      </c>
      <c r="C33" s="20" t="s">
        <v>88</v>
      </c>
      <c r="D33" s="46">
        <v>11000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11000</v>
      </c>
      <c r="O33" s="47">
        <f t="shared" si="1"/>
        <v>0.2650857914015809</v>
      </c>
      <c r="P33" s="9"/>
    </row>
    <row r="34" spans="1:16" ht="15">
      <c r="A34" s="12"/>
      <c r="B34" s="25">
        <v>334.2</v>
      </c>
      <c r="C34" s="20" t="s">
        <v>33</v>
      </c>
      <c r="D34" s="46">
        <v>13740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13740</v>
      </c>
      <c r="O34" s="47">
        <f t="shared" si="1"/>
        <v>0.33111625216888374</v>
      </c>
      <c r="P34" s="9"/>
    </row>
    <row r="35" spans="1:16" ht="15">
      <c r="A35" s="12"/>
      <c r="B35" s="25">
        <v>335.12</v>
      </c>
      <c r="C35" s="20" t="s">
        <v>36</v>
      </c>
      <c r="D35" s="46">
        <v>1080467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1080467</v>
      </c>
      <c r="O35" s="47">
        <f t="shared" si="1"/>
        <v>26.037859070753807</v>
      </c>
      <c r="P35" s="9"/>
    </row>
    <row r="36" spans="1:16" ht="15">
      <c r="A36" s="12"/>
      <c r="B36" s="25">
        <v>335.15</v>
      </c>
      <c r="C36" s="20" t="s">
        <v>89</v>
      </c>
      <c r="D36" s="46">
        <v>30502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30502</v>
      </c>
      <c r="O36" s="47">
        <f t="shared" si="1"/>
        <v>0.7350588008482746</v>
      </c>
      <c r="P36" s="9"/>
    </row>
    <row r="37" spans="1:16" ht="15">
      <c r="A37" s="12"/>
      <c r="B37" s="25">
        <v>335.18</v>
      </c>
      <c r="C37" s="20" t="s">
        <v>38</v>
      </c>
      <c r="D37" s="46">
        <v>2321338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2321338</v>
      </c>
      <c r="O37" s="47">
        <f aca="true" t="shared" si="7" ref="O37:O68">(N37/O$72)</f>
        <v>55.94124734914209</v>
      </c>
      <c r="P37" s="9"/>
    </row>
    <row r="38" spans="1:16" ht="15">
      <c r="A38" s="12"/>
      <c r="B38" s="25">
        <v>335.49</v>
      </c>
      <c r="C38" s="20" t="s">
        <v>39</v>
      </c>
      <c r="D38" s="46">
        <v>30873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30873</v>
      </c>
      <c r="O38" s="47">
        <f t="shared" si="7"/>
        <v>0.7439994216310005</v>
      </c>
      <c r="P38" s="9"/>
    </row>
    <row r="39" spans="1:16" ht="15">
      <c r="A39" s="12"/>
      <c r="B39" s="25">
        <v>337.2</v>
      </c>
      <c r="C39" s="20" t="s">
        <v>40</v>
      </c>
      <c r="D39" s="46">
        <v>80105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80105</v>
      </c>
      <c r="O39" s="47">
        <f t="shared" si="7"/>
        <v>1.9304270291112395</v>
      </c>
      <c r="P39" s="9"/>
    </row>
    <row r="40" spans="1:16" ht="15.75">
      <c r="A40" s="29" t="s">
        <v>45</v>
      </c>
      <c r="B40" s="30"/>
      <c r="C40" s="31"/>
      <c r="D40" s="32">
        <f aca="true" t="shared" si="8" ref="D40:M40">SUM(D41:D54)</f>
        <v>859500</v>
      </c>
      <c r="E40" s="32">
        <f t="shared" si="8"/>
        <v>2814296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16748980</v>
      </c>
      <c r="J40" s="32">
        <f t="shared" si="8"/>
        <v>386933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20809709</v>
      </c>
      <c r="O40" s="45">
        <f t="shared" si="7"/>
        <v>501.4871071910546</v>
      </c>
      <c r="P40" s="10"/>
    </row>
    <row r="41" spans="1:16" ht="15">
      <c r="A41" s="12"/>
      <c r="B41" s="25">
        <v>341.2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386933</v>
      </c>
      <c r="K41" s="46">
        <v>0</v>
      </c>
      <c r="L41" s="46">
        <v>0</v>
      </c>
      <c r="M41" s="46">
        <v>0</v>
      </c>
      <c r="N41" s="46">
        <f aca="true" t="shared" si="9" ref="N41:N54">SUM(D41:M41)</f>
        <v>386933</v>
      </c>
      <c r="O41" s="47">
        <f t="shared" si="7"/>
        <v>9.324585502217081</v>
      </c>
      <c r="P41" s="9"/>
    </row>
    <row r="42" spans="1:16" ht="15">
      <c r="A42" s="12"/>
      <c r="B42" s="25">
        <v>341.9</v>
      </c>
      <c r="C42" s="20" t="s">
        <v>49</v>
      </c>
      <c r="D42" s="46">
        <v>44969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44969</v>
      </c>
      <c r="O42" s="47">
        <f t="shared" si="7"/>
        <v>1.0836948139579718</v>
      </c>
      <c r="P42" s="9"/>
    </row>
    <row r="43" spans="1:16" ht="15">
      <c r="A43" s="12"/>
      <c r="B43" s="25">
        <v>342.1</v>
      </c>
      <c r="C43" s="20" t="s">
        <v>90</v>
      </c>
      <c r="D43" s="46">
        <v>267215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267215</v>
      </c>
      <c r="O43" s="47">
        <f t="shared" si="7"/>
        <v>6.43953634085213</v>
      </c>
      <c r="P43" s="9"/>
    </row>
    <row r="44" spans="1:16" ht="15">
      <c r="A44" s="12"/>
      <c r="B44" s="25">
        <v>342.5</v>
      </c>
      <c r="C44" s="20" t="s">
        <v>50</v>
      </c>
      <c r="D44" s="46">
        <v>0</v>
      </c>
      <c r="E44" s="46">
        <v>631163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631163</v>
      </c>
      <c r="O44" s="47">
        <f t="shared" si="7"/>
        <v>15.210213032581454</v>
      </c>
      <c r="P44" s="9"/>
    </row>
    <row r="45" spans="1:16" ht="15">
      <c r="A45" s="12"/>
      <c r="B45" s="25">
        <v>343.3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7227074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7227074</v>
      </c>
      <c r="O45" s="47">
        <f t="shared" si="7"/>
        <v>174.16314825525353</v>
      </c>
      <c r="P45" s="9"/>
    </row>
    <row r="46" spans="1:16" ht="15">
      <c r="A46" s="12"/>
      <c r="B46" s="25">
        <v>343.4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1554732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1554732</v>
      </c>
      <c r="O46" s="47">
        <f t="shared" si="7"/>
        <v>37.467032967032964</v>
      </c>
      <c r="P46" s="9"/>
    </row>
    <row r="47" spans="1:16" ht="15">
      <c r="A47" s="12"/>
      <c r="B47" s="25">
        <v>343.5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7953782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7953782</v>
      </c>
      <c r="O47" s="47">
        <f t="shared" si="7"/>
        <v>191.6758723732408</v>
      </c>
      <c r="P47" s="9"/>
    </row>
    <row r="48" spans="1:16" ht="15">
      <c r="A48" s="12"/>
      <c r="B48" s="25">
        <v>343.6</v>
      </c>
      <c r="C48" s="20" t="s">
        <v>54</v>
      </c>
      <c r="D48" s="46">
        <v>0</v>
      </c>
      <c r="E48" s="46">
        <v>1940969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1940969</v>
      </c>
      <c r="O48" s="47">
        <f t="shared" si="7"/>
        <v>46.77484576826682</v>
      </c>
      <c r="P48" s="9"/>
    </row>
    <row r="49" spans="1:16" ht="15">
      <c r="A49" s="12"/>
      <c r="B49" s="25">
        <v>343.9</v>
      </c>
      <c r="C49" s="20" t="s">
        <v>55</v>
      </c>
      <c r="D49" s="46">
        <v>4183</v>
      </c>
      <c r="E49" s="46">
        <v>0</v>
      </c>
      <c r="F49" s="46">
        <v>0</v>
      </c>
      <c r="G49" s="46">
        <v>0</v>
      </c>
      <c r="H49" s="46">
        <v>0</v>
      </c>
      <c r="I49" s="46">
        <v>13392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17575</v>
      </c>
      <c r="O49" s="47">
        <f t="shared" si="7"/>
        <v>0.42353479853479853</v>
      </c>
      <c r="P49" s="9"/>
    </row>
    <row r="50" spans="1:16" ht="15">
      <c r="A50" s="12"/>
      <c r="B50" s="25">
        <v>344.9</v>
      </c>
      <c r="C50" s="20" t="s">
        <v>56</v>
      </c>
      <c r="D50" s="46">
        <v>7664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7664</v>
      </c>
      <c r="O50" s="47">
        <f t="shared" si="7"/>
        <v>0.18469250048197416</v>
      </c>
      <c r="P50" s="9"/>
    </row>
    <row r="51" spans="1:16" ht="15">
      <c r="A51" s="12"/>
      <c r="B51" s="25">
        <v>347.1</v>
      </c>
      <c r="C51" s="20" t="s">
        <v>57</v>
      </c>
      <c r="D51" s="46">
        <v>11027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11027</v>
      </c>
      <c r="O51" s="47">
        <f t="shared" si="7"/>
        <v>0.2657364565259302</v>
      </c>
      <c r="P51" s="9"/>
    </row>
    <row r="52" spans="1:16" ht="15">
      <c r="A52" s="12"/>
      <c r="B52" s="25">
        <v>347.2</v>
      </c>
      <c r="C52" s="20" t="s">
        <v>58</v>
      </c>
      <c r="D52" s="46">
        <v>499766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499766</v>
      </c>
      <c r="O52" s="47">
        <f t="shared" si="7"/>
        <v>12.043715056872951</v>
      </c>
      <c r="P52" s="9"/>
    </row>
    <row r="53" spans="1:16" ht="15">
      <c r="A53" s="12"/>
      <c r="B53" s="25">
        <v>347.3</v>
      </c>
      <c r="C53" s="20" t="s">
        <v>59</v>
      </c>
      <c r="D53" s="46">
        <v>3144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3144</v>
      </c>
      <c r="O53" s="47">
        <f t="shared" si="7"/>
        <v>0.07576633892423366</v>
      </c>
      <c r="P53" s="9"/>
    </row>
    <row r="54" spans="1:16" ht="15">
      <c r="A54" s="12"/>
      <c r="B54" s="25">
        <v>349</v>
      </c>
      <c r="C54" s="20" t="s">
        <v>1</v>
      </c>
      <c r="D54" s="46">
        <v>21532</v>
      </c>
      <c r="E54" s="46">
        <v>242164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263696</v>
      </c>
      <c r="O54" s="47">
        <f t="shared" si="7"/>
        <v>6.354732986311934</v>
      </c>
      <c r="P54" s="9"/>
    </row>
    <row r="55" spans="1:16" ht="15.75">
      <c r="A55" s="29" t="s">
        <v>46</v>
      </c>
      <c r="B55" s="30"/>
      <c r="C55" s="31"/>
      <c r="D55" s="32">
        <f aca="true" t="shared" si="10" ref="D55:M55">SUM(D56:D58)</f>
        <v>400749</v>
      </c>
      <c r="E55" s="32">
        <f t="shared" si="10"/>
        <v>103622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aca="true" t="shared" si="11" ref="N55:N60">SUM(D55:M55)</f>
        <v>504371</v>
      </c>
      <c r="O55" s="45">
        <f t="shared" si="7"/>
        <v>12.154689608636977</v>
      </c>
      <c r="P55" s="10"/>
    </row>
    <row r="56" spans="1:16" ht="15">
      <c r="A56" s="13"/>
      <c r="B56" s="39">
        <v>351.5</v>
      </c>
      <c r="C56" s="21" t="s">
        <v>63</v>
      </c>
      <c r="D56" s="46">
        <v>330342</v>
      </c>
      <c r="E56" s="46">
        <v>103622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433964</v>
      </c>
      <c r="O56" s="47">
        <f t="shared" si="7"/>
        <v>10.457971852708695</v>
      </c>
      <c r="P56" s="9"/>
    </row>
    <row r="57" spans="1:16" ht="15">
      <c r="A57" s="13"/>
      <c r="B57" s="39">
        <v>354</v>
      </c>
      <c r="C57" s="21" t="s">
        <v>64</v>
      </c>
      <c r="D57" s="46">
        <v>116149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116149</v>
      </c>
      <c r="O57" s="47">
        <f t="shared" si="7"/>
        <v>2.7990408714092925</v>
      </c>
      <c r="P57" s="9"/>
    </row>
    <row r="58" spans="1:16" ht="15">
      <c r="A58" s="13"/>
      <c r="B58" s="39">
        <v>359</v>
      </c>
      <c r="C58" s="21" t="s">
        <v>65</v>
      </c>
      <c r="D58" s="46">
        <v>-45742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-45742</v>
      </c>
      <c r="O58" s="47">
        <f t="shared" si="7"/>
        <v>-1.1023231154810103</v>
      </c>
      <c r="P58" s="9"/>
    </row>
    <row r="59" spans="1:16" ht="15.75">
      <c r="A59" s="29" t="s">
        <v>4</v>
      </c>
      <c r="B59" s="30"/>
      <c r="C59" s="31"/>
      <c r="D59" s="32">
        <f aca="true" t="shared" si="12" ref="D59:M59">SUM(D60:D66)</f>
        <v>5808858</v>
      </c>
      <c r="E59" s="32">
        <f t="shared" si="12"/>
        <v>867555</v>
      </c>
      <c r="F59" s="32">
        <f t="shared" si="12"/>
        <v>0</v>
      </c>
      <c r="G59" s="32">
        <f t="shared" si="12"/>
        <v>1355396</v>
      </c>
      <c r="H59" s="32">
        <f t="shared" si="12"/>
        <v>0</v>
      </c>
      <c r="I59" s="32">
        <f t="shared" si="12"/>
        <v>971039</v>
      </c>
      <c r="J59" s="32">
        <f t="shared" si="12"/>
        <v>798946</v>
      </c>
      <c r="K59" s="32">
        <f t="shared" si="12"/>
        <v>3391262</v>
      </c>
      <c r="L59" s="32">
        <f t="shared" si="12"/>
        <v>0</v>
      </c>
      <c r="M59" s="32">
        <f t="shared" si="12"/>
        <v>0</v>
      </c>
      <c r="N59" s="32">
        <f t="shared" si="11"/>
        <v>13193056</v>
      </c>
      <c r="O59" s="45">
        <f t="shared" si="7"/>
        <v>317.93560825139775</v>
      </c>
      <c r="P59" s="10"/>
    </row>
    <row r="60" spans="1:16" ht="15">
      <c r="A60" s="12"/>
      <c r="B60" s="25">
        <v>361.1</v>
      </c>
      <c r="C60" s="20" t="s">
        <v>67</v>
      </c>
      <c r="D60" s="46">
        <v>654049</v>
      </c>
      <c r="E60" s="46">
        <v>601582</v>
      </c>
      <c r="F60" s="46">
        <v>0</v>
      </c>
      <c r="G60" s="46">
        <v>701810</v>
      </c>
      <c r="H60" s="46">
        <v>0</v>
      </c>
      <c r="I60" s="46">
        <v>637527</v>
      </c>
      <c r="J60" s="46">
        <v>39306</v>
      </c>
      <c r="K60" s="46">
        <v>185538</v>
      </c>
      <c r="L60" s="46">
        <v>0</v>
      </c>
      <c r="M60" s="46">
        <v>0</v>
      </c>
      <c r="N60" s="46">
        <f t="shared" si="11"/>
        <v>2819812</v>
      </c>
      <c r="O60" s="47">
        <f t="shared" si="7"/>
        <v>67.95382687487951</v>
      </c>
      <c r="P60" s="9"/>
    </row>
    <row r="61" spans="1:16" ht="15">
      <c r="A61" s="12"/>
      <c r="B61" s="25">
        <v>361.3</v>
      </c>
      <c r="C61" s="20" t="s">
        <v>68</v>
      </c>
      <c r="D61" s="46">
        <v>268069</v>
      </c>
      <c r="E61" s="46">
        <v>245928</v>
      </c>
      <c r="F61" s="46">
        <v>0</v>
      </c>
      <c r="G61" s="46">
        <v>314569</v>
      </c>
      <c r="H61" s="46">
        <v>0</v>
      </c>
      <c r="I61" s="46">
        <v>284897</v>
      </c>
      <c r="J61" s="46">
        <v>17960</v>
      </c>
      <c r="K61" s="46">
        <v>1034311</v>
      </c>
      <c r="L61" s="46">
        <v>0</v>
      </c>
      <c r="M61" s="46">
        <v>0</v>
      </c>
      <c r="N61" s="46">
        <f aca="true" t="shared" si="13" ref="N61:N66">SUM(D61:M61)</f>
        <v>2165734</v>
      </c>
      <c r="O61" s="47">
        <f t="shared" si="7"/>
        <v>52.19139194139194</v>
      </c>
      <c r="P61" s="9"/>
    </row>
    <row r="62" spans="1:16" ht="15">
      <c r="A62" s="12"/>
      <c r="B62" s="25">
        <v>364</v>
      </c>
      <c r="C62" s="20" t="s">
        <v>69</v>
      </c>
      <c r="D62" s="46">
        <v>20205</v>
      </c>
      <c r="E62" s="46">
        <v>20018</v>
      </c>
      <c r="F62" s="46">
        <v>0</v>
      </c>
      <c r="G62" s="46">
        <v>339017</v>
      </c>
      <c r="H62" s="46">
        <v>0</v>
      </c>
      <c r="I62" s="46">
        <v>-4771</v>
      </c>
      <c r="J62" s="46">
        <v>-2546</v>
      </c>
      <c r="K62" s="46">
        <v>0</v>
      </c>
      <c r="L62" s="46">
        <v>0</v>
      </c>
      <c r="M62" s="46">
        <v>0</v>
      </c>
      <c r="N62" s="46">
        <f t="shared" si="13"/>
        <v>371923</v>
      </c>
      <c r="O62" s="47">
        <f t="shared" si="7"/>
        <v>8.96286389049547</v>
      </c>
      <c r="P62" s="9"/>
    </row>
    <row r="63" spans="1:16" ht="15">
      <c r="A63" s="12"/>
      <c r="B63" s="25">
        <v>366</v>
      </c>
      <c r="C63" s="20" t="s">
        <v>70</v>
      </c>
      <c r="D63" s="46">
        <v>42961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42961</v>
      </c>
      <c r="O63" s="47">
        <f t="shared" si="7"/>
        <v>1.0353046076730288</v>
      </c>
      <c r="P63" s="9"/>
    </row>
    <row r="64" spans="1:16" ht="15">
      <c r="A64" s="12"/>
      <c r="B64" s="25">
        <v>368</v>
      </c>
      <c r="C64" s="20" t="s">
        <v>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2171413</v>
      </c>
      <c r="L64" s="46">
        <v>0</v>
      </c>
      <c r="M64" s="46">
        <v>0</v>
      </c>
      <c r="N64" s="46">
        <f t="shared" si="13"/>
        <v>2171413</v>
      </c>
      <c r="O64" s="47">
        <f t="shared" si="7"/>
        <v>52.32824850588008</v>
      </c>
      <c r="P64" s="9"/>
    </row>
    <row r="65" spans="1:16" ht="15">
      <c r="A65" s="12"/>
      <c r="B65" s="25">
        <v>369.3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744226</v>
      </c>
      <c r="K65" s="46">
        <v>0</v>
      </c>
      <c r="L65" s="46">
        <v>0</v>
      </c>
      <c r="M65" s="46">
        <v>0</v>
      </c>
      <c r="N65" s="46">
        <f t="shared" si="13"/>
        <v>744226</v>
      </c>
      <c r="O65" s="47">
        <f t="shared" si="7"/>
        <v>17.934885290148447</v>
      </c>
      <c r="P65" s="9"/>
    </row>
    <row r="66" spans="1:16" ht="15">
      <c r="A66" s="12"/>
      <c r="B66" s="25">
        <v>369.9</v>
      </c>
      <c r="C66" s="20" t="s">
        <v>73</v>
      </c>
      <c r="D66" s="46">
        <v>4823574</v>
      </c>
      <c r="E66" s="46">
        <v>27</v>
      </c>
      <c r="F66" s="46">
        <v>0</v>
      </c>
      <c r="G66" s="46">
        <v>0</v>
      </c>
      <c r="H66" s="46">
        <v>0</v>
      </c>
      <c r="I66" s="46">
        <v>53386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4876987</v>
      </c>
      <c r="O66" s="47">
        <f t="shared" si="7"/>
        <v>117.52908714092925</v>
      </c>
      <c r="P66" s="9"/>
    </row>
    <row r="67" spans="1:16" ht="15.75">
      <c r="A67" s="29" t="s">
        <v>47</v>
      </c>
      <c r="B67" s="30"/>
      <c r="C67" s="31"/>
      <c r="D67" s="32">
        <f aca="true" t="shared" si="14" ref="D67:M67">SUM(D68:D69)</f>
        <v>0</v>
      </c>
      <c r="E67" s="32">
        <f t="shared" si="14"/>
        <v>2613542</v>
      </c>
      <c r="F67" s="32">
        <f t="shared" si="14"/>
        <v>0</v>
      </c>
      <c r="G67" s="32">
        <f t="shared" si="14"/>
        <v>2250000</v>
      </c>
      <c r="H67" s="32">
        <f t="shared" si="14"/>
        <v>0</v>
      </c>
      <c r="I67" s="32">
        <f t="shared" si="14"/>
        <v>275591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5139133</v>
      </c>
      <c r="O67" s="45">
        <f t="shared" si="7"/>
        <v>123.84646712936187</v>
      </c>
      <c r="P67" s="9"/>
    </row>
    <row r="68" spans="1:16" ht="15">
      <c r="A68" s="12"/>
      <c r="B68" s="25">
        <v>381</v>
      </c>
      <c r="C68" s="20" t="s">
        <v>74</v>
      </c>
      <c r="D68" s="46">
        <v>0</v>
      </c>
      <c r="E68" s="46">
        <v>2613542</v>
      </c>
      <c r="F68" s="46">
        <v>0</v>
      </c>
      <c r="G68" s="46">
        <v>2250000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4863542</v>
      </c>
      <c r="O68" s="47">
        <f t="shared" si="7"/>
        <v>117.20508000771159</v>
      </c>
      <c r="P68" s="9"/>
    </row>
    <row r="69" spans="1:16" ht="15.75" thickBot="1">
      <c r="A69" s="12"/>
      <c r="B69" s="25">
        <v>389.8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275591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275591</v>
      </c>
      <c r="O69" s="47">
        <f>(N69/O$72)</f>
        <v>6.641387121650279</v>
      </c>
      <c r="P69" s="9"/>
    </row>
    <row r="70" spans="1:119" ht="16.5" thickBot="1">
      <c r="A70" s="14" t="s">
        <v>61</v>
      </c>
      <c r="B70" s="23"/>
      <c r="C70" s="22"/>
      <c r="D70" s="15">
        <f aca="true" t="shared" si="15" ref="D70:M70">SUM(D5,D16,D29,D40,D55,D59,D67)</f>
        <v>31432487</v>
      </c>
      <c r="E70" s="15">
        <f t="shared" si="15"/>
        <v>10260088</v>
      </c>
      <c r="F70" s="15">
        <f t="shared" si="15"/>
        <v>0</v>
      </c>
      <c r="G70" s="15">
        <f t="shared" si="15"/>
        <v>5580390</v>
      </c>
      <c r="H70" s="15">
        <f t="shared" si="15"/>
        <v>0</v>
      </c>
      <c r="I70" s="15">
        <f t="shared" si="15"/>
        <v>18008368</v>
      </c>
      <c r="J70" s="15">
        <f t="shared" si="15"/>
        <v>1185879</v>
      </c>
      <c r="K70" s="15">
        <f t="shared" si="15"/>
        <v>3391262</v>
      </c>
      <c r="L70" s="15">
        <f t="shared" si="15"/>
        <v>0</v>
      </c>
      <c r="M70" s="15">
        <f t="shared" si="15"/>
        <v>0</v>
      </c>
      <c r="N70" s="15">
        <f>SUM(D70:M70)</f>
        <v>69858474</v>
      </c>
      <c r="O70" s="38">
        <f>(N70/O$72)</f>
        <v>1683.498987854251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91</v>
      </c>
      <c r="M72" s="48"/>
      <c r="N72" s="48"/>
      <c r="O72" s="43">
        <v>41496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17017213</v>
      </c>
      <c r="E5" s="27">
        <f t="shared" si="0"/>
        <v>3815794</v>
      </c>
      <c r="F5" s="27">
        <f t="shared" si="0"/>
        <v>0</v>
      </c>
      <c r="G5" s="27">
        <f t="shared" si="0"/>
        <v>1728973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22561980</v>
      </c>
      <c r="O5" s="33">
        <f aca="true" t="shared" si="1" ref="O5:O36">(N5/O$72)</f>
        <v>529.2512315270936</v>
      </c>
      <c r="P5" s="6"/>
    </row>
    <row r="6" spans="1:16" ht="15">
      <c r="A6" s="12"/>
      <c r="B6" s="25">
        <v>311</v>
      </c>
      <c r="C6" s="20" t="s">
        <v>3</v>
      </c>
      <c r="D6" s="46">
        <v>8909556</v>
      </c>
      <c r="E6" s="46">
        <v>3504003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12413559</v>
      </c>
      <c r="O6" s="47">
        <f t="shared" si="1"/>
        <v>291.19303307529907</v>
      </c>
      <c r="P6" s="9"/>
    </row>
    <row r="7" spans="1:16" ht="15">
      <c r="A7" s="12"/>
      <c r="B7" s="25">
        <v>312.1</v>
      </c>
      <c r="C7" s="20" t="s">
        <v>11</v>
      </c>
      <c r="D7" s="46">
        <v>1014822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1014822</v>
      </c>
      <c r="O7" s="47">
        <f t="shared" si="1"/>
        <v>23.805348346235046</v>
      </c>
      <c r="P7" s="9"/>
    </row>
    <row r="8" spans="1:16" ht="15">
      <c r="A8" s="12"/>
      <c r="B8" s="25">
        <v>312.52</v>
      </c>
      <c r="C8" s="20" t="s">
        <v>83</v>
      </c>
      <c r="D8" s="46">
        <v>0</v>
      </c>
      <c r="E8" s="46">
        <v>311791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311791</v>
      </c>
      <c r="O8" s="47">
        <f t="shared" si="1"/>
        <v>7.313886934083978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1728973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1728973</v>
      </c>
      <c r="O9" s="47">
        <f t="shared" si="1"/>
        <v>40.557658925639224</v>
      </c>
      <c r="P9" s="9"/>
    </row>
    <row r="10" spans="1:16" ht="15">
      <c r="A10" s="12"/>
      <c r="B10" s="25">
        <v>314.1</v>
      </c>
      <c r="C10" s="20" t="s">
        <v>13</v>
      </c>
      <c r="D10" s="46">
        <v>3071673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3071673</v>
      </c>
      <c r="O10" s="47">
        <f t="shared" si="1"/>
        <v>72.054257565095</v>
      </c>
      <c r="P10" s="9"/>
    </row>
    <row r="11" spans="1:16" ht="15">
      <c r="A11" s="12"/>
      <c r="B11" s="25">
        <v>314.3</v>
      </c>
      <c r="C11" s="20" t="s">
        <v>14</v>
      </c>
      <c r="D11" s="46">
        <v>285307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285307</v>
      </c>
      <c r="O11" s="47">
        <f t="shared" si="1"/>
        <v>6.692634295097349</v>
      </c>
      <c r="P11" s="9"/>
    </row>
    <row r="12" spans="1:16" ht="15">
      <c r="A12" s="12"/>
      <c r="B12" s="25">
        <v>314.4</v>
      </c>
      <c r="C12" s="20" t="s">
        <v>15</v>
      </c>
      <c r="D12" s="46">
        <v>28428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28428</v>
      </c>
      <c r="O12" s="47">
        <f t="shared" si="1"/>
        <v>0.6668543279380718</v>
      </c>
      <c r="P12" s="9"/>
    </row>
    <row r="13" spans="1:16" ht="15">
      <c r="A13" s="12"/>
      <c r="B13" s="25">
        <v>314.8</v>
      </c>
      <c r="C13" s="20" t="s">
        <v>16</v>
      </c>
      <c r="D13" s="46">
        <v>28644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28644</v>
      </c>
      <c r="O13" s="47">
        <f t="shared" si="1"/>
        <v>0.6719211822660098</v>
      </c>
      <c r="P13" s="9"/>
    </row>
    <row r="14" spans="1:16" ht="15">
      <c r="A14" s="12"/>
      <c r="B14" s="25">
        <v>315</v>
      </c>
      <c r="C14" s="20" t="s">
        <v>17</v>
      </c>
      <c r="D14" s="46">
        <v>2765480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2765480</v>
      </c>
      <c r="O14" s="47">
        <f t="shared" si="1"/>
        <v>64.87168660567676</v>
      </c>
      <c r="P14" s="9"/>
    </row>
    <row r="15" spans="1:16" ht="15">
      <c r="A15" s="12"/>
      <c r="B15" s="25">
        <v>316</v>
      </c>
      <c r="C15" s="20" t="s">
        <v>18</v>
      </c>
      <c r="D15" s="46">
        <v>913303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913303</v>
      </c>
      <c r="O15" s="47">
        <f t="shared" si="1"/>
        <v>21.42395026976308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SUM(D17:D28)</f>
        <v>4835026</v>
      </c>
      <c r="E16" s="32">
        <f t="shared" si="3"/>
        <v>279128</v>
      </c>
      <c r="F16" s="32">
        <f t="shared" si="3"/>
        <v>0</v>
      </c>
      <c r="G16" s="32">
        <f t="shared" si="3"/>
        <v>123092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5237246</v>
      </c>
      <c r="O16" s="45">
        <f t="shared" si="1"/>
        <v>122.8535303776683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279128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279128</v>
      </c>
      <c r="O17" s="47">
        <f t="shared" si="1"/>
        <v>6.547689420595825</v>
      </c>
      <c r="P17" s="9"/>
    </row>
    <row r="18" spans="1:16" ht="15">
      <c r="A18" s="12"/>
      <c r="B18" s="25">
        <v>323.1</v>
      </c>
      <c r="C18" s="20" t="s">
        <v>20</v>
      </c>
      <c r="D18" s="46">
        <v>4043506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8">SUM(D18:M18)</f>
        <v>4043506</v>
      </c>
      <c r="O18" s="47">
        <f t="shared" si="1"/>
        <v>94.85118461177575</v>
      </c>
      <c r="P18" s="9"/>
    </row>
    <row r="19" spans="1:16" ht="15">
      <c r="A19" s="12"/>
      <c r="B19" s="25">
        <v>323.4</v>
      </c>
      <c r="C19" s="20" t="s">
        <v>21</v>
      </c>
      <c r="D19" s="46">
        <v>69159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69159</v>
      </c>
      <c r="O19" s="47">
        <f t="shared" si="1"/>
        <v>1.6223082336382828</v>
      </c>
      <c r="P19" s="9"/>
    </row>
    <row r="20" spans="1:16" ht="15">
      <c r="A20" s="12"/>
      <c r="B20" s="25">
        <v>323.7</v>
      </c>
      <c r="C20" s="20" t="s">
        <v>22</v>
      </c>
      <c r="D20" s="46">
        <v>713026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713026</v>
      </c>
      <c r="O20" s="47">
        <f t="shared" si="1"/>
        <v>16.72592071311283</v>
      </c>
      <c r="P20" s="9"/>
    </row>
    <row r="21" spans="1:16" ht="15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2538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2538</v>
      </c>
      <c r="O21" s="47">
        <f t="shared" si="1"/>
        <v>0.05953553835327234</v>
      </c>
      <c r="P21" s="9"/>
    </row>
    <row r="22" spans="1:16" ht="15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15980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15980</v>
      </c>
      <c r="O22" s="47">
        <f t="shared" si="1"/>
        <v>0.3748533896317148</v>
      </c>
      <c r="P22" s="9"/>
    </row>
    <row r="23" spans="1:16" ht="15">
      <c r="A23" s="12"/>
      <c r="B23" s="25">
        <v>324.21</v>
      </c>
      <c r="C23" s="20" t="s">
        <v>25</v>
      </c>
      <c r="D23" s="46">
        <v>0</v>
      </c>
      <c r="E23" s="46">
        <v>0</v>
      </c>
      <c r="F23" s="46">
        <v>0</v>
      </c>
      <c r="G23" s="46">
        <v>5307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5307</v>
      </c>
      <c r="O23" s="47">
        <f t="shared" si="1"/>
        <v>0.12448979591836734</v>
      </c>
      <c r="P23" s="9"/>
    </row>
    <row r="24" spans="1:16" ht="15">
      <c r="A24" s="12"/>
      <c r="B24" s="25">
        <v>324.22</v>
      </c>
      <c r="C24" s="20" t="s">
        <v>26</v>
      </c>
      <c r="D24" s="46">
        <v>0</v>
      </c>
      <c r="E24" s="46">
        <v>0</v>
      </c>
      <c r="F24" s="46">
        <v>0</v>
      </c>
      <c r="G24" s="46">
        <v>3211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3211</v>
      </c>
      <c r="O24" s="47">
        <f t="shared" si="1"/>
        <v>0.07532254281022754</v>
      </c>
      <c r="P24" s="9"/>
    </row>
    <row r="25" spans="1:16" ht="15">
      <c r="A25" s="12"/>
      <c r="B25" s="25">
        <v>324.31</v>
      </c>
      <c r="C25" s="20" t="s">
        <v>27</v>
      </c>
      <c r="D25" s="46">
        <v>0</v>
      </c>
      <c r="E25" s="46">
        <v>0</v>
      </c>
      <c r="F25" s="46">
        <v>0</v>
      </c>
      <c r="G25" s="46">
        <v>11814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11814</v>
      </c>
      <c r="O25" s="47">
        <f t="shared" si="1"/>
        <v>0.2771287825475018</v>
      </c>
      <c r="P25" s="9"/>
    </row>
    <row r="26" spans="1:16" ht="15">
      <c r="A26" s="12"/>
      <c r="B26" s="25">
        <v>324.32</v>
      </c>
      <c r="C26" s="20" t="s">
        <v>28</v>
      </c>
      <c r="D26" s="46">
        <v>0</v>
      </c>
      <c r="E26" s="46">
        <v>0</v>
      </c>
      <c r="F26" s="46">
        <v>0</v>
      </c>
      <c r="G26" s="46">
        <v>80614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80614</v>
      </c>
      <c r="O26" s="47">
        <f t="shared" si="1"/>
        <v>1.8910157166314803</v>
      </c>
      <c r="P26" s="9"/>
    </row>
    <row r="27" spans="1:16" ht="15">
      <c r="A27" s="12"/>
      <c r="B27" s="25">
        <v>324.61</v>
      </c>
      <c r="C27" s="20" t="s">
        <v>29</v>
      </c>
      <c r="D27" s="46">
        <v>0</v>
      </c>
      <c r="E27" s="46">
        <v>0</v>
      </c>
      <c r="F27" s="46">
        <v>0</v>
      </c>
      <c r="G27" s="46">
        <v>3628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3628</v>
      </c>
      <c r="O27" s="47">
        <f t="shared" si="1"/>
        <v>0.0851043865822191</v>
      </c>
      <c r="P27" s="9"/>
    </row>
    <row r="28" spans="1:16" ht="15">
      <c r="A28" s="12"/>
      <c r="B28" s="25">
        <v>329</v>
      </c>
      <c r="C28" s="20" t="s">
        <v>30</v>
      </c>
      <c r="D28" s="46">
        <v>9335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9335</v>
      </c>
      <c r="O28" s="47">
        <f t="shared" si="1"/>
        <v>0.21897724607084212</v>
      </c>
      <c r="P28" s="9"/>
    </row>
    <row r="29" spans="1:16" ht="15.75">
      <c r="A29" s="29" t="s">
        <v>31</v>
      </c>
      <c r="B29" s="30"/>
      <c r="C29" s="31"/>
      <c r="D29" s="32">
        <f aca="true" t="shared" si="5" ref="D29:M29">SUM(D30:D38)</f>
        <v>3838432</v>
      </c>
      <c r="E29" s="32">
        <f t="shared" si="5"/>
        <v>64226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289716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4192374</v>
      </c>
      <c r="O29" s="45">
        <f t="shared" si="1"/>
        <v>98.3432793807178</v>
      </c>
      <c r="P29" s="10"/>
    </row>
    <row r="30" spans="1:16" ht="15">
      <c r="A30" s="12"/>
      <c r="B30" s="25">
        <v>331.5</v>
      </c>
      <c r="C30" s="20" t="s">
        <v>32</v>
      </c>
      <c r="D30" s="46">
        <v>138719</v>
      </c>
      <c r="E30" s="46">
        <v>64226</v>
      </c>
      <c r="F30" s="46">
        <v>0</v>
      </c>
      <c r="G30" s="46">
        <v>0</v>
      </c>
      <c r="H30" s="46">
        <v>0</v>
      </c>
      <c r="I30" s="46">
        <v>178611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7">SUM(D30:M30)</f>
        <v>381556</v>
      </c>
      <c r="O30" s="47">
        <f t="shared" si="1"/>
        <v>8.9504105090312</v>
      </c>
      <c r="P30" s="9"/>
    </row>
    <row r="31" spans="1:16" ht="15">
      <c r="A31" s="12"/>
      <c r="B31" s="25">
        <v>334.2</v>
      </c>
      <c r="C31" s="20" t="s">
        <v>33</v>
      </c>
      <c r="D31" s="46">
        <v>15144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15144</v>
      </c>
      <c r="O31" s="47">
        <f t="shared" si="1"/>
        <v>0.35524278676988036</v>
      </c>
      <c r="P31" s="9"/>
    </row>
    <row r="32" spans="1:16" ht="15">
      <c r="A32" s="12"/>
      <c r="B32" s="25">
        <v>334.49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111105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111105</v>
      </c>
      <c r="O32" s="47">
        <f t="shared" si="1"/>
        <v>2.606263194933146</v>
      </c>
      <c r="P32" s="9"/>
    </row>
    <row r="33" spans="1:16" ht="15">
      <c r="A33" s="12"/>
      <c r="B33" s="25">
        <v>334.7</v>
      </c>
      <c r="C33" s="20" t="s">
        <v>35</v>
      </c>
      <c r="D33" s="46">
        <v>11462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11462</v>
      </c>
      <c r="O33" s="47">
        <f t="shared" si="1"/>
        <v>0.26887168660567673</v>
      </c>
      <c r="P33" s="9"/>
    </row>
    <row r="34" spans="1:16" ht="15">
      <c r="A34" s="12"/>
      <c r="B34" s="25">
        <v>335.12</v>
      </c>
      <c r="C34" s="20" t="s">
        <v>36</v>
      </c>
      <c r="D34" s="46">
        <v>1086916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1086916</v>
      </c>
      <c r="O34" s="47">
        <f t="shared" si="1"/>
        <v>25.49650480882008</v>
      </c>
      <c r="P34" s="9"/>
    </row>
    <row r="35" spans="1:16" ht="15">
      <c r="A35" s="12"/>
      <c r="B35" s="25">
        <v>335.13</v>
      </c>
      <c r="C35" s="20" t="s">
        <v>37</v>
      </c>
      <c r="D35" s="46">
        <v>36903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36903</v>
      </c>
      <c r="O35" s="47">
        <f t="shared" si="1"/>
        <v>0.8656579873328641</v>
      </c>
      <c r="P35" s="9"/>
    </row>
    <row r="36" spans="1:16" ht="15">
      <c r="A36" s="12"/>
      <c r="B36" s="25">
        <v>335.18</v>
      </c>
      <c r="C36" s="20" t="s">
        <v>38</v>
      </c>
      <c r="D36" s="46">
        <v>2437140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2437140</v>
      </c>
      <c r="O36" s="47">
        <f t="shared" si="1"/>
        <v>57.169598874032374</v>
      </c>
      <c r="P36" s="9"/>
    </row>
    <row r="37" spans="1:16" ht="15">
      <c r="A37" s="12"/>
      <c r="B37" s="25">
        <v>335.49</v>
      </c>
      <c r="C37" s="20" t="s">
        <v>39</v>
      </c>
      <c r="D37" s="46">
        <v>32043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32043</v>
      </c>
      <c r="O37" s="47">
        <f aca="true" t="shared" si="7" ref="O37:O68">(N37/O$72)</f>
        <v>0.7516537649542576</v>
      </c>
      <c r="P37" s="9"/>
    </row>
    <row r="38" spans="1:16" ht="15">
      <c r="A38" s="12"/>
      <c r="B38" s="25">
        <v>337.2</v>
      </c>
      <c r="C38" s="20" t="s">
        <v>40</v>
      </c>
      <c r="D38" s="46">
        <v>80105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80105</v>
      </c>
      <c r="O38" s="47">
        <f t="shared" si="7"/>
        <v>1.87907576823833</v>
      </c>
      <c r="P38" s="9"/>
    </row>
    <row r="39" spans="1:16" ht="15.75">
      <c r="A39" s="29" t="s">
        <v>45</v>
      </c>
      <c r="B39" s="30"/>
      <c r="C39" s="31"/>
      <c r="D39" s="32">
        <f aca="true" t="shared" si="8" ref="D39:M39">SUM(D40:D53)</f>
        <v>952472</v>
      </c>
      <c r="E39" s="32">
        <f t="shared" si="8"/>
        <v>2657327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16788678</v>
      </c>
      <c r="J39" s="32">
        <f t="shared" si="8"/>
        <v>470923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20869400</v>
      </c>
      <c r="O39" s="45">
        <f t="shared" si="7"/>
        <v>489.54726718273514</v>
      </c>
      <c r="P39" s="10"/>
    </row>
    <row r="40" spans="1:16" ht="15">
      <c r="A40" s="12"/>
      <c r="B40" s="25">
        <v>341.2</v>
      </c>
      <c r="C40" s="20" t="s">
        <v>48</v>
      </c>
      <c r="D40" s="46">
        <v>74805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470923</v>
      </c>
      <c r="K40" s="46">
        <v>0</v>
      </c>
      <c r="L40" s="46">
        <v>0</v>
      </c>
      <c r="M40" s="46">
        <v>0</v>
      </c>
      <c r="N40" s="46">
        <f>SUM(D40:M40)</f>
        <v>545728</v>
      </c>
      <c r="O40" s="47">
        <f t="shared" si="7"/>
        <v>12.801501290171242</v>
      </c>
      <c r="P40" s="9"/>
    </row>
    <row r="41" spans="1:16" ht="15">
      <c r="A41" s="12"/>
      <c r="B41" s="25">
        <v>341.9</v>
      </c>
      <c r="C41" s="20" t="s">
        <v>49</v>
      </c>
      <c r="D41" s="46">
        <v>251448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2">SUM(D41:M41)</f>
        <v>251448</v>
      </c>
      <c r="O41" s="47">
        <f t="shared" si="7"/>
        <v>5.898381421534131</v>
      </c>
      <c r="P41" s="9"/>
    </row>
    <row r="42" spans="1:16" ht="15">
      <c r="A42" s="12"/>
      <c r="B42" s="25">
        <v>342.5</v>
      </c>
      <c r="C42" s="20" t="s">
        <v>50</v>
      </c>
      <c r="D42" s="46">
        <v>0</v>
      </c>
      <c r="E42" s="46">
        <v>318014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318014</v>
      </c>
      <c r="O42" s="47">
        <f t="shared" si="7"/>
        <v>7.459863945578231</v>
      </c>
      <c r="P42" s="9"/>
    </row>
    <row r="43" spans="1:16" ht="15">
      <c r="A43" s="12"/>
      <c r="B43" s="25">
        <v>343.3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7369269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7369269</v>
      </c>
      <c r="O43" s="47">
        <f t="shared" si="7"/>
        <v>172.86579873328643</v>
      </c>
      <c r="P43" s="9"/>
    </row>
    <row r="44" spans="1:16" ht="15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1478996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1478996</v>
      </c>
      <c r="O44" s="47">
        <f t="shared" si="7"/>
        <v>34.69378372038471</v>
      </c>
      <c r="P44" s="9"/>
    </row>
    <row r="45" spans="1:16" ht="15">
      <c r="A45" s="12"/>
      <c r="B45" s="25">
        <v>343.5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7925995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7925995</v>
      </c>
      <c r="O45" s="47">
        <f t="shared" si="7"/>
        <v>185.92528735632183</v>
      </c>
      <c r="P45" s="9"/>
    </row>
    <row r="46" spans="1:16" ht="15">
      <c r="A46" s="12"/>
      <c r="B46" s="25">
        <v>343.6</v>
      </c>
      <c r="C46" s="20" t="s">
        <v>54</v>
      </c>
      <c r="D46" s="46">
        <v>0</v>
      </c>
      <c r="E46" s="46">
        <v>1962713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1962713</v>
      </c>
      <c r="O46" s="47">
        <f t="shared" si="7"/>
        <v>46.04065212291813</v>
      </c>
      <c r="P46" s="9"/>
    </row>
    <row r="47" spans="1:16" ht="15">
      <c r="A47" s="12"/>
      <c r="B47" s="25">
        <v>343.9</v>
      </c>
      <c r="C47" s="20" t="s">
        <v>55</v>
      </c>
      <c r="D47" s="46">
        <v>4884</v>
      </c>
      <c r="E47" s="46">
        <v>0</v>
      </c>
      <c r="F47" s="46">
        <v>0</v>
      </c>
      <c r="G47" s="46">
        <v>0</v>
      </c>
      <c r="H47" s="46">
        <v>0</v>
      </c>
      <c r="I47" s="46">
        <v>14418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19302</v>
      </c>
      <c r="O47" s="47">
        <f t="shared" si="7"/>
        <v>0.4527797325826882</v>
      </c>
      <c r="P47" s="9"/>
    </row>
    <row r="48" spans="1:16" ht="15">
      <c r="A48" s="12"/>
      <c r="B48" s="25">
        <v>344.9</v>
      </c>
      <c r="C48" s="20" t="s">
        <v>56</v>
      </c>
      <c r="D48" s="46">
        <v>6733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6733</v>
      </c>
      <c r="O48" s="47">
        <f t="shared" si="7"/>
        <v>0.15794041754632887</v>
      </c>
      <c r="P48" s="9"/>
    </row>
    <row r="49" spans="1:16" ht="15">
      <c r="A49" s="12"/>
      <c r="B49" s="25">
        <v>347.1</v>
      </c>
      <c r="C49" s="20" t="s">
        <v>57</v>
      </c>
      <c r="D49" s="46">
        <v>11183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11183</v>
      </c>
      <c r="O49" s="47">
        <f t="shared" si="7"/>
        <v>0.2623269997654234</v>
      </c>
      <c r="P49" s="9"/>
    </row>
    <row r="50" spans="1:16" ht="15">
      <c r="A50" s="12"/>
      <c r="B50" s="25">
        <v>347.2</v>
      </c>
      <c r="C50" s="20" t="s">
        <v>58</v>
      </c>
      <c r="D50" s="46">
        <v>565261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565261</v>
      </c>
      <c r="O50" s="47">
        <f t="shared" si="7"/>
        <v>13.259699741965752</v>
      </c>
      <c r="P50" s="9"/>
    </row>
    <row r="51" spans="1:16" ht="15">
      <c r="A51" s="12"/>
      <c r="B51" s="25">
        <v>347.3</v>
      </c>
      <c r="C51" s="20" t="s">
        <v>59</v>
      </c>
      <c r="D51" s="46">
        <v>3393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3393</v>
      </c>
      <c r="O51" s="47">
        <f t="shared" si="7"/>
        <v>0.07959183673469387</v>
      </c>
      <c r="P51" s="9"/>
    </row>
    <row r="52" spans="1:16" ht="15">
      <c r="A52" s="12"/>
      <c r="B52" s="25">
        <v>347.4</v>
      </c>
      <c r="C52" s="20" t="s">
        <v>60</v>
      </c>
      <c r="D52" s="46">
        <v>81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81</v>
      </c>
      <c r="O52" s="47">
        <f t="shared" si="7"/>
        <v>0.0019000703729767769</v>
      </c>
      <c r="P52" s="9"/>
    </row>
    <row r="53" spans="1:16" ht="15">
      <c r="A53" s="12"/>
      <c r="B53" s="25">
        <v>349</v>
      </c>
      <c r="C53" s="20" t="s">
        <v>1</v>
      </c>
      <c r="D53" s="46">
        <v>34684</v>
      </c>
      <c r="E53" s="46">
        <v>376600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0" ref="N53:N60">SUM(D53:M53)</f>
        <v>411284</v>
      </c>
      <c r="O53" s="47">
        <f t="shared" si="7"/>
        <v>9.647759793572602</v>
      </c>
      <c r="P53" s="9"/>
    </row>
    <row r="54" spans="1:16" ht="15.75">
      <c r="A54" s="29" t="s">
        <v>46</v>
      </c>
      <c r="B54" s="30"/>
      <c r="C54" s="31"/>
      <c r="D54" s="32">
        <f aca="true" t="shared" si="11" ref="D54:M54">SUM(D55:D58)</f>
        <v>505586</v>
      </c>
      <c r="E54" s="32">
        <f t="shared" si="11"/>
        <v>44184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si="10"/>
        <v>549770</v>
      </c>
      <c r="O54" s="45">
        <f t="shared" si="7"/>
        <v>12.896317147548675</v>
      </c>
      <c r="P54" s="10"/>
    </row>
    <row r="55" spans="1:16" ht="15">
      <c r="A55" s="13"/>
      <c r="B55" s="39">
        <v>351.5</v>
      </c>
      <c r="C55" s="21" t="s">
        <v>63</v>
      </c>
      <c r="D55" s="46">
        <v>440129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440129</v>
      </c>
      <c r="O55" s="47">
        <f t="shared" si="7"/>
        <v>10.324395965282665</v>
      </c>
      <c r="P55" s="9"/>
    </row>
    <row r="56" spans="1:16" ht="15">
      <c r="A56" s="13"/>
      <c r="B56" s="39">
        <v>351.9</v>
      </c>
      <c r="C56" s="21" t="s">
        <v>66</v>
      </c>
      <c r="D56" s="46">
        <v>0</v>
      </c>
      <c r="E56" s="46">
        <v>44184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44184</v>
      </c>
      <c r="O56" s="47">
        <f t="shared" si="7"/>
        <v>1.0364532019704433</v>
      </c>
      <c r="P56" s="9"/>
    </row>
    <row r="57" spans="1:16" ht="15">
      <c r="A57" s="13"/>
      <c r="B57" s="39">
        <v>354</v>
      </c>
      <c r="C57" s="21" t="s">
        <v>64</v>
      </c>
      <c r="D57" s="46">
        <v>51405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51405</v>
      </c>
      <c r="O57" s="47">
        <f t="shared" si="7"/>
        <v>1.2058409570724842</v>
      </c>
      <c r="P57" s="9"/>
    </row>
    <row r="58" spans="1:16" ht="15">
      <c r="A58" s="13"/>
      <c r="B58" s="39">
        <v>359</v>
      </c>
      <c r="C58" s="21" t="s">
        <v>65</v>
      </c>
      <c r="D58" s="46">
        <v>14052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14052</v>
      </c>
      <c r="O58" s="47">
        <f t="shared" si="7"/>
        <v>0.32962702322308235</v>
      </c>
      <c r="P58" s="9"/>
    </row>
    <row r="59" spans="1:16" ht="15.75">
      <c r="A59" s="29" t="s">
        <v>4</v>
      </c>
      <c r="B59" s="30"/>
      <c r="C59" s="31"/>
      <c r="D59" s="32">
        <f aca="true" t="shared" si="12" ref="D59:M59">SUM(D60:D66)</f>
        <v>6748399</v>
      </c>
      <c r="E59" s="32">
        <f t="shared" si="12"/>
        <v>1564933</v>
      </c>
      <c r="F59" s="32">
        <f t="shared" si="12"/>
        <v>0</v>
      </c>
      <c r="G59" s="32">
        <f t="shared" si="12"/>
        <v>2038449</v>
      </c>
      <c r="H59" s="32">
        <f t="shared" si="12"/>
        <v>0</v>
      </c>
      <c r="I59" s="32">
        <f t="shared" si="12"/>
        <v>2002701</v>
      </c>
      <c r="J59" s="32">
        <f t="shared" si="12"/>
        <v>237746</v>
      </c>
      <c r="K59" s="32">
        <f t="shared" si="12"/>
        <v>1686551</v>
      </c>
      <c r="L59" s="32">
        <f t="shared" si="12"/>
        <v>0</v>
      </c>
      <c r="M59" s="32">
        <f t="shared" si="12"/>
        <v>0</v>
      </c>
      <c r="N59" s="32">
        <f t="shared" si="10"/>
        <v>14278779</v>
      </c>
      <c r="O59" s="45">
        <f t="shared" si="7"/>
        <v>334.94672765657987</v>
      </c>
      <c r="P59" s="10"/>
    </row>
    <row r="60" spans="1:16" ht="15">
      <c r="A60" s="12"/>
      <c r="B60" s="25">
        <v>361.1</v>
      </c>
      <c r="C60" s="20" t="s">
        <v>67</v>
      </c>
      <c r="D60" s="46">
        <v>899798</v>
      </c>
      <c r="E60" s="46">
        <v>716771</v>
      </c>
      <c r="F60" s="46">
        <v>0</v>
      </c>
      <c r="G60" s="46">
        <v>899188</v>
      </c>
      <c r="H60" s="46">
        <v>0</v>
      </c>
      <c r="I60" s="46">
        <v>894929</v>
      </c>
      <c r="J60" s="46">
        <v>60509</v>
      </c>
      <c r="K60" s="46">
        <v>-131508</v>
      </c>
      <c r="L60" s="46">
        <v>0</v>
      </c>
      <c r="M60" s="46">
        <v>0</v>
      </c>
      <c r="N60" s="46">
        <f t="shared" si="10"/>
        <v>3339687</v>
      </c>
      <c r="O60" s="47">
        <f t="shared" si="7"/>
        <v>78.34123856439128</v>
      </c>
      <c r="P60" s="9"/>
    </row>
    <row r="61" spans="1:16" ht="15">
      <c r="A61" s="12"/>
      <c r="B61" s="25">
        <v>361.3</v>
      </c>
      <c r="C61" s="20" t="s">
        <v>68</v>
      </c>
      <c r="D61" s="46">
        <v>1064668</v>
      </c>
      <c r="E61" s="46">
        <v>805286</v>
      </c>
      <c r="F61" s="46">
        <v>0</v>
      </c>
      <c r="G61" s="46">
        <v>1029128</v>
      </c>
      <c r="H61" s="46">
        <v>0</v>
      </c>
      <c r="I61" s="46">
        <v>1039958</v>
      </c>
      <c r="J61" s="46">
        <v>70567</v>
      </c>
      <c r="K61" s="46">
        <v>-35579</v>
      </c>
      <c r="L61" s="46">
        <v>0</v>
      </c>
      <c r="M61" s="46">
        <v>0</v>
      </c>
      <c r="N61" s="46">
        <f aca="true" t="shared" si="13" ref="N61:N66">SUM(D61:M61)</f>
        <v>3974028</v>
      </c>
      <c r="O61" s="47">
        <f t="shared" si="7"/>
        <v>93.22139338494019</v>
      </c>
      <c r="P61" s="9"/>
    </row>
    <row r="62" spans="1:16" ht="15">
      <c r="A62" s="12"/>
      <c r="B62" s="25">
        <v>364</v>
      </c>
      <c r="C62" s="20" t="s">
        <v>69</v>
      </c>
      <c r="D62" s="46">
        <v>62872</v>
      </c>
      <c r="E62" s="46">
        <v>1397</v>
      </c>
      <c r="F62" s="46">
        <v>0</v>
      </c>
      <c r="G62" s="46">
        <v>60133</v>
      </c>
      <c r="H62" s="46">
        <v>0</v>
      </c>
      <c r="I62" s="46">
        <v>47452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171854</v>
      </c>
      <c r="O62" s="47">
        <f t="shared" si="7"/>
        <v>4.031292517006802</v>
      </c>
      <c r="P62" s="9"/>
    </row>
    <row r="63" spans="1:16" ht="15">
      <c r="A63" s="12"/>
      <c r="B63" s="25">
        <v>366</v>
      </c>
      <c r="C63" s="20" t="s">
        <v>70</v>
      </c>
      <c r="D63" s="46">
        <v>22877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22877</v>
      </c>
      <c r="O63" s="47">
        <f t="shared" si="7"/>
        <v>0.5366408632418485</v>
      </c>
      <c r="P63" s="9"/>
    </row>
    <row r="64" spans="1:16" ht="15">
      <c r="A64" s="12"/>
      <c r="B64" s="25">
        <v>368</v>
      </c>
      <c r="C64" s="20" t="s">
        <v>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1853638</v>
      </c>
      <c r="L64" s="46">
        <v>0</v>
      </c>
      <c r="M64" s="46">
        <v>0</v>
      </c>
      <c r="N64" s="46">
        <f t="shared" si="13"/>
        <v>1853638</v>
      </c>
      <c r="O64" s="47">
        <f t="shared" si="7"/>
        <v>43.482007975604034</v>
      </c>
      <c r="P64" s="9"/>
    </row>
    <row r="65" spans="1:16" ht="15">
      <c r="A65" s="12"/>
      <c r="B65" s="25">
        <v>369.3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106670</v>
      </c>
      <c r="K65" s="46">
        <v>0</v>
      </c>
      <c r="L65" s="46">
        <v>0</v>
      </c>
      <c r="M65" s="46">
        <v>0</v>
      </c>
      <c r="N65" s="46">
        <f t="shared" si="13"/>
        <v>106670</v>
      </c>
      <c r="O65" s="47">
        <f t="shared" si="7"/>
        <v>2.5022284775979355</v>
      </c>
      <c r="P65" s="9"/>
    </row>
    <row r="66" spans="1:16" ht="15">
      <c r="A66" s="12"/>
      <c r="B66" s="25">
        <v>369.9</v>
      </c>
      <c r="C66" s="20" t="s">
        <v>73</v>
      </c>
      <c r="D66" s="46">
        <v>4698184</v>
      </c>
      <c r="E66" s="46">
        <v>41479</v>
      </c>
      <c r="F66" s="46">
        <v>0</v>
      </c>
      <c r="G66" s="46">
        <v>50000</v>
      </c>
      <c r="H66" s="46">
        <v>0</v>
      </c>
      <c r="I66" s="46">
        <v>20362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4810025</v>
      </c>
      <c r="O66" s="47">
        <f t="shared" si="7"/>
        <v>112.8319258737978</v>
      </c>
      <c r="P66" s="9"/>
    </row>
    <row r="67" spans="1:16" ht="15.75">
      <c r="A67" s="29" t="s">
        <v>47</v>
      </c>
      <c r="B67" s="30"/>
      <c r="C67" s="31"/>
      <c r="D67" s="32">
        <f aca="true" t="shared" si="14" ref="D67:M67">SUM(D68:D69)</f>
        <v>0</v>
      </c>
      <c r="E67" s="32">
        <f t="shared" si="14"/>
        <v>2444991</v>
      </c>
      <c r="F67" s="32">
        <f t="shared" si="14"/>
        <v>0</v>
      </c>
      <c r="G67" s="32">
        <f t="shared" si="14"/>
        <v>2250000</v>
      </c>
      <c r="H67" s="32">
        <f t="shared" si="14"/>
        <v>0</v>
      </c>
      <c r="I67" s="32">
        <f t="shared" si="14"/>
        <v>430659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5125650</v>
      </c>
      <c r="O67" s="45">
        <f t="shared" si="7"/>
        <v>120.23574947220267</v>
      </c>
      <c r="P67" s="9"/>
    </row>
    <row r="68" spans="1:16" ht="15">
      <c r="A68" s="12"/>
      <c r="B68" s="25">
        <v>381</v>
      </c>
      <c r="C68" s="20" t="s">
        <v>74</v>
      </c>
      <c r="D68" s="46">
        <v>0</v>
      </c>
      <c r="E68" s="46">
        <v>2444991</v>
      </c>
      <c r="F68" s="46">
        <v>0</v>
      </c>
      <c r="G68" s="46">
        <v>2250000</v>
      </c>
      <c r="H68" s="46">
        <v>0</v>
      </c>
      <c r="I68" s="46">
        <v>50000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4744991</v>
      </c>
      <c r="O68" s="47">
        <f t="shared" si="7"/>
        <v>111.30638048322777</v>
      </c>
      <c r="P68" s="9"/>
    </row>
    <row r="69" spans="1:16" ht="15.75" thickBot="1">
      <c r="A69" s="12"/>
      <c r="B69" s="25">
        <v>389.8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380659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380659</v>
      </c>
      <c r="O69" s="47">
        <f>(N69/O$72)</f>
        <v>8.9293689889749</v>
      </c>
      <c r="P69" s="9"/>
    </row>
    <row r="70" spans="1:119" ht="16.5" thickBot="1">
      <c r="A70" s="14" t="s">
        <v>61</v>
      </c>
      <c r="B70" s="23"/>
      <c r="C70" s="22"/>
      <c r="D70" s="15">
        <f aca="true" t="shared" si="15" ref="D70:M70">SUM(D5,D16,D29,D39,D54,D59,D67)</f>
        <v>33897128</v>
      </c>
      <c r="E70" s="15">
        <f t="shared" si="15"/>
        <v>10870583</v>
      </c>
      <c r="F70" s="15">
        <f t="shared" si="15"/>
        <v>0</v>
      </c>
      <c r="G70" s="15">
        <f t="shared" si="15"/>
        <v>6140514</v>
      </c>
      <c r="H70" s="15">
        <f t="shared" si="15"/>
        <v>0</v>
      </c>
      <c r="I70" s="15">
        <f t="shared" si="15"/>
        <v>19511754</v>
      </c>
      <c r="J70" s="15">
        <f t="shared" si="15"/>
        <v>708669</v>
      </c>
      <c r="K70" s="15">
        <f t="shared" si="15"/>
        <v>1686551</v>
      </c>
      <c r="L70" s="15">
        <f t="shared" si="15"/>
        <v>0</v>
      </c>
      <c r="M70" s="15">
        <f t="shared" si="15"/>
        <v>0</v>
      </c>
      <c r="N70" s="15">
        <f>SUM(D70:M70)</f>
        <v>72815199</v>
      </c>
      <c r="O70" s="38">
        <f>(N70/O$72)</f>
        <v>1708.074102744546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82</v>
      </c>
      <c r="M72" s="48"/>
      <c r="N72" s="48"/>
      <c r="O72" s="43">
        <v>42630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A74:O74"/>
    <mergeCell ref="A1:O1"/>
    <mergeCell ref="D3:H3"/>
    <mergeCell ref="I3:J3"/>
    <mergeCell ref="K3:L3"/>
    <mergeCell ref="O3:O4"/>
    <mergeCell ref="A2:O2"/>
    <mergeCell ref="A3:C4"/>
    <mergeCell ref="A73:O73"/>
    <mergeCell ref="L72:N72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17342190</v>
      </c>
      <c r="E5" s="27">
        <f t="shared" si="0"/>
        <v>3733860</v>
      </c>
      <c r="F5" s="27">
        <f t="shared" si="0"/>
        <v>0</v>
      </c>
      <c r="G5" s="27">
        <f t="shared" si="0"/>
        <v>1956397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23032447</v>
      </c>
      <c r="O5" s="33">
        <f aca="true" t="shared" si="1" ref="O5:O36">(N5/O$72)</f>
        <v>532.6283329093726</v>
      </c>
      <c r="P5" s="6"/>
    </row>
    <row r="6" spans="1:16" ht="15">
      <c r="A6" s="12"/>
      <c r="B6" s="25">
        <v>311</v>
      </c>
      <c r="C6" s="20" t="s">
        <v>3</v>
      </c>
      <c r="D6" s="46">
        <v>8759984</v>
      </c>
      <c r="E6" s="46">
        <v>3428363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12188347</v>
      </c>
      <c r="O6" s="47">
        <f t="shared" si="1"/>
        <v>281.8571098212428</v>
      </c>
      <c r="P6" s="9"/>
    </row>
    <row r="7" spans="1:16" ht="15">
      <c r="A7" s="12"/>
      <c r="B7" s="25">
        <v>312.1</v>
      </c>
      <c r="C7" s="20" t="s">
        <v>11</v>
      </c>
      <c r="D7" s="46">
        <v>1143113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1143113</v>
      </c>
      <c r="O7" s="47">
        <f t="shared" si="1"/>
        <v>26.43463681983211</v>
      </c>
      <c r="P7" s="9"/>
    </row>
    <row r="8" spans="1:16" ht="15">
      <c r="A8" s="12"/>
      <c r="B8" s="25">
        <v>312.52</v>
      </c>
      <c r="C8" s="20" t="s">
        <v>83</v>
      </c>
      <c r="D8" s="46">
        <v>0</v>
      </c>
      <c r="E8" s="46">
        <v>305497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305497</v>
      </c>
      <c r="O8" s="47">
        <f t="shared" si="1"/>
        <v>7.064657863700483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1956397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1956397</v>
      </c>
      <c r="O9" s="47">
        <f t="shared" si="1"/>
        <v>45.241935110884995</v>
      </c>
      <c r="P9" s="9"/>
    </row>
    <row r="10" spans="1:16" ht="15">
      <c r="A10" s="12"/>
      <c r="B10" s="25">
        <v>314.1</v>
      </c>
      <c r="C10" s="20" t="s">
        <v>13</v>
      </c>
      <c r="D10" s="46">
        <v>2979532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2979532</v>
      </c>
      <c r="O10" s="47">
        <f t="shared" si="1"/>
        <v>68.90206507411604</v>
      </c>
      <c r="P10" s="9"/>
    </row>
    <row r="11" spans="1:16" ht="15">
      <c r="A11" s="12"/>
      <c r="B11" s="25">
        <v>314.3</v>
      </c>
      <c r="C11" s="20" t="s">
        <v>14</v>
      </c>
      <c r="D11" s="46">
        <v>293466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293466</v>
      </c>
      <c r="O11" s="47">
        <f t="shared" si="1"/>
        <v>6.786439423721759</v>
      </c>
      <c r="P11" s="9"/>
    </row>
    <row r="12" spans="1:16" ht="15">
      <c r="A12" s="12"/>
      <c r="B12" s="25">
        <v>314.4</v>
      </c>
      <c r="C12" s="20" t="s">
        <v>15</v>
      </c>
      <c r="D12" s="46">
        <v>27032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27032</v>
      </c>
      <c r="O12" s="47">
        <f t="shared" si="1"/>
        <v>0.6251185162916542</v>
      </c>
      <c r="P12" s="9"/>
    </row>
    <row r="13" spans="1:16" ht="15">
      <c r="A13" s="12"/>
      <c r="B13" s="25">
        <v>314.8</v>
      </c>
      <c r="C13" s="20" t="s">
        <v>16</v>
      </c>
      <c r="D13" s="46">
        <v>33886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33886</v>
      </c>
      <c r="O13" s="47">
        <f t="shared" si="1"/>
        <v>0.783618157852138</v>
      </c>
      <c r="P13" s="9"/>
    </row>
    <row r="14" spans="1:16" ht="15">
      <c r="A14" s="12"/>
      <c r="B14" s="25">
        <v>315</v>
      </c>
      <c r="C14" s="20" t="s">
        <v>17</v>
      </c>
      <c r="D14" s="46">
        <v>3213175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3213175</v>
      </c>
      <c r="O14" s="47">
        <f t="shared" si="1"/>
        <v>74.30508984113035</v>
      </c>
      <c r="P14" s="9"/>
    </row>
    <row r="15" spans="1:16" ht="15">
      <c r="A15" s="12"/>
      <c r="B15" s="25">
        <v>316</v>
      </c>
      <c r="C15" s="20" t="s">
        <v>18</v>
      </c>
      <c r="D15" s="46">
        <v>892002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892002</v>
      </c>
      <c r="O15" s="47">
        <f t="shared" si="1"/>
        <v>20.62766228060033</v>
      </c>
      <c r="P15" s="9"/>
    </row>
    <row r="16" spans="1:16" ht="15.75">
      <c r="A16" s="29" t="s">
        <v>99</v>
      </c>
      <c r="B16" s="30"/>
      <c r="C16" s="31"/>
      <c r="D16" s="32">
        <f aca="true" t="shared" si="3" ref="D16:M16">SUM(D17:D21)</f>
        <v>4573737</v>
      </c>
      <c r="E16" s="32">
        <f t="shared" si="3"/>
        <v>644257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2">SUM(D16:M16)</f>
        <v>5217994</v>
      </c>
      <c r="O16" s="45">
        <f t="shared" si="1"/>
        <v>120.66679000069375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644257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644257</v>
      </c>
      <c r="O17" s="47">
        <f t="shared" si="1"/>
        <v>14.898526929213977</v>
      </c>
      <c r="P17" s="9"/>
    </row>
    <row r="18" spans="1:16" ht="15">
      <c r="A18" s="12"/>
      <c r="B18" s="25">
        <v>323.1</v>
      </c>
      <c r="C18" s="20" t="s">
        <v>20</v>
      </c>
      <c r="D18" s="46">
        <v>3701475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3701475</v>
      </c>
      <c r="O18" s="47">
        <f t="shared" si="1"/>
        <v>85.59709085863608</v>
      </c>
      <c r="P18" s="9"/>
    </row>
    <row r="19" spans="1:16" ht="15">
      <c r="A19" s="12"/>
      <c r="B19" s="25">
        <v>323.4</v>
      </c>
      <c r="C19" s="20" t="s">
        <v>21</v>
      </c>
      <c r="D19" s="46">
        <v>60851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60851</v>
      </c>
      <c r="O19" s="47">
        <f t="shared" si="1"/>
        <v>1.4071872904285088</v>
      </c>
      <c r="P19" s="9"/>
    </row>
    <row r="20" spans="1:16" ht="15">
      <c r="A20" s="12"/>
      <c r="B20" s="25">
        <v>323.7</v>
      </c>
      <c r="C20" s="20" t="s">
        <v>22</v>
      </c>
      <c r="D20" s="46">
        <v>800147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800147</v>
      </c>
      <c r="O20" s="47">
        <f t="shared" si="1"/>
        <v>18.503503457206946</v>
      </c>
      <c r="P20" s="9"/>
    </row>
    <row r="21" spans="1:16" ht="15">
      <c r="A21" s="12"/>
      <c r="B21" s="25">
        <v>329</v>
      </c>
      <c r="C21" s="20" t="s">
        <v>100</v>
      </c>
      <c r="D21" s="46">
        <v>11264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11264</v>
      </c>
      <c r="O21" s="47">
        <f t="shared" si="1"/>
        <v>0.2604814652082418</v>
      </c>
      <c r="P21" s="9"/>
    </row>
    <row r="22" spans="1:16" ht="15.75">
      <c r="A22" s="29" t="s">
        <v>31</v>
      </c>
      <c r="B22" s="30"/>
      <c r="C22" s="31"/>
      <c r="D22" s="32">
        <f aca="true" t="shared" si="5" ref="D22:M22">SUM(D23:D33)</f>
        <v>4296627</v>
      </c>
      <c r="E22" s="32">
        <f t="shared" si="5"/>
        <v>0</v>
      </c>
      <c r="F22" s="32">
        <f t="shared" si="5"/>
        <v>0</v>
      </c>
      <c r="G22" s="32">
        <f t="shared" si="5"/>
        <v>310955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4607582</v>
      </c>
      <c r="O22" s="45">
        <f t="shared" si="1"/>
        <v>106.55093309899868</v>
      </c>
      <c r="P22" s="10"/>
    </row>
    <row r="23" spans="1:16" ht="15">
      <c r="A23" s="12"/>
      <c r="B23" s="25">
        <v>331.7</v>
      </c>
      <c r="C23" s="20" t="s">
        <v>88</v>
      </c>
      <c r="D23" s="46">
        <v>18164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1">SUM(D23:M23)</f>
        <v>18164</v>
      </c>
      <c r="O23" s="47">
        <f t="shared" si="1"/>
        <v>0.420044862752353</v>
      </c>
      <c r="P23" s="9"/>
    </row>
    <row r="24" spans="1:16" ht="15">
      <c r="A24" s="12"/>
      <c r="B24" s="25">
        <v>334.2</v>
      </c>
      <c r="C24" s="20" t="s">
        <v>33</v>
      </c>
      <c r="D24" s="46">
        <v>15562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15562</v>
      </c>
      <c r="O24" s="47">
        <f t="shared" si="1"/>
        <v>0.35987327428716787</v>
      </c>
      <c r="P24" s="9"/>
    </row>
    <row r="25" spans="1:16" ht="15">
      <c r="A25" s="12"/>
      <c r="B25" s="25">
        <v>334.49</v>
      </c>
      <c r="C25" s="20" t="s">
        <v>34</v>
      </c>
      <c r="D25" s="46">
        <v>0</v>
      </c>
      <c r="E25" s="46">
        <v>0</v>
      </c>
      <c r="F25" s="46">
        <v>0</v>
      </c>
      <c r="G25" s="46">
        <v>310955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310955</v>
      </c>
      <c r="O25" s="47">
        <f t="shared" si="1"/>
        <v>7.1908748236708835</v>
      </c>
      <c r="P25" s="9"/>
    </row>
    <row r="26" spans="1:16" ht="15">
      <c r="A26" s="12"/>
      <c r="B26" s="25">
        <v>334.5</v>
      </c>
      <c r="C26" s="20" t="s">
        <v>101</v>
      </c>
      <c r="D26" s="46">
        <v>2062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2062</v>
      </c>
      <c r="O26" s="47">
        <f t="shared" si="1"/>
        <v>0.0476840182226025</v>
      </c>
      <c r="P26" s="9"/>
    </row>
    <row r="27" spans="1:16" ht="15">
      <c r="A27" s="12"/>
      <c r="B27" s="25">
        <v>335.12</v>
      </c>
      <c r="C27" s="20" t="s">
        <v>36</v>
      </c>
      <c r="D27" s="46">
        <v>1266675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1266675</v>
      </c>
      <c r="O27" s="47">
        <f t="shared" si="1"/>
        <v>29.292024142635803</v>
      </c>
      <c r="P27" s="9"/>
    </row>
    <row r="28" spans="1:16" ht="15">
      <c r="A28" s="12"/>
      <c r="B28" s="25">
        <v>335.15</v>
      </c>
      <c r="C28" s="20" t="s">
        <v>89</v>
      </c>
      <c r="D28" s="46">
        <v>34079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34079</v>
      </c>
      <c r="O28" s="47">
        <f t="shared" si="1"/>
        <v>0.7880813079573573</v>
      </c>
      <c r="P28" s="9"/>
    </row>
    <row r="29" spans="1:16" ht="15">
      <c r="A29" s="12"/>
      <c r="B29" s="25">
        <v>335.18</v>
      </c>
      <c r="C29" s="20" t="s">
        <v>38</v>
      </c>
      <c r="D29" s="46">
        <v>2832254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2832254</v>
      </c>
      <c r="O29" s="47">
        <f t="shared" si="1"/>
        <v>65.49624216636218</v>
      </c>
      <c r="P29" s="9"/>
    </row>
    <row r="30" spans="1:16" ht="15">
      <c r="A30" s="12"/>
      <c r="B30" s="25">
        <v>335.19</v>
      </c>
      <c r="C30" s="20" t="s">
        <v>102</v>
      </c>
      <c r="D30" s="46">
        <v>4251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4251</v>
      </c>
      <c r="O30" s="47">
        <f t="shared" si="1"/>
        <v>0.09830492796521981</v>
      </c>
      <c r="P30" s="9"/>
    </row>
    <row r="31" spans="1:16" ht="15">
      <c r="A31" s="12"/>
      <c r="B31" s="25">
        <v>335.49</v>
      </c>
      <c r="C31" s="20" t="s">
        <v>39</v>
      </c>
      <c r="D31" s="46">
        <v>31530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31530</v>
      </c>
      <c r="O31" s="47">
        <f t="shared" si="1"/>
        <v>0.7291353513863515</v>
      </c>
      <c r="P31" s="9"/>
    </row>
    <row r="32" spans="1:16" ht="15">
      <c r="A32" s="12"/>
      <c r="B32" s="25">
        <v>337.2</v>
      </c>
      <c r="C32" s="20" t="s">
        <v>40</v>
      </c>
      <c r="D32" s="46">
        <v>80550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80550</v>
      </c>
      <c r="O32" s="47">
        <f t="shared" si="1"/>
        <v>1.8627292278519068</v>
      </c>
      <c r="P32" s="9"/>
    </row>
    <row r="33" spans="1:16" ht="15">
      <c r="A33" s="12"/>
      <c r="B33" s="25">
        <v>337.7</v>
      </c>
      <c r="C33" s="20" t="s">
        <v>94</v>
      </c>
      <c r="D33" s="46">
        <v>11500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11500</v>
      </c>
      <c r="O33" s="47">
        <f t="shared" si="1"/>
        <v>0.265938995906852</v>
      </c>
      <c r="P33" s="9"/>
    </row>
    <row r="34" spans="1:16" ht="15.75">
      <c r="A34" s="29" t="s">
        <v>45</v>
      </c>
      <c r="B34" s="30"/>
      <c r="C34" s="31"/>
      <c r="D34" s="32">
        <f aca="true" t="shared" si="7" ref="D34:M34">SUM(D35:D49)</f>
        <v>935283</v>
      </c>
      <c r="E34" s="32">
        <f t="shared" si="7"/>
        <v>2887483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17120403</v>
      </c>
      <c r="J34" s="32">
        <f t="shared" si="7"/>
        <v>764000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21707169</v>
      </c>
      <c r="O34" s="45">
        <f t="shared" si="1"/>
        <v>501.98110676872557</v>
      </c>
      <c r="P34" s="10"/>
    </row>
    <row r="35" spans="1:16" ht="15">
      <c r="A35" s="12"/>
      <c r="B35" s="25">
        <v>341.2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764000</v>
      </c>
      <c r="K35" s="46">
        <v>0</v>
      </c>
      <c r="L35" s="46">
        <v>0</v>
      </c>
      <c r="M35" s="46">
        <v>0</v>
      </c>
      <c r="N35" s="46">
        <f>SUM(D35:M35)</f>
        <v>764000</v>
      </c>
      <c r="O35" s="47">
        <f t="shared" si="1"/>
        <v>17.667599380246514</v>
      </c>
      <c r="P35" s="9"/>
    </row>
    <row r="36" spans="1:16" ht="15">
      <c r="A36" s="12"/>
      <c r="B36" s="25">
        <v>341.9</v>
      </c>
      <c r="C36" s="20" t="s">
        <v>49</v>
      </c>
      <c r="D36" s="46">
        <v>100283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52">SUM(D36:M36)</f>
        <v>100283</v>
      </c>
      <c r="O36" s="47">
        <f t="shared" si="1"/>
        <v>2.3190574196979856</v>
      </c>
      <c r="P36" s="9"/>
    </row>
    <row r="37" spans="1:16" ht="15">
      <c r="A37" s="12"/>
      <c r="B37" s="25">
        <v>342.1</v>
      </c>
      <c r="C37" s="20" t="s">
        <v>90</v>
      </c>
      <c r="D37" s="46">
        <v>155783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155783</v>
      </c>
      <c r="O37" s="47">
        <f aca="true" t="shared" si="9" ref="O37:O68">(N37/O$72)</f>
        <v>3.602502139074532</v>
      </c>
      <c r="P37" s="9"/>
    </row>
    <row r="38" spans="1:16" ht="15">
      <c r="A38" s="12"/>
      <c r="B38" s="25">
        <v>342.5</v>
      </c>
      <c r="C38" s="20" t="s">
        <v>50</v>
      </c>
      <c r="D38" s="46">
        <v>0</v>
      </c>
      <c r="E38" s="46">
        <v>582993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582993</v>
      </c>
      <c r="O38" s="47">
        <f t="shared" si="9"/>
        <v>13.4817889600629</v>
      </c>
      <c r="P38" s="9"/>
    </row>
    <row r="39" spans="1:16" ht="15">
      <c r="A39" s="12"/>
      <c r="B39" s="25">
        <v>343.3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7502310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7502310</v>
      </c>
      <c r="O39" s="47">
        <f t="shared" si="9"/>
        <v>173.49189464190735</v>
      </c>
      <c r="P39" s="9"/>
    </row>
    <row r="40" spans="1:16" ht="15">
      <c r="A40" s="12"/>
      <c r="B40" s="25">
        <v>343.4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1520447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1520447</v>
      </c>
      <c r="O40" s="47">
        <f t="shared" si="9"/>
        <v>35.160534653007424</v>
      </c>
      <c r="P40" s="9"/>
    </row>
    <row r="41" spans="1:16" ht="15">
      <c r="A41" s="12"/>
      <c r="B41" s="25">
        <v>343.5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8089610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8089610</v>
      </c>
      <c r="O41" s="47">
        <f t="shared" si="9"/>
        <v>187.0732835372199</v>
      </c>
      <c r="P41" s="9"/>
    </row>
    <row r="42" spans="1:16" ht="15">
      <c r="A42" s="12"/>
      <c r="B42" s="25">
        <v>343.6</v>
      </c>
      <c r="C42" s="20" t="s">
        <v>54</v>
      </c>
      <c r="D42" s="46">
        <v>0</v>
      </c>
      <c r="E42" s="46">
        <v>1968244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1968244</v>
      </c>
      <c r="O42" s="47">
        <f t="shared" si="9"/>
        <v>45.51589852692921</v>
      </c>
      <c r="P42" s="9"/>
    </row>
    <row r="43" spans="1:16" ht="15">
      <c r="A43" s="12"/>
      <c r="B43" s="25">
        <v>343.9</v>
      </c>
      <c r="C43" s="20" t="s">
        <v>55</v>
      </c>
      <c r="D43" s="46">
        <v>6546</v>
      </c>
      <c r="E43" s="46">
        <v>0</v>
      </c>
      <c r="F43" s="46">
        <v>0</v>
      </c>
      <c r="G43" s="46">
        <v>0</v>
      </c>
      <c r="H43" s="46">
        <v>0</v>
      </c>
      <c r="I43" s="46">
        <v>8036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14582</v>
      </c>
      <c r="O43" s="47">
        <f t="shared" si="9"/>
        <v>0.3372106468098883</v>
      </c>
      <c r="P43" s="9"/>
    </row>
    <row r="44" spans="1:16" ht="15">
      <c r="A44" s="12"/>
      <c r="B44" s="25">
        <v>344.9</v>
      </c>
      <c r="C44" s="20" t="s">
        <v>56</v>
      </c>
      <c r="D44" s="46">
        <v>16409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16409</v>
      </c>
      <c r="O44" s="47">
        <f t="shared" si="9"/>
        <v>0.3794602594639595</v>
      </c>
      <c r="P44" s="9"/>
    </row>
    <row r="45" spans="1:16" ht="15">
      <c r="A45" s="12"/>
      <c r="B45" s="25">
        <v>347.1</v>
      </c>
      <c r="C45" s="20" t="s">
        <v>57</v>
      </c>
      <c r="D45" s="46">
        <v>8307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8307</v>
      </c>
      <c r="O45" s="47">
        <f t="shared" si="9"/>
        <v>0.19210045556506256</v>
      </c>
      <c r="P45" s="9"/>
    </row>
    <row r="46" spans="1:16" ht="15">
      <c r="A46" s="12"/>
      <c r="B46" s="25">
        <v>347.2</v>
      </c>
      <c r="C46" s="20" t="s">
        <v>58</v>
      </c>
      <c r="D46" s="46">
        <v>632779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632779</v>
      </c>
      <c r="O46" s="47">
        <f t="shared" si="9"/>
        <v>14.63309668616886</v>
      </c>
      <c r="P46" s="9"/>
    </row>
    <row r="47" spans="1:16" ht="15">
      <c r="A47" s="12"/>
      <c r="B47" s="25">
        <v>347.3</v>
      </c>
      <c r="C47" s="20" t="s">
        <v>59</v>
      </c>
      <c r="D47" s="46">
        <v>3121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3121</v>
      </c>
      <c r="O47" s="47">
        <f t="shared" si="9"/>
        <v>0.07217353097611175</v>
      </c>
      <c r="P47" s="9"/>
    </row>
    <row r="48" spans="1:16" ht="15">
      <c r="A48" s="12"/>
      <c r="B48" s="25">
        <v>347.4</v>
      </c>
      <c r="C48" s="20" t="s">
        <v>60</v>
      </c>
      <c r="D48" s="46">
        <v>3000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3000</v>
      </c>
      <c r="O48" s="47">
        <f t="shared" si="9"/>
        <v>0.06937539023657008</v>
      </c>
      <c r="P48" s="9"/>
    </row>
    <row r="49" spans="1:16" ht="15">
      <c r="A49" s="12"/>
      <c r="B49" s="25">
        <v>349</v>
      </c>
      <c r="C49" s="20" t="s">
        <v>1</v>
      </c>
      <c r="D49" s="46">
        <v>9055</v>
      </c>
      <c r="E49" s="46">
        <v>336246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345301</v>
      </c>
      <c r="O49" s="47">
        <f t="shared" si="9"/>
        <v>7.985130541359295</v>
      </c>
      <c r="P49" s="9"/>
    </row>
    <row r="50" spans="1:16" ht="15.75">
      <c r="A50" s="29" t="s">
        <v>46</v>
      </c>
      <c r="B50" s="30"/>
      <c r="C50" s="31"/>
      <c r="D50" s="32">
        <f aca="true" t="shared" si="10" ref="D50:M50">SUM(D51:D54)</f>
        <v>618178</v>
      </c>
      <c r="E50" s="32">
        <f t="shared" si="10"/>
        <v>99450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8"/>
        <v>717628</v>
      </c>
      <c r="O50" s="45">
        <f t="shared" si="9"/>
        <v>16.59524084822977</v>
      </c>
      <c r="P50" s="10"/>
    </row>
    <row r="51" spans="1:16" ht="15">
      <c r="A51" s="13"/>
      <c r="B51" s="39">
        <v>351.5</v>
      </c>
      <c r="C51" s="21" t="s">
        <v>63</v>
      </c>
      <c r="D51" s="46">
        <v>450299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450299</v>
      </c>
      <c r="O51" s="47">
        <f t="shared" si="9"/>
        <v>10.41322294937909</v>
      </c>
      <c r="P51" s="9"/>
    </row>
    <row r="52" spans="1:16" ht="15">
      <c r="A52" s="13"/>
      <c r="B52" s="39">
        <v>351.9</v>
      </c>
      <c r="C52" s="21" t="s">
        <v>66</v>
      </c>
      <c r="D52" s="46">
        <v>0</v>
      </c>
      <c r="E52" s="46">
        <v>99450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99450</v>
      </c>
      <c r="O52" s="47">
        <f t="shared" si="9"/>
        <v>2.2997941863422984</v>
      </c>
      <c r="P52" s="9"/>
    </row>
    <row r="53" spans="1:16" ht="15">
      <c r="A53" s="13"/>
      <c r="B53" s="39">
        <v>354</v>
      </c>
      <c r="C53" s="21" t="s">
        <v>64</v>
      </c>
      <c r="D53" s="46">
        <v>143400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143400</v>
      </c>
      <c r="O53" s="47">
        <f t="shared" si="9"/>
        <v>3.3161436533080497</v>
      </c>
      <c r="P53" s="9"/>
    </row>
    <row r="54" spans="1:16" ht="15">
      <c r="A54" s="13"/>
      <c r="B54" s="39">
        <v>359</v>
      </c>
      <c r="C54" s="21" t="s">
        <v>65</v>
      </c>
      <c r="D54" s="46">
        <v>24479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24479</v>
      </c>
      <c r="O54" s="47">
        <f t="shared" si="9"/>
        <v>0.566080059200333</v>
      </c>
      <c r="P54" s="9"/>
    </row>
    <row r="55" spans="1:16" ht="15.75">
      <c r="A55" s="29" t="s">
        <v>4</v>
      </c>
      <c r="B55" s="30"/>
      <c r="C55" s="31"/>
      <c r="D55" s="32">
        <f aca="true" t="shared" si="11" ref="D55:M55">SUM(D56:D66)</f>
        <v>5448997</v>
      </c>
      <c r="E55" s="32">
        <f t="shared" si="11"/>
        <v>400645</v>
      </c>
      <c r="F55" s="32">
        <f t="shared" si="11"/>
        <v>0</v>
      </c>
      <c r="G55" s="32">
        <f t="shared" si="11"/>
        <v>901969</v>
      </c>
      <c r="H55" s="32">
        <f t="shared" si="11"/>
        <v>0</v>
      </c>
      <c r="I55" s="32">
        <f t="shared" si="11"/>
        <v>960673</v>
      </c>
      <c r="J55" s="32">
        <f t="shared" si="11"/>
        <v>232776</v>
      </c>
      <c r="K55" s="32">
        <f t="shared" si="11"/>
        <v>-305518</v>
      </c>
      <c r="L55" s="32">
        <f t="shared" si="11"/>
        <v>0</v>
      </c>
      <c r="M55" s="32">
        <f t="shared" si="11"/>
        <v>0</v>
      </c>
      <c r="N55" s="32">
        <f>SUM(D55:M55)</f>
        <v>7639542</v>
      </c>
      <c r="O55" s="45">
        <f t="shared" si="9"/>
        <v>176.66540249288903</v>
      </c>
      <c r="P55" s="10"/>
    </row>
    <row r="56" spans="1:16" ht="15">
      <c r="A56" s="12"/>
      <c r="B56" s="25">
        <v>361.1</v>
      </c>
      <c r="C56" s="20" t="s">
        <v>67</v>
      </c>
      <c r="D56" s="46">
        <v>982393</v>
      </c>
      <c r="E56" s="46">
        <v>623065</v>
      </c>
      <c r="F56" s="46">
        <v>0</v>
      </c>
      <c r="G56" s="46">
        <v>979529</v>
      </c>
      <c r="H56" s="46">
        <v>0</v>
      </c>
      <c r="I56" s="46">
        <v>1103870</v>
      </c>
      <c r="J56" s="46">
        <v>66100</v>
      </c>
      <c r="K56" s="46">
        <v>203210</v>
      </c>
      <c r="L56" s="46">
        <v>0</v>
      </c>
      <c r="M56" s="46">
        <v>0</v>
      </c>
      <c r="N56" s="46">
        <f>SUM(D56:M56)</f>
        <v>3958167</v>
      </c>
      <c r="O56" s="47">
        <f t="shared" si="9"/>
        <v>91.53312674883796</v>
      </c>
      <c r="P56" s="9"/>
    </row>
    <row r="57" spans="1:16" ht="15">
      <c r="A57" s="12"/>
      <c r="B57" s="25">
        <v>361.3</v>
      </c>
      <c r="C57" s="20" t="s">
        <v>68</v>
      </c>
      <c r="D57" s="46">
        <v>-220197</v>
      </c>
      <c r="E57" s="46">
        <v>-227693</v>
      </c>
      <c r="F57" s="46">
        <v>0</v>
      </c>
      <c r="G57" s="46">
        <v>-249207</v>
      </c>
      <c r="H57" s="46">
        <v>0</v>
      </c>
      <c r="I57" s="46">
        <v>-230006</v>
      </c>
      <c r="J57" s="46">
        <v>-24447</v>
      </c>
      <c r="K57" s="46">
        <v>-2048906</v>
      </c>
      <c r="L57" s="46">
        <v>0</v>
      </c>
      <c r="M57" s="46">
        <v>0</v>
      </c>
      <c r="N57" s="46">
        <f aca="true" t="shared" si="12" ref="N57:N66">SUM(D57:M57)</f>
        <v>-3000456</v>
      </c>
      <c r="O57" s="47">
        <f t="shared" si="9"/>
        <v>-69.38593529588604</v>
      </c>
      <c r="P57" s="9"/>
    </row>
    <row r="58" spans="1:16" ht="15">
      <c r="A58" s="12"/>
      <c r="B58" s="25">
        <v>363.22</v>
      </c>
      <c r="C58" s="20" t="s">
        <v>103</v>
      </c>
      <c r="D58" s="46">
        <v>0</v>
      </c>
      <c r="E58" s="46">
        <v>0</v>
      </c>
      <c r="F58" s="46">
        <v>0</v>
      </c>
      <c r="G58" s="46">
        <v>32883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32883</v>
      </c>
      <c r="O58" s="47">
        <f t="shared" si="9"/>
        <v>0.7604236523830447</v>
      </c>
      <c r="P58" s="9"/>
    </row>
    <row r="59" spans="1:16" ht="15">
      <c r="A59" s="12"/>
      <c r="B59" s="25">
        <v>363.23</v>
      </c>
      <c r="C59" s="20" t="s">
        <v>104</v>
      </c>
      <c r="D59" s="46">
        <v>0</v>
      </c>
      <c r="E59" s="46">
        <v>0</v>
      </c>
      <c r="F59" s="46">
        <v>0</v>
      </c>
      <c r="G59" s="46">
        <v>18074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18074</v>
      </c>
      <c r="O59" s="47">
        <f t="shared" si="9"/>
        <v>0.4179636010452559</v>
      </c>
      <c r="P59" s="9"/>
    </row>
    <row r="60" spans="1:16" ht="15">
      <c r="A60" s="12"/>
      <c r="B60" s="25">
        <v>363.24</v>
      </c>
      <c r="C60" s="20" t="s">
        <v>105</v>
      </c>
      <c r="D60" s="46">
        <v>0</v>
      </c>
      <c r="E60" s="46">
        <v>0</v>
      </c>
      <c r="F60" s="46">
        <v>0</v>
      </c>
      <c r="G60" s="46">
        <v>116150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116150</v>
      </c>
      <c r="O60" s="47">
        <f t="shared" si="9"/>
        <v>2.685983858659205</v>
      </c>
      <c r="P60" s="9"/>
    </row>
    <row r="61" spans="1:16" ht="15">
      <c r="A61" s="12"/>
      <c r="B61" s="25">
        <v>363.27</v>
      </c>
      <c r="C61" s="20" t="s">
        <v>106</v>
      </c>
      <c r="D61" s="46">
        <v>0</v>
      </c>
      <c r="E61" s="46">
        <v>0</v>
      </c>
      <c r="F61" s="46">
        <v>0</v>
      </c>
      <c r="G61" s="46">
        <v>1857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1857</v>
      </c>
      <c r="O61" s="47">
        <f t="shared" si="9"/>
        <v>0.04294336655643688</v>
      </c>
      <c r="P61" s="9"/>
    </row>
    <row r="62" spans="1:16" ht="15">
      <c r="A62" s="12"/>
      <c r="B62" s="25">
        <v>364</v>
      </c>
      <c r="C62" s="20" t="s">
        <v>69</v>
      </c>
      <c r="D62" s="46">
        <v>139887</v>
      </c>
      <c r="E62" s="46">
        <v>5273</v>
      </c>
      <c r="F62" s="46">
        <v>0</v>
      </c>
      <c r="G62" s="46">
        <v>2683</v>
      </c>
      <c r="H62" s="46">
        <v>0</v>
      </c>
      <c r="I62" s="46">
        <v>69891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217734</v>
      </c>
      <c r="O62" s="47">
        <f t="shared" si="9"/>
        <v>5.035127072589783</v>
      </c>
      <c r="P62" s="9"/>
    </row>
    <row r="63" spans="1:16" ht="15">
      <c r="A63" s="12"/>
      <c r="B63" s="25">
        <v>366</v>
      </c>
      <c r="C63" s="20" t="s">
        <v>70</v>
      </c>
      <c r="D63" s="46">
        <v>10124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10124</v>
      </c>
      <c r="O63" s="47">
        <f t="shared" si="9"/>
        <v>0.23411881691834516</v>
      </c>
      <c r="P63" s="9"/>
    </row>
    <row r="64" spans="1:16" ht="15">
      <c r="A64" s="12"/>
      <c r="B64" s="25">
        <v>368</v>
      </c>
      <c r="C64" s="20" t="s">
        <v>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1540178</v>
      </c>
      <c r="L64" s="46">
        <v>0</v>
      </c>
      <c r="M64" s="46">
        <v>0</v>
      </c>
      <c r="N64" s="46">
        <f t="shared" si="12"/>
        <v>1540178</v>
      </c>
      <c r="O64" s="47">
        <f t="shared" si="9"/>
        <v>35.616816594593345</v>
      </c>
      <c r="P64" s="9"/>
    </row>
    <row r="65" spans="1:16" ht="15">
      <c r="A65" s="12"/>
      <c r="B65" s="25">
        <v>369.3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191123</v>
      </c>
      <c r="K65" s="46">
        <v>0</v>
      </c>
      <c r="L65" s="46">
        <v>0</v>
      </c>
      <c r="M65" s="46">
        <v>0</v>
      </c>
      <c r="N65" s="46">
        <f t="shared" si="12"/>
        <v>191123</v>
      </c>
      <c r="O65" s="47">
        <f t="shared" si="9"/>
        <v>4.4197442360613275</v>
      </c>
      <c r="P65" s="9"/>
    </row>
    <row r="66" spans="1:16" ht="15">
      <c r="A66" s="12"/>
      <c r="B66" s="25">
        <v>369.9</v>
      </c>
      <c r="C66" s="20" t="s">
        <v>73</v>
      </c>
      <c r="D66" s="46">
        <v>4536790</v>
      </c>
      <c r="E66" s="46">
        <v>0</v>
      </c>
      <c r="F66" s="46">
        <v>0</v>
      </c>
      <c r="G66" s="46">
        <v>0</v>
      </c>
      <c r="H66" s="46">
        <v>0</v>
      </c>
      <c r="I66" s="46">
        <v>16918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4553708</v>
      </c>
      <c r="O66" s="47">
        <f t="shared" si="9"/>
        <v>105.30508984113035</v>
      </c>
      <c r="P66" s="9"/>
    </row>
    <row r="67" spans="1:16" ht="15.75">
      <c r="A67" s="29" t="s">
        <v>47</v>
      </c>
      <c r="B67" s="30"/>
      <c r="C67" s="31"/>
      <c r="D67" s="32">
        <f aca="true" t="shared" si="13" ref="D67:M67">SUM(D68:D69)</f>
        <v>0</v>
      </c>
      <c r="E67" s="32">
        <f t="shared" si="13"/>
        <v>2765109</v>
      </c>
      <c r="F67" s="32">
        <f t="shared" si="13"/>
        <v>0</v>
      </c>
      <c r="G67" s="32">
        <f t="shared" si="13"/>
        <v>2250000</v>
      </c>
      <c r="H67" s="32">
        <f t="shared" si="13"/>
        <v>0</v>
      </c>
      <c r="I67" s="32">
        <f t="shared" si="13"/>
        <v>633484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>SUM(D67:M67)</f>
        <v>5648593</v>
      </c>
      <c r="O67" s="45">
        <f t="shared" si="9"/>
        <v>130.62444788751938</v>
      </c>
      <c r="P67" s="9"/>
    </row>
    <row r="68" spans="1:16" ht="15">
      <c r="A68" s="12"/>
      <c r="B68" s="25">
        <v>381</v>
      </c>
      <c r="C68" s="20" t="s">
        <v>74</v>
      </c>
      <c r="D68" s="46">
        <v>0</v>
      </c>
      <c r="E68" s="46">
        <v>2765109</v>
      </c>
      <c r="F68" s="46">
        <v>0</v>
      </c>
      <c r="G68" s="46">
        <v>2250000</v>
      </c>
      <c r="H68" s="46">
        <v>0</v>
      </c>
      <c r="I68" s="46">
        <v>50000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5065109</v>
      </c>
      <c r="O68" s="47">
        <f t="shared" si="9"/>
        <v>117.13130448858774</v>
      </c>
      <c r="P68" s="9"/>
    </row>
    <row r="69" spans="1:16" ht="15.75" thickBot="1">
      <c r="A69" s="12"/>
      <c r="B69" s="25">
        <v>389.8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583484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583484</v>
      </c>
      <c r="O69" s="47">
        <f>(N69/O$72)</f>
        <v>13.493143398931618</v>
      </c>
      <c r="P69" s="9"/>
    </row>
    <row r="70" spans="1:119" ht="16.5" thickBot="1">
      <c r="A70" s="14" t="s">
        <v>61</v>
      </c>
      <c r="B70" s="23"/>
      <c r="C70" s="22"/>
      <c r="D70" s="15">
        <f aca="true" t="shared" si="14" ref="D70:M70">SUM(D5,D16,D22,D34,D50,D55,D67)</f>
        <v>33215012</v>
      </c>
      <c r="E70" s="15">
        <f t="shared" si="14"/>
        <v>10530804</v>
      </c>
      <c r="F70" s="15">
        <f t="shared" si="14"/>
        <v>0</v>
      </c>
      <c r="G70" s="15">
        <f t="shared" si="14"/>
        <v>5419321</v>
      </c>
      <c r="H70" s="15">
        <f t="shared" si="14"/>
        <v>0</v>
      </c>
      <c r="I70" s="15">
        <f t="shared" si="14"/>
        <v>18714560</v>
      </c>
      <c r="J70" s="15">
        <f t="shared" si="14"/>
        <v>996776</v>
      </c>
      <c r="K70" s="15">
        <f t="shared" si="14"/>
        <v>-305518</v>
      </c>
      <c r="L70" s="15">
        <f t="shared" si="14"/>
        <v>0</v>
      </c>
      <c r="M70" s="15">
        <f t="shared" si="14"/>
        <v>0</v>
      </c>
      <c r="N70" s="15">
        <f>SUM(D70:M70)</f>
        <v>68570955</v>
      </c>
      <c r="O70" s="38">
        <f>(N70/O$72)</f>
        <v>1585.7122540064288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107</v>
      </c>
      <c r="M72" s="48"/>
      <c r="N72" s="48"/>
      <c r="O72" s="43">
        <v>43243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17929052</v>
      </c>
      <c r="E5" s="27">
        <f t="shared" si="0"/>
        <v>411432</v>
      </c>
      <c r="F5" s="27">
        <f t="shared" si="0"/>
        <v>0</v>
      </c>
      <c r="G5" s="27">
        <f t="shared" si="0"/>
        <v>2815376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21155860</v>
      </c>
      <c r="O5" s="33">
        <f aca="true" t="shared" si="1" ref="O5:O36">(N5/O$80)</f>
        <v>466.97554299841073</v>
      </c>
      <c r="P5" s="6"/>
    </row>
    <row r="6" spans="1:16" ht="15">
      <c r="A6" s="12"/>
      <c r="B6" s="25">
        <v>311</v>
      </c>
      <c r="C6" s="20" t="s">
        <v>3</v>
      </c>
      <c r="D6" s="46">
        <v>10443925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10443925</v>
      </c>
      <c r="O6" s="47">
        <f t="shared" si="1"/>
        <v>230.5298649125905</v>
      </c>
      <c r="P6" s="9"/>
    </row>
    <row r="7" spans="1:16" ht="15">
      <c r="A7" s="12"/>
      <c r="B7" s="25">
        <v>312.42</v>
      </c>
      <c r="C7" s="20" t="s">
        <v>151</v>
      </c>
      <c r="D7" s="46">
        <v>585886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585886</v>
      </c>
      <c r="O7" s="47">
        <f t="shared" si="1"/>
        <v>12.932323856613102</v>
      </c>
      <c r="P7" s="9"/>
    </row>
    <row r="8" spans="1:16" ht="15">
      <c r="A8" s="12"/>
      <c r="B8" s="25">
        <v>312.52</v>
      </c>
      <c r="C8" s="20" t="s">
        <v>109</v>
      </c>
      <c r="D8" s="46">
        <v>0</v>
      </c>
      <c r="E8" s="46">
        <v>411432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411432</v>
      </c>
      <c r="O8" s="47">
        <f t="shared" si="1"/>
        <v>9.081582200247219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2815376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2815376</v>
      </c>
      <c r="O9" s="47">
        <f t="shared" si="1"/>
        <v>62.14409323680028</v>
      </c>
      <c r="P9" s="9"/>
    </row>
    <row r="10" spans="1:16" ht="15">
      <c r="A10" s="12"/>
      <c r="B10" s="25">
        <v>314.1</v>
      </c>
      <c r="C10" s="20" t="s">
        <v>13</v>
      </c>
      <c r="D10" s="46">
        <v>3870823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3870823</v>
      </c>
      <c r="O10" s="47">
        <f t="shared" si="1"/>
        <v>85.44108687974571</v>
      </c>
      <c r="P10" s="9"/>
    </row>
    <row r="11" spans="1:16" ht="15">
      <c r="A11" s="12"/>
      <c r="B11" s="25">
        <v>314.3</v>
      </c>
      <c r="C11" s="20" t="s">
        <v>14</v>
      </c>
      <c r="D11" s="46">
        <v>360897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360897</v>
      </c>
      <c r="O11" s="47">
        <f t="shared" si="1"/>
        <v>7.9661177820942966</v>
      </c>
      <c r="P11" s="9"/>
    </row>
    <row r="12" spans="1:16" ht="15">
      <c r="A12" s="12"/>
      <c r="B12" s="25">
        <v>314.4</v>
      </c>
      <c r="C12" s="20" t="s">
        <v>15</v>
      </c>
      <c r="D12" s="46">
        <v>34337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34337</v>
      </c>
      <c r="O12" s="47">
        <f t="shared" si="1"/>
        <v>0.7579242450997704</v>
      </c>
      <c r="P12" s="9"/>
    </row>
    <row r="13" spans="1:16" ht="15">
      <c r="A13" s="12"/>
      <c r="B13" s="25">
        <v>314.8</v>
      </c>
      <c r="C13" s="20" t="s">
        <v>16</v>
      </c>
      <c r="D13" s="46">
        <v>21842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21842</v>
      </c>
      <c r="O13" s="47">
        <f t="shared" si="1"/>
        <v>0.48212078403672964</v>
      </c>
      <c r="P13" s="9"/>
    </row>
    <row r="14" spans="1:16" ht="15">
      <c r="A14" s="12"/>
      <c r="B14" s="25">
        <v>315</v>
      </c>
      <c r="C14" s="20" t="s">
        <v>110</v>
      </c>
      <c r="D14" s="46">
        <v>1741441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1741441</v>
      </c>
      <c r="O14" s="47">
        <f t="shared" si="1"/>
        <v>38.43901200776973</v>
      </c>
      <c r="P14" s="9"/>
    </row>
    <row r="15" spans="1:16" ht="15">
      <c r="A15" s="12"/>
      <c r="B15" s="25">
        <v>316</v>
      </c>
      <c r="C15" s="20" t="s">
        <v>111</v>
      </c>
      <c r="D15" s="46">
        <v>869901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869901</v>
      </c>
      <c r="O15" s="47">
        <f t="shared" si="1"/>
        <v>19.201417093413387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SUM(D17:D26)</f>
        <v>4787539</v>
      </c>
      <c r="E16" s="32">
        <f t="shared" si="3"/>
        <v>762204</v>
      </c>
      <c r="F16" s="32">
        <f t="shared" si="3"/>
        <v>0</v>
      </c>
      <c r="G16" s="32">
        <f t="shared" si="3"/>
        <v>444452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5994195</v>
      </c>
      <c r="O16" s="45">
        <f t="shared" si="1"/>
        <v>132.31050238389545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762204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762204</v>
      </c>
      <c r="O17" s="47">
        <f t="shared" si="1"/>
        <v>16.824209782800637</v>
      </c>
      <c r="P17" s="9"/>
    </row>
    <row r="18" spans="1:16" ht="15">
      <c r="A18" s="12"/>
      <c r="B18" s="25">
        <v>323.1</v>
      </c>
      <c r="C18" s="20" t="s">
        <v>20</v>
      </c>
      <c r="D18" s="46">
        <v>3723831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3723831</v>
      </c>
      <c r="O18" s="47">
        <f t="shared" si="1"/>
        <v>82.19651686385308</v>
      </c>
      <c r="P18" s="9"/>
    </row>
    <row r="19" spans="1:16" ht="15">
      <c r="A19" s="12"/>
      <c r="B19" s="25">
        <v>323.4</v>
      </c>
      <c r="C19" s="20" t="s">
        <v>21</v>
      </c>
      <c r="D19" s="46">
        <v>64218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64218</v>
      </c>
      <c r="O19" s="47">
        <f t="shared" si="1"/>
        <v>1.4174907292954264</v>
      </c>
      <c r="P19" s="9"/>
    </row>
    <row r="20" spans="1:16" ht="15">
      <c r="A20" s="12"/>
      <c r="B20" s="25">
        <v>323.7</v>
      </c>
      <c r="C20" s="20" t="s">
        <v>22</v>
      </c>
      <c r="D20" s="46">
        <v>949030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949030</v>
      </c>
      <c r="O20" s="47">
        <f t="shared" si="1"/>
        <v>20.94803990817588</v>
      </c>
      <c r="P20" s="9"/>
    </row>
    <row r="21" spans="1:16" ht="15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371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371</v>
      </c>
      <c r="O21" s="47">
        <f t="shared" si="1"/>
        <v>0.008189122373300372</v>
      </c>
      <c r="P21" s="9"/>
    </row>
    <row r="22" spans="1:16" ht="15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59813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59813</v>
      </c>
      <c r="O22" s="47">
        <f t="shared" si="1"/>
        <v>1.3202586968038141</v>
      </c>
      <c r="P22" s="9"/>
    </row>
    <row r="23" spans="1:16" ht="15">
      <c r="A23" s="12"/>
      <c r="B23" s="25">
        <v>324.31</v>
      </c>
      <c r="C23" s="20" t="s">
        <v>27</v>
      </c>
      <c r="D23" s="46">
        <v>0</v>
      </c>
      <c r="E23" s="46">
        <v>0</v>
      </c>
      <c r="F23" s="46">
        <v>0</v>
      </c>
      <c r="G23" s="46">
        <v>3968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3968</v>
      </c>
      <c r="O23" s="47">
        <f t="shared" si="1"/>
        <v>0.08758608511389723</v>
      </c>
      <c r="P23" s="9"/>
    </row>
    <row r="24" spans="1:16" ht="15">
      <c r="A24" s="12"/>
      <c r="B24" s="25">
        <v>324.32</v>
      </c>
      <c r="C24" s="20" t="s">
        <v>28</v>
      </c>
      <c r="D24" s="46">
        <v>0</v>
      </c>
      <c r="E24" s="46">
        <v>0</v>
      </c>
      <c r="F24" s="46">
        <v>0</v>
      </c>
      <c r="G24" s="46">
        <v>355236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355236</v>
      </c>
      <c r="O24" s="47">
        <f t="shared" si="1"/>
        <v>7.841161928306551</v>
      </c>
      <c r="P24" s="9"/>
    </row>
    <row r="25" spans="1:16" ht="15">
      <c r="A25" s="12"/>
      <c r="B25" s="25">
        <v>324.61</v>
      </c>
      <c r="C25" s="20" t="s">
        <v>29</v>
      </c>
      <c r="D25" s="46">
        <v>0</v>
      </c>
      <c r="E25" s="46">
        <v>0</v>
      </c>
      <c r="F25" s="46">
        <v>0</v>
      </c>
      <c r="G25" s="46">
        <v>604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604</v>
      </c>
      <c r="O25" s="47">
        <f t="shared" si="1"/>
        <v>0.013332156101006534</v>
      </c>
      <c r="P25" s="9"/>
    </row>
    <row r="26" spans="1:16" ht="15">
      <c r="A26" s="12"/>
      <c r="B26" s="25">
        <v>329</v>
      </c>
      <c r="C26" s="20" t="s">
        <v>30</v>
      </c>
      <c r="D26" s="46">
        <v>50460</v>
      </c>
      <c r="E26" s="46">
        <v>0</v>
      </c>
      <c r="F26" s="46">
        <v>0</v>
      </c>
      <c r="G26" s="46">
        <v>24460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74920</v>
      </c>
      <c r="O26" s="47">
        <f t="shared" si="1"/>
        <v>1.65371711107187</v>
      </c>
      <c r="P26" s="9"/>
    </row>
    <row r="27" spans="1:16" ht="15.75">
      <c r="A27" s="29" t="s">
        <v>31</v>
      </c>
      <c r="B27" s="30"/>
      <c r="C27" s="31"/>
      <c r="D27" s="32">
        <f aca="true" t="shared" si="5" ref="D27:M27">SUM(D28:D46)</f>
        <v>5319554</v>
      </c>
      <c r="E27" s="32">
        <f t="shared" si="5"/>
        <v>4290496</v>
      </c>
      <c r="F27" s="32">
        <f t="shared" si="5"/>
        <v>0</v>
      </c>
      <c r="G27" s="32">
        <f t="shared" si="5"/>
        <v>541684</v>
      </c>
      <c r="H27" s="32">
        <f t="shared" si="5"/>
        <v>0</v>
      </c>
      <c r="I27" s="32">
        <f t="shared" si="5"/>
        <v>3892845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14044579</v>
      </c>
      <c r="O27" s="45">
        <f t="shared" si="1"/>
        <v>310.0074827829772</v>
      </c>
      <c r="P27" s="10"/>
    </row>
    <row r="28" spans="1:16" ht="15">
      <c r="A28" s="12"/>
      <c r="B28" s="25">
        <v>331.1</v>
      </c>
      <c r="C28" s="20" t="s">
        <v>86</v>
      </c>
      <c r="D28" s="46">
        <v>256762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256762</v>
      </c>
      <c r="O28" s="47">
        <f t="shared" si="1"/>
        <v>5.667534875507681</v>
      </c>
      <c r="P28" s="9"/>
    </row>
    <row r="29" spans="1:16" ht="15">
      <c r="A29" s="12"/>
      <c r="B29" s="25">
        <v>331.2</v>
      </c>
      <c r="C29" s="20" t="s">
        <v>87</v>
      </c>
      <c r="D29" s="46">
        <v>18498</v>
      </c>
      <c r="E29" s="46">
        <v>378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18876</v>
      </c>
      <c r="O29" s="47">
        <f t="shared" si="1"/>
        <v>0.41665195126258164</v>
      </c>
      <c r="P29" s="9"/>
    </row>
    <row r="30" spans="1:16" ht="15">
      <c r="A30" s="12"/>
      <c r="B30" s="25">
        <v>331.31</v>
      </c>
      <c r="C30" s="20" t="s">
        <v>127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130215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5">SUM(D30:M30)</f>
        <v>130215</v>
      </c>
      <c r="O30" s="47">
        <f t="shared" si="1"/>
        <v>2.874249514391665</v>
      </c>
      <c r="P30" s="9"/>
    </row>
    <row r="31" spans="1:16" ht="15">
      <c r="A31" s="12"/>
      <c r="B31" s="25">
        <v>331.34</v>
      </c>
      <c r="C31" s="20" t="s">
        <v>145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8861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8861</v>
      </c>
      <c r="O31" s="47">
        <f t="shared" si="1"/>
        <v>0.19558979339572666</v>
      </c>
      <c r="P31" s="9"/>
    </row>
    <row r="32" spans="1:16" ht="15">
      <c r="A32" s="12"/>
      <c r="B32" s="25">
        <v>331.39</v>
      </c>
      <c r="C32" s="20" t="s">
        <v>136</v>
      </c>
      <c r="D32" s="46">
        <v>0</v>
      </c>
      <c r="E32" s="46">
        <v>229848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229848</v>
      </c>
      <c r="O32" s="47">
        <f t="shared" si="1"/>
        <v>5.073459297192301</v>
      </c>
      <c r="P32" s="9"/>
    </row>
    <row r="33" spans="1:16" ht="15">
      <c r="A33" s="12"/>
      <c r="B33" s="25">
        <v>334.1</v>
      </c>
      <c r="C33" s="20" t="s">
        <v>146</v>
      </c>
      <c r="D33" s="46">
        <v>21798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21798</v>
      </c>
      <c r="O33" s="47">
        <f t="shared" si="1"/>
        <v>0.4811495673671199</v>
      </c>
      <c r="P33" s="9"/>
    </row>
    <row r="34" spans="1:16" ht="15">
      <c r="A34" s="12"/>
      <c r="B34" s="25">
        <v>334.2</v>
      </c>
      <c r="C34" s="20" t="s">
        <v>33</v>
      </c>
      <c r="D34" s="46">
        <v>8382</v>
      </c>
      <c r="E34" s="46">
        <v>33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8415</v>
      </c>
      <c r="O34" s="47">
        <f t="shared" si="1"/>
        <v>0.18574518806286422</v>
      </c>
      <c r="P34" s="9"/>
    </row>
    <row r="35" spans="1:16" ht="15">
      <c r="A35" s="12"/>
      <c r="B35" s="25">
        <v>334.31</v>
      </c>
      <c r="C35" s="20" t="s">
        <v>128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3907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3907</v>
      </c>
      <c r="O35" s="47">
        <f t="shared" si="1"/>
        <v>0.08623962564012008</v>
      </c>
      <c r="P35" s="9"/>
    </row>
    <row r="36" spans="1:16" ht="15">
      <c r="A36" s="12"/>
      <c r="B36" s="25">
        <v>334.34</v>
      </c>
      <c r="C36" s="20" t="s">
        <v>147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1026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1026</v>
      </c>
      <c r="O36" s="47">
        <f t="shared" si="1"/>
        <v>0.022647006886809113</v>
      </c>
      <c r="P36" s="9"/>
    </row>
    <row r="37" spans="1:16" ht="15">
      <c r="A37" s="12"/>
      <c r="B37" s="25">
        <v>334.35</v>
      </c>
      <c r="C37" s="20" t="s">
        <v>152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3748836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3748836</v>
      </c>
      <c r="O37" s="47">
        <f aca="true" t="shared" si="7" ref="O37:O68">(N37/O$80)</f>
        <v>82.74845488257108</v>
      </c>
      <c r="P37" s="9"/>
    </row>
    <row r="38" spans="1:16" ht="15">
      <c r="A38" s="12"/>
      <c r="B38" s="25">
        <v>334.36</v>
      </c>
      <c r="C38" s="20" t="s">
        <v>137</v>
      </c>
      <c r="D38" s="46">
        <v>0</v>
      </c>
      <c r="E38" s="46">
        <v>4044842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4">SUM(D38:M38)</f>
        <v>4044842</v>
      </c>
      <c r="O38" s="47">
        <f t="shared" si="7"/>
        <v>89.28222673494614</v>
      </c>
      <c r="P38" s="9"/>
    </row>
    <row r="39" spans="1:16" ht="15">
      <c r="A39" s="12"/>
      <c r="B39" s="25">
        <v>334.39</v>
      </c>
      <c r="C39" s="20" t="s">
        <v>148</v>
      </c>
      <c r="D39" s="46">
        <v>0</v>
      </c>
      <c r="E39" s="46">
        <v>15395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15395</v>
      </c>
      <c r="O39" s="47">
        <f t="shared" si="7"/>
        <v>0.33981546883277414</v>
      </c>
      <c r="P39" s="9"/>
    </row>
    <row r="40" spans="1:16" ht="15">
      <c r="A40" s="12"/>
      <c r="B40" s="25">
        <v>334.7</v>
      </c>
      <c r="C40" s="20" t="s">
        <v>35</v>
      </c>
      <c r="D40" s="46">
        <v>9900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9900</v>
      </c>
      <c r="O40" s="47">
        <f t="shared" si="7"/>
        <v>0.21852375066219318</v>
      </c>
      <c r="P40" s="9"/>
    </row>
    <row r="41" spans="1:16" ht="15">
      <c r="A41" s="12"/>
      <c r="B41" s="25">
        <v>335.12</v>
      </c>
      <c r="C41" s="20" t="s">
        <v>112</v>
      </c>
      <c r="D41" s="46">
        <v>1485304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1485304</v>
      </c>
      <c r="O41" s="47">
        <f t="shared" si="7"/>
        <v>32.78527282359173</v>
      </c>
      <c r="P41" s="9"/>
    </row>
    <row r="42" spans="1:16" ht="15">
      <c r="A42" s="12"/>
      <c r="B42" s="25">
        <v>335.15</v>
      </c>
      <c r="C42" s="20" t="s">
        <v>113</v>
      </c>
      <c r="D42" s="46">
        <v>33208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33208</v>
      </c>
      <c r="O42" s="47">
        <f t="shared" si="7"/>
        <v>0.7330037082818294</v>
      </c>
      <c r="P42" s="9"/>
    </row>
    <row r="43" spans="1:16" ht="15">
      <c r="A43" s="12"/>
      <c r="B43" s="25">
        <v>335.18</v>
      </c>
      <c r="C43" s="20" t="s">
        <v>114</v>
      </c>
      <c r="D43" s="46">
        <v>2934888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2934888</v>
      </c>
      <c r="O43" s="47">
        <f t="shared" si="7"/>
        <v>64.78209429630938</v>
      </c>
      <c r="P43" s="9"/>
    </row>
    <row r="44" spans="1:16" ht="15">
      <c r="A44" s="12"/>
      <c r="B44" s="25">
        <v>335.49</v>
      </c>
      <c r="C44" s="20" t="s">
        <v>39</v>
      </c>
      <c r="D44" s="46">
        <v>34914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34914</v>
      </c>
      <c r="O44" s="47">
        <f t="shared" si="7"/>
        <v>0.7706604273353346</v>
      </c>
      <c r="P44" s="9"/>
    </row>
    <row r="45" spans="1:16" ht="15">
      <c r="A45" s="12"/>
      <c r="B45" s="25">
        <v>337.2</v>
      </c>
      <c r="C45" s="20" t="s">
        <v>40</v>
      </c>
      <c r="D45" s="46">
        <v>355764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355764</v>
      </c>
      <c r="O45" s="47">
        <f t="shared" si="7"/>
        <v>7.852816528341868</v>
      </c>
      <c r="P45" s="9"/>
    </row>
    <row r="46" spans="1:16" ht="15">
      <c r="A46" s="12"/>
      <c r="B46" s="25">
        <v>337.4</v>
      </c>
      <c r="C46" s="20" t="s">
        <v>129</v>
      </c>
      <c r="D46" s="46">
        <v>160136</v>
      </c>
      <c r="E46" s="46">
        <v>0</v>
      </c>
      <c r="F46" s="46">
        <v>0</v>
      </c>
      <c r="G46" s="46">
        <v>541684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701820</v>
      </c>
      <c r="O46" s="47">
        <f t="shared" si="7"/>
        <v>15.491347342398022</v>
      </c>
      <c r="P46" s="9"/>
    </row>
    <row r="47" spans="1:16" ht="15.75">
      <c r="A47" s="29" t="s">
        <v>45</v>
      </c>
      <c r="B47" s="30"/>
      <c r="C47" s="31"/>
      <c r="D47" s="32">
        <f aca="true" t="shared" si="9" ref="D47:M47">SUM(D48:D61)</f>
        <v>6773005</v>
      </c>
      <c r="E47" s="32">
        <f t="shared" si="9"/>
        <v>2681426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21794010</v>
      </c>
      <c r="J47" s="32">
        <f t="shared" si="9"/>
        <v>651000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31899441</v>
      </c>
      <c r="O47" s="45">
        <f t="shared" si="7"/>
        <v>704.1197466007417</v>
      </c>
      <c r="P47" s="10"/>
    </row>
    <row r="48" spans="1:16" ht="15">
      <c r="A48" s="12"/>
      <c r="B48" s="25">
        <v>341.2</v>
      </c>
      <c r="C48" s="20" t="s">
        <v>115</v>
      </c>
      <c r="D48" s="46">
        <v>490676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651000</v>
      </c>
      <c r="K48" s="46">
        <v>0</v>
      </c>
      <c r="L48" s="46">
        <v>0</v>
      </c>
      <c r="M48" s="46">
        <v>0</v>
      </c>
      <c r="N48" s="46">
        <f aca="true" t="shared" si="10" ref="N48:N61">SUM(D48:M48)</f>
        <v>1141676</v>
      </c>
      <c r="O48" s="47">
        <f t="shared" si="7"/>
        <v>25.200335511213137</v>
      </c>
      <c r="P48" s="9"/>
    </row>
    <row r="49" spans="1:16" ht="15">
      <c r="A49" s="12"/>
      <c r="B49" s="25">
        <v>341.3</v>
      </c>
      <c r="C49" s="20" t="s">
        <v>132</v>
      </c>
      <c r="D49" s="46">
        <v>4913061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4913061</v>
      </c>
      <c r="O49" s="47">
        <f t="shared" si="7"/>
        <v>108.44651686385308</v>
      </c>
      <c r="P49" s="9"/>
    </row>
    <row r="50" spans="1:16" ht="15">
      <c r="A50" s="12"/>
      <c r="B50" s="25">
        <v>341.9</v>
      </c>
      <c r="C50" s="20" t="s">
        <v>116</v>
      </c>
      <c r="D50" s="46">
        <v>154417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154417</v>
      </c>
      <c r="O50" s="47">
        <f t="shared" si="7"/>
        <v>3.4084628288892813</v>
      </c>
      <c r="P50" s="9"/>
    </row>
    <row r="51" spans="1:16" ht="15">
      <c r="A51" s="12"/>
      <c r="B51" s="25">
        <v>342.1</v>
      </c>
      <c r="C51" s="20" t="s">
        <v>90</v>
      </c>
      <c r="D51" s="46">
        <v>351849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351849</v>
      </c>
      <c r="O51" s="47">
        <f t="shared" si="7"/>
        <v>7.766400317852728</v>
      </c>
      <c r="P51" s="9"/>
    </row>
    <row r="52" spans="1:16" ht="15">
      <c r="A52" s="12"/>
      <c r="B52" s="25">
        <v>342.5</v>
      </c>
      <c r="C52" s="20" t="s">
        <v>50</v>
      </c>
      <c r="D52" s="46">
        <v>0</v>
      </c>
      <c r="E52" s="46">
        <v>726996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726996</v>
      </c>
      <c r="O52" s="47">
        <f t="shared" si="7"/>
        <v>16.04705986226382</v>
      </c>
      <c r="P52" s="9"/>
    </row>
    <row r="53" spans="1:16" ht="15">
      <c r="A53" s="12"/>
      <c r="B53" s="25">
        <v>343.3</v>
      </c>
      <c r="C53" s="20" t="s">
        <v>51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9323342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9323342</v>
      </c>
      <c r="O53" s="47">
        <f t="shared" si="7"/>
        <v>205.79511742892458</v>
      </c>
      <c r="P53" s="9"/>
    </row>
    <row r="54" spans="1:16" ht="15">
      <c r="A54" s="12"/>
      <c r="B54" s="25">
        <v>343.4</v>
      </c>
      <c r="C54" s="20" t="s">
        <v>52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1869164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1869164</v>
      </c>
      <c r="O54" s="47">
        <f t="shared" si="7"/>
        <v>41.25825534169168</v>
      </c>
      <c r="P54" s="9"/>
    </row>
    <row r="55" spans="1:16" ht="15">
      <c r="A55" s="12"/>
      <c r="B55" s="25">
        <v>343.5</v>
      </c>
      <c r="C55" s="20" t="s">
        <v>53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10394413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10394413</v>
      </c>
      <c r="O55" s="47">
        <f t="shared" si="7"/>
        <v>229.436981282006</v>
      </c>
      <c r="P55" s="9"/>
    </row>
    <row r="56" spans="1:16" ht="15">
      <c r="A56" s="12"/>
      <c r="B56" s="25">
        <v>343.6</v>
      </c>
      <c r="C56" s="20" t="s">
        <v>54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201016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201016</v>
      </c>
      <c r="O56" s="47">
        <f t="shared" si="7"/>
        <v>4.437047501324386</v>
      </c>
      <c r="P56" s="9"/>
    </row>
    <row r="57" spans="1:16" ht="15">
      <c r="A57" s="12"/>
      <c r="B57" s="25">
        <v>343.9</v>
      </c>
      <c r="C57" s="20" t="s">
        <v>55</v>
      </c>
      <c r="D57" s="46">
        <v>2201</v>
      </c>
      <c r="E57" s="46">
        <v>1954430</v>
      </c>
      <c r="F57" s="46">
        <v>0</v>
      </c>
      <c r="G57" s="46">
        <v>0</v>
      </c>
      <c r="H57" s="46">
        <v>0</v>
      </c>
      <c r="I57" s="46">
        <v>6075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1962706</v>
      </c>
      <c r="O57" s="47">
        <f t="shared" si="7"/>
        <v>43.32301783506975</v>
      </c>
      <c r="P57" s="9"/>
    </row>
    <row r="58" spans="1:16" ht="15">
      <c r="A58" s="12"/>
      <c r="B58" s="25">
        <v>344.9</v>
      </c>
      <c r="C58" s="20" t="s">
        <v>117</v>
      </c>
      <c r="D58" s="46">
        <v>250009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250009</v>
      </c>
      <c r="O58" s="47">
        <f t="shared" si="7"/>
        <v>5.518475189828712</v>
      </c>
      <c r="P58" s="9"/>
    </row>
    <row r="59" spans="1:16" ht="15">
      <c r="A59" s="12"/>
      <c r="B59" s="25">
        <v>347.1</v>
      </c>
      <c r="C59" s="20" t="s">
        <v>57</v>
      </c>
      <c r="D59" s="46">
        <v>6239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6239</v>
      </c>
      <c r="O59" s="47">
        <f t="shared" si="7"/>
        <v>0.13771410912943668</v>
      </c>
      <c r="P59" s="9"/>
    </row>
    <row r="60" spans="1:16" ht="15">
      <c r="A60" s="12"/>
      <c r="B60" s="25">
        <v>347.2</v>
      </c>
      <c r="C60" s="20" t="s">
        <v>58</v>
      </c>
      <c r="D60" s="46">
        <v>517140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517140</v>
      </c>
      <c r="O60" s="47">
        <f t="shared" si="7"/>
        <v>11.414886102772382</v>
      </c>
      <c r="P60" s="9"/>
    </row>
    <row r="61" spans="1:16" ht="15">
      <c r="A61" s="12"/>
      <c r="B61" s="25">
        <v>349</v>
      </c>
      <c r="C61" s="20" t="s">
        <v>1</v>
      </c>
      <c r="D61" s="46">
        <v>87413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87413</v>
      </c>
      <c r="O61" s="47">
        <f t="shared" si="7"/>
        <v>1.9294764259226558</v>
      </c>
      <c r="P61" s="9"/>
    </row>
    <row r="62" spans="1:16" ht="15.75">
      <c r="A62" s="29" t="s">
        <v>46</v>
      </c>
      <c r="B62" s="30"/>
      <c r="C62" s="31"/>
      <c r="D62" s="32">
        <f aca="true" t="shared" si="11" ref="D62:M62">SUM(D63:D65)</f>
        <v>160173</v>
      </c>
      <c r="E62" s="32">
        <f t="shared" si="11"/>
        <v>16423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aca="true" t="shared" si="12" ref="N62:N67">SUM(D62:M62)</f>
        <v>176596</v>
      </c>
      <c r="O62" s="45">
        <f t="shared" si="7"/>
        <v>3.8980222496909764</v>
      </c>
      <c r="P62" s="10"/>
    </row>
    <row r="63" spans="1:16" ht="15">
      <c r="A63" s="13"/>
      <c r="B63" s="39">
        <v>351.5</v>
      </c>
      <c r="C63" s="21" t="s">
        <v>63</v>
      </c>
      <c r="D63" s="46">
        <v>77531</v>
      </c>
      <c r="E63" s="46">
        <v>16423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93954</v>
      </c>
      <c r="O63" s="47">
        <f t="shared" si="7"/>
        <v>2.073856613102596</v>
      </c>
      <c r="P63" s="9"/>
    </row>
    <row r="64" spans="1:16" ht="15">
      <c r="A64" s="13"/>
      <c r="B64" s="39">
        <v>354</v>
      </c>
      <c r="C64" s="21" t="s">
        <v>64</v>
      </c>
      <c r="D64" s="46">
        <v>57534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57534</v>
      </c>
      <c r="O64" s="47">
        <f t="shared" si="7"/>
        <v>1.2699540879392548</v>
      </c>
      <c r="P64" s="9"/>
    </row>
    <row r="65" spans="1:16" ht="15">
      <c r="A65" s="13"/>
      <c r="B65" s="39">
        <v>359</v>
      </c>
      <c r="C65" s="21" t="s">
        <v>65</v>
      </c>
      <c r="D65" s="46">
        <v>25108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25108</v>
      </c>
      <c r="O65" s="47">
        <f t="shared" si="7"/>
        <v>0.5542115486491259</v>
      </c>
      <c r="P65" s="9"/>
    </row>
    <row r="66" spans="1:16" ht="15.75">
      <c r="A66" s="29" t="s">
        <v>4</v>
      </c>
      <c r="B66" s="30"/>
      <c r="C66" s="31"/>
      <c r="D66" s="32">
        <f aca="true" t="shared" si="13" ref="D66:M66">SUM(D67:D74)</f>
        <v>1047000</v>
      </c>
      <c r="E66" s="32">
        <f t="shared" si="13"/>
        <v>699016</v>
      </c>
      <c r="F66" s="32">
        <f t="shared" si="13"/>
        <v>0</v>
      </c>
      <c r="G66" s="32">
        <f t="shared" si="13"/>
        <v>566160</v>
      </c>
      <c r="H66" s="32">
        <f t="shared" si="13"/>
        <v>0</v>
      </c>
      <c r="I66" s="32">
        <f t="shared" si="13"/>
        <v>1019230</v>
      </c>
      <c r="J66" s="32">
        <f t="shared" si="13"/>
        <v>346791</v>
      </c>
      <c r="K66" s="32">
        <f t="shared" si="13"/>
        <v>11293487</v>
      </c>
      <c r="L66" s="32">
        <f t="shared" si="13"/>
        <v>0</v>
      </c>
      <c r="M66" s="32">
        <f t="shared" si="13"/>
        <v>0</v>
      </c>
      <c r="N66" s="32">
        <f t="shared" si="12"/>
        <v>14971684</v>
      </c>
      <c r="O66" s="45">
        <f t="shared" si="7"/>
        <v>330.4715698393078</v>
      </c>
      <c r="P66" s="10"/>
    </row>
    <row r="67" spans="1:16" ht="15">
      <c r="A67" s="12"/>
      <c r="B67" s="25">
        <v>361.1</v>
      </c>
      <c r="C67" s="20" t="s">
        <v>67</v>
      </c>
      <c r="D67" s="46">
        <v>290273</v>
      </c>
      <c r="E67" s="46">
        <v>269559</v>
      </c>
      <c r="F67" s="46">
        <v>0</v>
      </c>
      <c r="G67" s="46">
        <v>265353</v>
      </c>
      <c r="H67" s="46">
        <v>0</v>
      </c>
      <c r="I67" s="46">
        <v>434474</v>
      </c>
      <c r="J67" s="46">
        <v>34501</v>
      </c>
      <c r="K67" s="46">
        <v>942632</v>
      </c>
      <c r="L67" s="46">
        <v>0</v>
      </c>
      <c r="M67" s="46">
        <v>0</v>
      </c>
      <c r="N67" s="46">
        <f t="shared" si="12"/>
        <v>2236792</v>
      </c>
      <c r="O67" s="47">
        <f t="shared" si="7"/>
        <v>49.372947201130145</v>
      </c>
      <c r="P67" s="9"/>
    </row>
    <row r="68" spans="1:16" ht="15">
      <c r="A68" s="12"/>
      <c r="B68" s="25">
        <v>361.3</v>
      </c>
      <c r="C68" s="20" t="s">
        <v>68</v>
      </c>
      <c r="D68" s="46">
        <v>314268</v>
      </c>
      <c r="E68" s="46">
        <v>250862</v>
      </c>
      <c r="F68" s="46">
        <v>0</v>
      </c>
      <c r="G68" s="46">
        <v>247444</v>
      </c>
      <c r="H68" s="46">
        <v>0</v>
      </c>
      <c r="I68" s="46">
        <v>391047</v>
      </c>
      <c r="J68" s="46">
        <v>31612</v>
      </c>
      <c r="K68" s="46">
        <v>8241520</v>
      </c>
      <c r="L68" s="46">
        <v>0</v>
      </c>
      <c r="M68" s="46">
        <v>0</v>
      </c>
      <c r="N68" s="46">
        <f aca="true" t="shared" si="14" ref="N68:N74">SUM(D68:M68)</f>
        <v>9476753</v>
      </c>
      <c r="O68" s="47">
        <f t="shared" si="7"/>
        <v>209.18137471304962</v>
      </c>
      <c r="P68" s="9"/>
    </row>
    <row r="69" spans="1:16" ht="15">
      <c r="A69" s="12"/>
      <c r="B69" s="25">
        <v>361.4</v>
      </c>
      <c r="C69" s="20" t="s">
        <v>118</v>
      </c>
      <c r="D69" s="46">
        <v>298</v>
      </c>
      <c r="E69" s="46">
        <v>393</v>
      </c>
      <c r="F69" s="46">
        <v>0</v>
      </c>
      <c r="G69" s="46">
        <v>248</v>
      </c>
      <c r="H69" s="46">
        <v>0</v>
      </c>
      <c r="I69" s="46">
        <v>660</v>
      </c>
      <c r="J69" s="46">
        <v>53</v>
      </c>
      <c r="K69" s="46">
        <v>-1187749</v>
      </c>
      <c r="L69" s="46">
        <v>0</v>
      </c>
      <c r="M69" s="46">
        <v>0</v>
      </c>
      <c r="N69" s="46">
        <f t="shared" si="14"/>
        <v>-1186097</v>
      </c>
      <c r="O69" s="47">
        <f aca="true" t="shared" si="15" ref="O69:O78">(N69/O$80)</f>
        <v>-26.18084495850256</v>
      </c>
      <c r="P69" s="9"/>
    </row>
    <row r="70" spans="1:16" ht="15">
      <c r="A70" s="12"/>
      <c r="B70" s="25">
        <v>364</v>
      </c>
      <c r="C70" s="20" t="s">
        <v>119</v>
      </c>
      <c r="D70" s="46">
        <v>30660</v>
      </c>
      <c r="E70" s="46">
        <v>54077</v>
      </c>
      <c r="F70" s="46">
        <v>0</v>
      </c>
      <c r="G70" s="46">
        <v>53115</v>
      </c>
      <c r="H70" s="46">
        <v>0</v>
      </c>
      <c r="I70" s="46">
        <v>57716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195568</v>
      </c>
      <c r="O70" s="47">
        <f t="shared" si="15"/>
        <v>4.316793219141798</v>
      </c>
      <c r="P70" s="9"/>
    </row>
    <row r="71" spans="1:16" ht="15">
      <c r="A71" s="12"/>
      <c r="B71" s="25">
        <v>366</v>
      </c>
      <c r="C71" s="20" t="s">
        <v>70</v>
      </c>
      <c r="D71" s="46">
        <v>221083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221083</v>
      </c>
      <c r="O71" s="47">
        <f t="shared" si="15"/>
        <v>4.879988521984814</v>
      </c>
      <c r="P71" s="9"/>
    </row>
    <row r="72" spans="1:16" ht="15">
      <c r="A72" s="12"/>
      <c r="B72" s="25">
        <v>368</v>
      </c>
      <c r="C72" s="20" t="s">
        <v>71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3297084</v>
      </c>
      <c r="L72" s="46">
        <v>0</v>
      </c>
      <c r="M72" s="46">
        <v>0</v>
      </c>
      <c r="N72" s="46">
        <f t="shared" si="14"/>
        <v>3297084</v>
      </c>
      <c r="O72" s="47">
        <f t="shared" si="15"/>
        <v>72.77688504326329</v>
      </c>
      <c r="P72" s="9"/>
    </row>
    <row r="73" spans="1:16" ht="15">
      <c r="A73" s="12"/>
      <c r="B73" s="25">
        <v>369.3</v>
      </c>
      <c r="C73" s="20" t="s">
        <v>72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280625</v>
      </c>
      <c r="K73" s="46">
        <v>0</v>
      </c>
      <c r="L73" s="46">
        <v>0</v>
      </c>
      <c r="M73" s="46">
        <v>0</v>
      </c>
      <c r="N73" s="46">
        <f t="shared" si="14"/>
        <v>280625</v>
      </c>
      <c r="O73" s="47">
        <f t="shared" si="15"/>
        <v>6.194265407028077</v>
      </c>
      <c r="P73" s="9"/>
    </row>
    <row r="74" spans="1:16" ht="15">
      <c r="A74" s="12"/>
      <c r="B74" s="25">
        <v>369.9</v>
      </c>
      <c r="C74" s="20" t="s">
        <v>73</v>
      </c>
      <c r="D74" s="46">
        <v>190418</v>
      </c>
      <c r="E74" s="46">
        <v>124125</v>
      </c>
      <c r="F74" s="46">
        <v>0</v>
      </c>
      <c r="G74" s="46">
        <v>0</v>
      </c>
      <c r="H74" s="46">
        <v>0</v>
      </c>
      <c r="I74" s="46">
        <v>135333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449876</v>
      </c>
      <c r="O74" s="47">
        <f t="shared" si="15"/>
        <v>9.930160692212608</v>
      </c>
      <c r="P74" s="9"/>
    </row>
    <row r="75" spans="1:16" ht="15.75">
      <c r="A75" s="29" t="s">
        <v>47</v>
      </c>
      <c r="B75" s="30"/>
      <c r="C75" s="31"/>
      <c r="D75" s="32">
        <f aca="true" t="shared" si="16" ref="D75:M75">SUM(D76:D77)</f>
        <v>160374</v>
      </c>
      <c r="E75" s="32">
        <f t="shared" si="16"/>
        <v>0</v>
      </c>
      <c r="F75" s="32">
        <f t="shared" si="16"/>
        <v>0</v>
      </c>
      <c r="G75" s="32">
        <f t="shared" si="16"/>
        <v>4264000</v>
      </c>
      <c r="H75" s="32">
        <f t="shared" si="16"/>
        <v>0</v>
      </c>
      <c r="I75" s="32">
        <f t="shared" si="16"/>
        <v>487743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>SUM(D75:M75)</f>
        <v>4912117</v>
      </c>
      <c r="O75" s="45">
        <f t="shared" si="15"/>
        <v>108.42567985166873</v>
      </c>
      <c r="P75" s="9"/>
    </row>
    <row r="76" spans="1:16" ht="15">
      <c r="A76" s="12"/>
      <c r="B76" s="25">
        <v>381</v>
      </c>
      <c r="C76" s="20" t="s">
        <v>74</v>
      </c>
      <c r="D76" s="46">
        <v>160374</v>
      </c>
      <c r="E76" s="46">
        <v>0</v>
      </c>
      <c r="F76" s="46">
        <v>0</v>
      </c>
      <c r="G76" s="46">
        <v>4264000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4424374</v>
      </c>
      <c r="O76" s="47">
        <f t="shared" si="15"/>
        <v>97.6596768497263</v>
      </c>
      <c r="P76" s="9"/>
    </row>
    <row r="77" spans="1:16" ht="15.75" thickBot="1">
      <c r="A77" s="12"/>
      <c r="B77" s="25">
        <v>389.8</v>
      </c>
      <c r="C77" s="20" t="s">
        <v>120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487743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487743</v>
      </c>
      <c r="O77" s="47">
        <f t="shared" si="15"/>
        <v>10.766003001942433</v>
      </c>
      <c r="P77" s="9"/>
    </row>
    <row r="78" spans="1:119" ht="16.5" thickBot="1">
      <c r="A78" s="14" t="s">
        <v>61</v>
      </c>
      <c r="B78" s="23"/>
      <c r="C78" s="22"/>
      <c r="D78" s="15">
        <f aca="true" t="shared" si="17" ref="D78:M78">SUM(D5,D16,D27,D47,D62,D66,D75)</f>
        <v>36176697</v>
      </c>
      <c r="E78" s="15">
        <f t="shared" si="17"/>
        <v>8860997</v>
      </c>
      <c r="F78" s="15">
        <f t="shared" si="17"/>
        <v>0</v>
      </c>
      <c r="G78" s="15">
        <f t="shared" si="17"/>
        <v>8631672</v>
      </c>
      <c r="H78" s="15">
        <f t="shared" si="17"/>
        <v>0</v>
      </c>
      <c r="I78" s="15">
        <f t="shared" si="17"/>
        <v>27193828</v>
      </c>
      <c r="J78" s="15">
        <f t="shared" si="17"/>
        <v>997791</v>
      </c>
      <c r="K78" s="15">
        <f t="shared" si="17"/>
        <v>11293487</v>
      </c>
      <c r="L78" s="15">
        <f t="shared" si="17"/>
        <v>0</v>
      </c>
      <c r="M78" s="15">
        <f t="shared" si="17"/>
        <v>0</v>
      </c>
      <c r="N78" s="15">
        <f>SUM(D78:M78)</f>
        <v>93154472</v>
      </c>
      <c r="O78" s="38">
        <f t="shared" si="15"/>
        <v>2056.2085467066927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153</v>
      </c>
      <c r="M80" s="48"/>
      <c r="N80" s="48"/>
      <c r="O80" s="43">
        <v>45304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92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17169474</v>
      </c>
      <c r="E5" s="27">
        <f t="shared" si="0"/>
        <v>426077</v>
      </c>
      <c r="F5" s="27">
        <f t="shared" si="0"/>
        <v>0</v>
      </c>
      <c r="G5" s="27">
        <f t="shared" si="0"/>
        <v>3872017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21467568</v>
      </c>
      <c r="O5" s="33">
        <f aca="true" t="shared" si="1" ref="O5:O36">(N5/O$79)</f>
        <v>473.97098889453116</v>
      </c>
      <c r="P5" s="6"/>
    </row>
    <row r="6" spans="1:16" ht="15">
      <c r="A6" s="12"/>
      <c r="B6" s="25">
        <v>311</v>
      </c>
      <c r="C6" s="20" t="s">
        <v>3</v>
      </c>
      <c r="D6" s="46">
        <v>9697830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9697830</v>
      </c>
      <c r="O6" s="47">
        <f t="shared" si="1"/>
        <v>214.11321837811582</v>
      </c>
      <c r="P6" s="9"/>
    </row>
    <row r="7" spans="1:16" ht="15">
      <c r="A7" s="12"/>
      <c r="B7" s="25">
        <v>312.1</v>
      </c>
      <c r="C7" s="20" t="s">
        <v>11</v>
      </c>
      <c r="D7" s="46">
        <v>674207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674207</v>
      </c>
      <c r="O7" s="47">
        <f t="shared" si="1"/>
        <v>14.8854569138719</v>
      </c>
      <c r="P7" s="9"/>
    </row>
    <row r="8" spans="1:16" ht="15">
      <c r="A8" s="12"/>
      <c r="B8" s="25">
        <v>312.52</v>
      </c>
      <c r="C8" s="20" t="s">
        <v>109</v>
      </c>
      <c r="D8" s="46">
        <v>0</v>
      </c>
      <c r="E8" s="46">
        <v>426077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426077</v>
      </c>
      <c r="O8" s="47">
        <f t="shared" si="1"/>
        <v>9.407126929106044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3872017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3872017</v>
      </c>
      <c r="O9" s="47">
        <f t="shared" si="1"/>
        <v>85.48819905945732</v>
      </c>
      <c r="P9" s="9"/>
    </row>
    <row r="10" spans="1:16" ht="15">
      <c r="A10" s="12"/>
      <c r="B10" s="25">
        <v>314.1</v>
      </c>
      <c r="C10" s="20" t="s">
        <v>13</v>
      </c>
      <c r="D10" s="46">
        <v>3789455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3789455</v>
      </c>
      <c r="O10" s="47">
        <f t="shared" si="1"/>
        <v>83.6653566776323</v>
      </c>
      <c r="P10" s="9"/>
    </row>
    <row r="11" spans="1:16" ht="15">
      <c r="A11" s="12"/>
      <c r="B11" s="25">
        <v>314.3</v>
      </c>
      <c r="C11" s="20" t="s">
        <v>14</v>
      </c>
      <c r="D11" s="46">
        <v>351847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351847</v>
      </c>
      <c r="O11" s="47">
        <f t="shared" si="1"/>
        <v>7.768242333252379</v>
      </c>
      <c r="P11" s="9"/>
    </row>
    <row r="12" spans="1:16" ht="15">
      <c r="A12" s="12"/>
      <c r="B12" s="25">
        <v>314.4</v>
      </c>
      <c r="C12" s="20" t="s">
        <v>15</v>
      </c>
      <c r="D12" s="46">
        <v>33781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33781</v>
      </c>
      <c r="O12" s="47">
        <f t="shared" si="1"/>
        <v>0.7458326893780496</v>
      </c>
      <c r="P12" s="9"/>
    </row>
    <row r="13" spans="1:16" ht="15">
      <c r="A13" s="12"/>
      <c r="B13" s="25">
        <v>314.8</v>
      </c>
      <c r="C13" s="20" t="s">
        <v>16</v>
      </c>
      <c r="D13" s="46">
        <v>26842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26842</v>
      </c>
      <c r="O13" s="47">
        <f t="shared" si="1"/>
        <v>0.5926302077583733</v>
      </c>
      <c r="P13" s="9"/>
    </row>
    <row r="14" spans="1:16" ht="15">
      <c r="A14" s="12"/>
      <c r="B14" s="25">
        <v>315</v>
      </c>
      <c r="C14" s="20" t="s">
        <v>110</v>
      </c>
      <c r="D14" s="46">
        <v>1752271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1752271</v>
      </c>
      <c r="O14" s="47">
        <f t="shared" si="1"/>
        <v>38.68745722297044</v>
      </c>
      <c r="P14" s="9"/>
    </row>
    <row r="15" spans="1:16" ht="15">
      <c r="A15" s="12"/>
      <c r="B15" s="25">
        <v>316</v>
      </c>
      <c r="C15" s="20" t="s">
        <v>111</v>
      </c>
      <c r="D15" s="46">
        <v>843241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843241</v>
      </c>
      <c r="O15" s="47">
        <f t="shared" si="1"/>
        <v>18.617468482988542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SUM(D17:D25)</f>
        <v>5013595</v>
      </c>
      <c r="E16" s="32">
        <f t="shared" si="3"/>
        <v>941172</v>
      </c>
      <c r="F16" s="32">
        <f t="shared" si="3"/>
        <v>0</v>
      </c>
      <c r="G16" s="32">
        <f t="shared" si="3"/>
        <v>402248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6357015</v>
      </c>
      <c r="O16" s="45">
        <f t="shared" si="1"/>
        <v>140.3531450776058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941172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941172</v>
      </c>
      <c r="O17" s="47">
        <f t="shared" si="1"/>
        <v>20.77963482215795</v>
      </c>
      <c r="P17" s="9"/>
    </row>
    <row r="18" spans="1:16" ht="15">
      <c r="A18" s="12"/>
      <c r="B18" s="25">
        <v>323.1</v>
      </c>
      <c r="C18" s="20" t="s">
        <v>20</v>
      </c>
      <c r="D18" s="46">
        <v>3923054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3923054</v>
      </c>
      <c r="O18" s="47">
        <f t="shared" si="1"/>
        <v>86.61501777316583</v>
      </c>
      <c r="P18" s="9"/>
    </row>
    <row r="19" spans="1:16" ht="15">
      <c r="A19" s="12"/>
      <c r="B19" s="25">
        <v>323.4</v>
      </c>
      <c r="C19" s="20" t="s">
        <v>21</v>
      </c>
      <c r="D19" s="46">
        <v>69828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69828</v>
      </c>
      <c r="O19" s="47">
        <f t="shared" si="1"/>
        <v>1.5416951846863753</v>
      </c>
      <c r="P19" s="9"/>
    </row>
    <row r="20" spans="1:16" ht="15">
      <c r="A20" s="12"/>
      <c r="B20" s="25">
        <v>323.7</v>
      </c>
      <c r="C20" s="20" t="s">
        <v>22</v>
      </c>
      <c r="D20" s="46">
        <v>991686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991686</v>
      </c>
      <c r="O20" s="47">
        <f t="shared" si="1"/>
        <v>21.8949064976928</v>
      </c>
      <c r="P20" s="9"/>
    </row>
    <row r="21" spans="1:16" ht="15">
      <c r="A21" s="12"/>
      <c r="B21" s="25">
        <v>324.12</v>
      </c>
      <c r="C21" s="20" t="s">
        <v>24</v>
      </c>
      <c r="D21" s="46">
        <v>0</v>
      </c>
      <c r="E21" s="46">
        <v>0</v>
      </c>
      <c r="F21" s="46">
        <v>0</v>
      </c>
      <c r="G21" s="46">
        <v>51703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51703</v>
      </c>
      <c r="O21" s="47">
        <f t="shared" si="1"/>
        <v>1.1415229726447795</v>
      </c>
      <c r="P21" s="9"/>
    </row>
    <row r="22" spans="1:16" ht="15">
      <c r="A22" s="12"/>
      <c r="B22" s="25">
        <v>324.21</v>
      </c>
      <c r="C22" s="20" t="s">
        <v>25</v>
      </c>
      <c r="D22" s="46">
        <v>0</v>
      </c>
      <c r="E22" s="46">
        <v>0</v>
      </c>
      <c r="F22" s="46">
        <v>0</v>
      </c>
      <c r="G22" s="46">
        <v>91692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91692</v>
      </c>
      <c r="O22" s="47">
        <f t="shared" si="1"/>
        <v>2.024418784359614</v>
      </c>
      <c r="P22" s="9"/>
    </row>
    <row r="23" spans="1:16" ht="15">
      <c r="A23" s="12"/>
      <c r="B23" s="25">
        <v>324.31</v>
      </c>
      <c r="C23" s="20" t="s">
        <v>27</v>
      </c>
      <c r="D23" s="46">
        <v>0</v>
      </c>
      <c r="E23" s="46">
        <v>0</v>
      </c>
      <c r="F23" s="46">
        <v>0</v>
      </c>
      <c r="G23" s="46">
        <v>181108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181108</v>
      </c>
      <c r="O23" s="47">
        <f t="shared" si="1"/>
        <v>3.9985869781202394</v>
      </c>
      <c r="P23" s="9"/>
    </row>
    <row r="24" spans="1:16" ht="15">
      <c r="A24" s="12"/>
      <c r="B24" s="25">
        <v>324.61</v>
      </c>
      <c r="C24" s="20" t="s">
        <v>29</v>
      </c>
      <c r="D24" s="46">
        <v>0</v>
      </c>
      <c r="E24" s="46">
        <v>0</v>
      </c>
      <c r="F24" s="46">
        <v>0</v>
      </c>
      <c r="G24" s="46">
        <v>77745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77745</v>
      </c>
      <c r="O24" s="47">
        <f t="shared" si="1"/>
        <v>1.7164904069061444</v>
      </c>
      <c r="P24" s="9"/>
    </row>
    <row r="25" spans="1:16" ht="15">
      <c r="A25" s="12"/>
      <c r="B25" s="25">
        <v>329</v>
      </c>
      <c r="C25" s="20" t="s">
        <v>30</v>
      </c>
      <c r="D25" s="46">
        <v>29027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29027</v>
      </c>
      <c r="O25" s="47">
        <f t="shared" si="1"/>
        <v>0.6408716578720773</v>
      </c>
      <c r="P25" s="9"/>
    </row>
    <row r="26" spans="1:16" ht="15.75">
      <c r="A26" s="29" t="s">
        <v>31</v>
      </c>
      <c r="B26" s="30"/>
      <c r="C26" s="31"/>
      <c r="D26" s="32">
        <f aca="true" t="shared" si="5" ref="D26:M26">SUM(D27:D45)</f>
        <v>5379814</v>
      </c>
      <c r="E26" s="32">
        <f t="shared" si="5"/>
        <v>53024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1741792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7174630</v>
      </c>
      <c r="O26" s="45">
        <f t="shared" si="1"/>
        <v>158.40483076855142</v>
      </c>
      <c r="P26" s="10"/>
    </row>
    <row r="27" spans="1:16" ht="15">
      <c r="A27" s="12"/>
      <c r="B27" s="25">
        <v>331.1</v>
      </c>
      <c r="C27" s="20" t="s">
        <v>86</v>
      </c>
      <c r="D27" s="46">
        <v>183328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183328</v>
      </c>
      <c r="O27" s="47">
        <f t="shared" si="1"/>
        <v>4.047601174574438</v>
      </c>
      <c r="P27" s="9"/>
    </row>
    <row r="28" spans="1:16" ht="15">
      <c r="A28" s="12"/>
      <c r="B28" s="25">
        <v>331.2</v>
      </c>
      <c r="C28" s="20" t="s">
        <v>87</v>
      </c>
      <c r="D28" s="46">
        <v>6242</v>
      </c>
      <c r="E28" s="46">
        <v>52648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58890</v>
      </c>
      <c r="O28" s="47">
        <f t="shared" si="1"/>
        <v>1.3002009140485284</v>
      </c>
      <c r="P28" s="9"/>
    </row>
    <row r="29" spans="1:16" ht="15">
      <c r="A29" s="12"/>
      <c r="B29" s="25">
        <v>331.31</v>
      </c>
      <c r="C29" s="20" t="s">
        <v>127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585234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585234</v>
      </c>
      <c r="O29" s="47">
        <f t="shared" si="1"/>
        <v>12.921069480935245</v>
      </c>
      <c r="P29" s="9"/>
    </row>
    <row r="30" spans="1:16" ht="15">
      <c r="A30" s="12"/>
      <c r="B30" s="25">
        <v>331.34</v>
      </c>
      <c r="C30" s="20" t="s">
        <v>145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10893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10893</v>
      </c>
      <c r="O30" s="47">
        <f t="shared" si="1"/>
        <v>0.2405007396286402</v>
      </c>
      <c r="P30" s="9"/>
    </row>
    <row r="31" spans="1:16" ht="15">
      <c r="A31" s="12"/>
      <c r="B31" s="25">
        <v>331.7</v>
      </c>
      <c r="C31" s="20" t="s">
        <v>88</v>
      </c>
      <c r="D31" s="46">
        <v>2829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2829</v>
      </c>
      <c r="O31" s="47">
        <f t="shared" si="1"/>
        <v>0.06245998277879584</v>
      </c>
      <c r="P31" s="9"/>
    </row>
    <row r="32" spans="1:16" ht="15">
      <c r="A32" s="12"/>
      <c r="B32" s="25">
        <v>334.1</v>
      </c>
      <c r="C32" s="20" t="s">
        <v>146</v>
      </c>
      <c r="D32" s="46">
        <v>9772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9772</v>
      </c>
      <c r="O32" s="47">
        <f t="shared" si="1"/>
        <v>0.2157507782659572</v>
      </c>
      <c r="P32" s="9"/>
    </row>
    <row r="33" spans="1:16" ht="15">
      <c r="A33" s="12"/>
      <c r="B33" s="25">
        <v>334.2</v>
      </c>
      <c r="C33" s="20" t="s">
        <v>33</v>
      </c>
      <c r="D33" s="46">
        <v>0</v>
      </c>
      <c r="E33" s="46">
        <v>376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376</v>
      </c>
      <c r="O33" s="47">
        <f t="shared" si="1"/>
        <v>0.008301503543593932</v>
      </c>
      <c r="P33" s="9"/>
    </row>
    <row r="34" spans="1:16" ht="15">
      <c r="A34" s="12"/>
      <c r="B34" s="25">
        <v>334.31</v>
      </c>
      <c r="C34" s="20" t="s">
        <v>128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23094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23094</v>
      </c>
      <c r="O34" s="47">
        <f t="shared" si="1"/>
        <v>0.5098801139248891</v>
      </c>
      <c r="P34" s="9"/>
    </row>
    <row r="35" spans="1:16" ht="15">
      <c r="A35" s="12"/>
      <c r="B35" s="25">
        <v>334.34</v>
      </c>
      <c r="C35" s="20" t="s">
        <v>147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78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78</v>
      </c>
      <c r="O35" s="47">
        <f t="shared" si="1"/>
        <v>0.001722120415958316</v>
      </c>
      <c r="P35" s="9"/>
    </row>
    <row r="36" spans="1:16" ht="15">
      <c r="A36" s="12"/>
      <c r="B36" s="25">
        <v>334.39</v>
      </c>
      <c r="C36" s="20" t="s">
        <v>148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1066900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2">SUM(D36:M36)</f>
        <v>1066900</v>
      </c>
      <c r="O36" s="47">
        <f t="shared" si="1"/>
        <v>23.555516304947783</v>
      </c>
      <c r="P36" s="9"/>
    </row>
    <row r="37" spans="1:16" ht="15">
      <c r="A37" s="12"/>
      <c r="B37" s="25">
        <v>334.49</v>
      </c>
      <c r="C37" s="20" t="s">
        <v>34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55593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55593</v>
      </c>
      <c r="O37" s="47">
        <f aca="true" t="shared" si="8" ref="O37:O68">(N37/O$79)</f>
        <v>1.2274082087739828</v>
      </c>
      <c r="P37" s="9"/>
    </row>
    <row r="38" spans="1:16" ht="15">
      <c r="A38" s="12"/>
      <c r="B38" s="25">
        <v>334.7</v>
      </c>
      <c r="C38" s="20" t="s">
        <v>35</v>
      </c>
      <c r="D38" s="46">
        <v>8257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8257</v>
      </c>
      <c r="O38" s="47">
        <f t="shared" si="8"/>
        <v>0.1823019009559976</v>
      </c>
      <c r="P38" s="9"/>
    </row>
    <row r="39" spans="1:16" ht="15">
      <c r="A39" s="12"/>
      <c r="B39" s="25">
        <v>335.12</v>
      </c>
      <c r="C39" s="20" t="s">
        <v>112</v>
      </c>
      <c r="D39" s="46">
        <v>1617565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1617565</v>
      </c>
      <c r="O39" s="47">
        <f t="shared" si="8"/>
        <v>35.71335526461043</v>
      </c>
      <c r="P39" s="9"/>
    </row>
    <row r="40" spans="1:16" ht="15">
      <c r="A40" s="12"/>
      <c r="B40" s="25">
        <v>335.15</v>
      </c>
      <c r="C40" s="20" t="s">
        <v>113</v>
      </c>
      <c r="D40" s="46">
        <v>44705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44705</v>
      </c>
      <c r="O40" s="47">
        <f t="shared" si="8"/>
        <v>0.9870178614796988</v>
      </c>
      <c r="P40" s="9"/>
    </row>
    <row r="41" spans="1:16" ht="15">
      <c r="A41" s="12"/>
      <c r="B41" s="25">
        <v>335.18</v>
      </c>
      <c r="C41" s="20" t="s">
        <v>114</v>
      </c>
      <c r="D41" s="46">
        <v>3107086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3107086</v>
      </c>
      <c r="O41" s="47">
        <f t="shared" si="8"/>
        <v>68.59969531715717</v>
      </c>
      <c r="P41" s="9"/>
    </row>
    <row r="42" spans="1:16" ht="15">
      <c r="A42" s="12"/>
      <c r="B42" s="25">
        <v>335.49</v>
      </c>
      <c r="C42" s="20" t="s">
        <v>39</v>
      </c>
      <c r="D42" s="46">
        <v>40804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40804</v>
      </c>
      <c r="O42" s="47">
        <f t="shared" si="8"/>
        <v>0.9008897622149118</v>
      </c>
      <c r="P42" s="9"/>
    </row>
    <row r="43" spans="1:16" ht="15">
      <c r="A43" s="12"/>
      <c r="B43" s="25">
        <v>337.2</v>
      </c>
      <c r="C43" s="20" t="s">
        <v>40</v>
      </c>
      <c r="D43" s="46">
        <v>305854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305854</v>
      </c>
      <c r="O43" s="47">
        <f t="shared" si="8"/>
        <v>6.752787406442496</v>
      </c>
      <c r="P43" s="9"/>
    </row>
    <row r="44" spans="1:16" ht="15">
      <c r="A44" s="12"/>
      <c r="B44" s="25">
        <v>337.4</v>
      </c>
      <c r="C44" s="20" t="s">
        <v>129</v>
      </c>
      <c r="D44" s="46">
        <v>40000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40000</v>
      </c>
      <c r="O44" s="47">
        <f t="shared" si="8"/>
        <v>0.8831386748504184</v>
      </c>
      <c r="P44" s="9"/>
    </row>
    <row r="45" spans="1:16" ht="15">
      <c r="A45" s="12"/>
      <c r="B45" s="25">
        <v>338</v>
      </c>
      <c r="C45" s="20" t="s">
        <v>142</v>
      </c>
      <c r="D45" s="46">
        <v>13372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13372</v>
      </c>
      <c r="O45" s="47">
        <f t="shared" si="8"/>
        <v>0.29523325900249486</v>
      </c>
      <c r="P45" s="9"/>
    </row>
    <row r="46" spans="1:16" ht="15.75">
      <c r="A46" s="29" t="s">
        <v>45</v>
      </c>
      <c r="B46" s="30"/>
      <c r="C46" s="31"/>
      <c r="D46" s="32">
        <f aca="true" t="shared" si="9" ref="D46:M46">SUM(D47:D60)</f>
        <v>7249070</v>
      </c>
      <c r="E46" s="32">
        <f t="shared" si="9"/>
        <v>3010895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21589126</v>
      </c>
      <c r="J46" s="32">
        <f t="shared" si="9"/>
        <v>667447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32516538</v>
      </c>
      <c r="O46" s="45">
        <f t="shared" si="8"/>
        <v>717.9153070010818</v>
      </c>
      <c r="P46" s="10"/>
    </row>
    <row r="47" spans="1:16" ht="15">
      <c r="A47" s="12"/>
      <c r="B47" s="25">
        <v>341.2</v>
      </c>
      <c r="C47" s="20" t="s">
        <v>115</v>
      </c>
      <c r="D47" s="46">
        <v>529559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667447</v>
      </c>
      <c r="K47" s="46">
        <v>0</v>
      </c>
      <c r="L47" s="46">
        <v>0</v>
      </c>
      <c r="M47" s="46">
        <v>0</v>
      </c>
      <c r="N47" s="46">
        <f aca="true" t="shared" si="10" ref="N47:N60">SUM(D47:M47)</f>
        <v>1197006</v>
      </c>
      <c r="O47" s="47">
        <f t="shared" si="8"/>
        <v>26.4280573157</v>
      </c>
      <c r="P47" s="9"/>
    </row>
    <row r="48" spans="1:16" ht="15">
      <c r="A48" s="12"/>
      <c r="B48" s="25">
        <v>341.3</v>
      </c>
      <c r="C48" s="20" t="s">
        <v>132</v>
      </c>
      <c r="D48" s="46">
        <v>4677237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4677237</v>
      </c>
      <c r="O48" s="47">
        <f t="shared" si="8"/>
        <v>103.26622215353366</v>
      </c>
      <c r="P48" s="9"/>
    </row>
    <row r="49" spans="1:16" ht="15">
      <c r="A49" s="12"/>
      <c r="B49" s="25">
        <v>341.9</v>
      </c>
      <c r="C49" s="20" t="s">
        <v>116</v>
      </c>
      <c r="D49" s="46">
        <v>86823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86823</v>
      </c>
      <c r="O49" s="47">
        <f t="shared" si="8"/>
        <v>1.9169187291634469</v>
      </c>
      <c r="P49" s="9"/>
    </row>
    <row r="50" spans="1:16" ht="15">
      <c r="A50" s="12"/>
      <c r="B50" s="25">
        <v>342.1</v>
      </c>
      <c r="C50" s="20" t="s">
        <v>90</v>
      </c>
      <c r="D50" s="46">
        <v>391414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391414</v>
      </c>
      <c r="O50" s="47">
        <f t="shared" si="8"/>
        <v>8.641821031947542</v>
      </c>
      <c r="P50" s="9"/>
    </row>
    <row r="51" spans="1:16" ht="15">
      <c r="A51" s="12"/>
      <c r="B51" s="25">
        <v>342.5</v>
      </c>
      <c r="C51" s="20" t="s">
        <v>50</v>
      </c>
      <c r="D51" s="46">
        <v>0</v>
      </c>
      <c r="E51" s="46">
        <v>1085658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1085658</v>
      </c>
      <c r="O51" s="47">
        <f t="shared" si="8"/>
        <v>23.969664186518887</v>
      </c>
      <c r="P51" s="9"/>
    </row>
    <row r="52" spans="1:16" ht="15">
      <c r="A52" s="12"/>
      <c r="B52" s="25">
        <v>343.3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9173262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9173262</v>
      </c>
      <c r="O52" s="47">
        <f t="shared" si="8"/>
        <v>202.53156116839247</v>
      </c>
      <c r="P52" s="9"/>
    </row>
    <row r="53" spans="1:16" ht="15">
      <c r="A53" s="12"/>
      <c r="B53" s="25">
        <v>343.4</v>
      </c>
      <c r="C53" s="20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1802643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1802643</v>
      </c>
      <c r="O53" s="47">
        <f t="shared" si="8"/>
        <v>39.79959375620957</v>
      </c>
      <c r="P53" s="9"/>
    </row>
    <row r="54" spans="1:16" ht="15">
      <c r="A54" s="12"/>
      <c r="B54" s="25">
        <v>343.5</v>
      </c>
      <c r="C54" s="20" t="s">
        <v>53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10445158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10445158</v>
      </c>
      <c r="O54" s="47">
        <f t="shared" si="8"/>
        <v>230.61307486808116</v>
      </c>
      <c r="P54" s="9"/>
    </row>
    <row r="55" spans="1:16" ht="15">
      <c r="A55" s="12"/>
      <c r="B55" s="25">
        <v>343.6</v>
      </c>
      <c r="C55" s="20" t="s">
        <v>54</v>
      </c>
      <c r="D55" s="46">
        <v>0</v>
      </c>
      <c r="E55" s="46">
        <v>1925237</v>
      </c>
      <c r="F55" s="46">
        <v>0</v>
      </c>
      <c r="G55" s="46">
        <v>0</v>
      </c>
      <c r="H55" s="46">
        <v>0</v>
      </c>
      <c r="I55" s="46">
        <v>164087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2089324</v>
      </c>
      <c r="O55" s="47">
        <f t="shared" si="8"/>
        <v>46.12907071732939</v>
      </c>
      <c r="P55" s="9"/>
    </row>
    <row r="56" spans="1:16" ht="15">
      <c r="A56" s="12"/>
      <c r="B56" s="25">
        <v>343.9</v>
      </c>
      <c r="C56" s="20" t="s">
        <v>55</v>
      </c>
      <c r="D56" s="46">
        <v>6475</v>
      </c>
      <c r="E56" s="46">
        <v>0</v>
      </c>
      <c r="F56" s="46">
        <v>0</v>
      </c>
      <c r="G56" s="46">
        <v>0</v>
      </c>
      <c r="H56" s="46">
        <v>0</v>
      </c>
      <c r="I56" s="46">
        <v>3976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10451</v>
      </c>
      <c r="O56" s="47">
        <f t="shared" si="8"/>
        <v>0.23074205727154307</v>
      </c>
      <c r="P56" s="9"/>
    </row>
    <row r="57" spans="1:16" ht="15">
      <c r="A57" s="12"/>
      <c r="B57" s="25">
        <v>344.9</v>
      </c>
      <c r="C57" s="20" t="s">
        <v>117</v>
      </c>
      <c r="D57" s="46">
        <v>319492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319492</v>
      </c>
      <c r="O57" s="47">
        <f t="shared" si="8"/>
        <v>7.053893537632747</v>
      </c>
      <c r="P57" s="9"/>
    </row>
    <row r="58" spans="1:16" ht="15">
      <c r="A58" s="12"/>
      <c r="B58" s="25">
        <v>347.1</v>
      </c>
      <c r="C58" s="20" t="s">
        <v>57</v>
      </c>
      <c r="D58" s="46">
        <v>10987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10987</v>
      </c>
      <c r="O58" s="47">
        <f t="shared" si="8"/>
        <v>0.24257611551453867</v>
      </c>
      <c r="P58" s="9"/>
    </row>
    <row r="59" spans="1:16" ht="15">
      <c r="A59" s="12"/>
      <c r="B59" s="25">
        <v>347.2</v>
      </c>
      <c r="C59" s="20" t="s">
        <v>58</v>
      </c>
      <c r="D59" s="46">
        <v>1143583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1143583</v>
      </c>
      <c r="O59" s="47">
        <f t="shared" si="8"/>
        <v>25.24855938003665</v>
      </c>
      <c r="P59" s="9"/>
    </row>
    <row r="60" spans="1:16" ht="15">
      <c r="A60" s="12"/>
      <c r="B60" s="25">
        <v>349</v>
      </c>
      <c r="C60" s="20" t="s">
        <v>1</v>
      </c>
      <c r="D60" s="46">
        <v>83500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83500</v>
      </c>
      <c r="O60" s="47">
        <f t="shared" si="8"/>
        <v>1.8435519837502483</v>
      </c>
      <c r="P60" s="9"/>
    </row>
    <row r="61" spans="1:16" ht="15.75">
      <c r="A61" s="29" t="s">
        <v>46</v>
      </c>
      <c r="B61" s="30"/>
      <c r="C61" s="31"/>
      <c r="D61" s="32">
        <f aca="true" t="shared" si="11" ref="D61:M61">SUM(D62:D64)</f>
        <v>255968</v>
      </c>
      <c r="E61" s="32">
        <f t="shared" si="11"/>
        <v>76953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6">SUM(D61:M61)</f>
        <v>332921</v>
      </c>
      <c r="O61" s="45">
        <f t="shared" si="8"/>
        <v>7.350385269246903</v>
      </c>
      <c r="P61" s="10"/>
    </row>
    <row r="62" spans="1:16" ht="15">
      <c r="A62" s="13"/>
      <c r="B62" s="39">
        <v>351.5</v>
      </c>
      <c r="C62" s="21" t="s">
        <v>63</v>
      </c>
      <c r="D62" s="46">
        <v>112360</v>
      </c>
      <c r="E62" s="46">
        <v>76953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189313</v>
      </c>
      <c r="O62" s="47">
        <f t="shared" si="8"/>
        <v>4.179740798798932</v>
      </c>
      <c r="P62" s="9"/>
    </row>
    <row r="63" spans="1:16" ht="15">
      <c r="A63" s="13"/>
      <c r="B63" s="39">
        <v>354</v>
      </c>
      <c r="C63" s="21" t="s">
        <v>64</v>
      </c>
      <c r="D63" s="46">
        <v>134373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134373</v>
      </c>
      <c r="O63" s="47">
        <f t="shared" si="8"/>
        <v>2.966749828891882</v>
      </c>
      <c r="P63" s="9"/>
    </row>
    <row r="64" spans="1:16" ht="15">
      <c r="A64" s="13"/>
      <c r="B64" s="39">
        <v>359</v>
      </c>
      <c r="C64" s="21" t="s">
        <v>65</v>
      </c>
      <c r="D64" s="46">
        <v>9235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9235</v>
      </c>
      <c r="O64" s="47">
        <f t="shared" si="8"/>
        <v>0.20389464155609036</v>
      </c>
      <c r="P64" s="9"/>
    </row>
    <row r="65" spans="1:16" ht="15.75">
      <c r="A65" s="29" t="s">
        <v>4</v>
      </c>
      <c r="B65" s="30"/>
      <c r="C65" s="31"/>
      <c r="D65" s="32">
        <f aca="true" t="shared" si="13" ref="D65:M65">SUM(D66:D73)</f>
        <v>1401153</v>
      </c>
      <c r="E65" s="32">
        <f t="shared" si="13"/>
        <v>729060</v>
      </c>
      <c r="F65" s="32">
        <f t="shared" si="13"/>
        <v>0</v>
      </c>
      <c r="G65" s="32">
        <f t="shared" si="13"/>
        <v>654707</v>
      </c>
      <c r="H65" s="32">
        <f t="shared" si="13"/>
        <v>0</v>
      </c>
      <c r="I65" s="32">
        <f t="shared" si="13"/>
        <v>1480665</v>
      </c>
      <c r="J65" s="32">
        <f t="shared" si="13"/>
        <v>88025</v>
      </c>
      <c r="K65" s="32">
        <f t="shared" si="13"/>
        <v>6520848</v>
      </c>
      <c r="L65" s="32">
        <f t="shared" si="13"/>
        <v>0</v>
      </c>
      <c r="M65" s="32">
        <f t="shared" si="13"/>
        <v>0</v>
      </c>
      <c r="N65" s="32">
        <f t="shared" si="12"/>
        <v>10874458</v>
      </c>
      <c r="O65" s="45">
        <f t="shared" si="8"/>
        <v>240.09136069591327</v>
      </c>
      <c r="P65" s="10"/>
    </row>
    <row r="66" spans="1:16" ht="15">
      <c r="A66" s="12"/>
      <c r="B66" s="25">
        <v>361.1</v>
      </c>
      <c r="C66" s="20" t="s">
        <v>67</v>
      </c>
      <c r="D66" s="46">
        <v>385224</v>
      </c>
      <c r="E66" s="46">
        <v>354498</v>
      </c>
      <c r="F66" s="46">
        <v>0</v>
      </c>
      <c r="G66" s="46">
        <v>313637</v>
      </c>
      <c r="H66" s="46">
        <v>0</v>
      </c>
      <c r="I66" s="46">
        <v>593358</v>
      </c>
      <c r="J66" s="46">
        <v>32277</v>
      </c>
      <c r="K66" s="46">
        <v>940190</v>
      </c>
      <c r="L66" s="46">
        <v>0</v>
      </c>
      <c r="M66" s="46">
        <v>0</v>
      </c>
      <c r="N66" s="46">
        <f t="shared" si="12"/>
        <v>2619184</v>
      </c>
      <c r="O66" s="47">
        <f t="shared" si="8"/>
        <v>57.82756717373545</v>
      </c>
      <c r="P66" s="9"/>
    </row>
    <row r="67" spans="1:16" ht="15">
      <c r="A67" s="12"/>
      <c r="B67" s="25">
        <v>361.3</v>
      </c>
      <c r="C67" s="20" t="s">
        <v>68</v>
      </c>
      <c r="D67" s="46">
        <v>438320</v>
      </c>
      <c r="E67" s="46">
        <v>355244</v>
      </c>
      <c r="F67" s="46">
        <v>0</v>
      </c>
      <c r="G67" s="46">
        <v>286633</v>
      </c>
      <c r="H67" s="46">
        <v>0</v>
      </c>
      <c r="I67" s="46">
        <v>610183</v>
      </c>
      <c r="J67" s="46">
        <v>32527</v>
      </c>
      <c r="K67" s="46">
        <v>4251023</v>
      </c>
      <c r="L67" s="46">
        <v>0</v>
      </c>
      <c r="M67" s="46">
        <v>0</v>
      </c>
      <c r="N67" s="46">
        <f aca="true" t="shared" si="14" ref="N67:N73">SUM(D67:M67)</f>
        <v>5973930</v>
      </c>
      <c r="O67" s="47">
        <f t="shared" si="8"/>
        <v>131.895215596229</v>
      </c>
      <c r="P67" s="9"/>
    </row>
    <row r="68" spans="1:16" ht="15">
      <c r="A68" s="12"/>
      <c r="B68" s="25">
        <v>361.4</v>
      </c>
      <c r="C68" s="20" t="s">
        <v>118</v>
      </c>
      <c r="D68" s="46">
        <v>16803</v>
      </c>
      <c r="E68" s="46">
        <v>13919</v>
      </c>
      <c r="F68" s="46">
        <v>0</v>
      </c>
      <c r="G68" s="46">
        <v>7163</v>
      </c>
      <c r="H68" s="46">
        <v>0</v>
      </c>
      <c r="I68" s="46">
        <v>23831</v>
      </c>
      <c r="J68" s="46">
        <v>1325</v>
      </c>
      <c r="K68" s="46">
        <v>-2227490</v>
      </c>
      <c r="L68" s="46">
        <v>0</v>
      </c>
      <c r="M68" s="46">
        <v>0</v>
      </c>
      <c r="N68" s="46">
        <f t="shared" si="14"/>
        <v>-2164449</v>
      </c>
      <c r="O68" s="47">
        <f t="shared" si="8"/>
        <v>-47.78771554103283</v>
      </c>
      <c r="P68" s="9"/>
    </row>
    <row r="69" spans="1:16" ht="15">
      <c r="A69" s="12"/>
      <c r="B69" s="25">
        <v>364</v>
      </c>
      <c r="C69" s="20" t="s">
        <v>119</v>
      </c>
      <c r="D69" s="46">
        <v>96216</v>
      </c>
      <c r="E69" s="46">
        <v>0</v>
      </c>
      <c r="F69" s="46">
        <v>0</v>
      </c>
      <c r="G69" s="46">
        <v>47274</v>
      </c>
      <c r="H69" s="46">
        <v>0</v>
      </c>
      <c r="I69" s="46">
        <v>120159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263649</v>
      </c>
      <c r="O69" s="47">
        <f aca="true" t="shared" si="15" ref="O69:O77">(N69/O$79)</f>
        <v>5.820965712140949</v>
      </c>
      <c r="P69" s="9"/>
    </row>
    <row r="70" spans="1:16" ht="15">
      <c r="A70" s="12"/>
      <c r="B70" s="25">
        <v>366</v>
      </c>
      <c r="C70" s="20" t="s">
        <v>70</v>
      </c>
      <c r="D70" s="46">
        <v>233100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233100</v>
      </c>
      <c r="O70" s="47">
        <f t="shared" si="15"/>
        <v>5.146490627690813</v>
      </c>
      <c r="P70" s="9"/>
    </row>
    <row r="71" spans="1:16" ht="15">
      <c r="A71" s="12"/>
      <c r="B71" s="25">
        <v>368</v>
      </c>
      <c r="C71" s="20" t="s">
        <v>71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3557125</v>
      </c>
      <c r="L71" s="46">
        <v>0</v>
      </c>
      <c r="M71" s="46">
        <v>0</v>
      </c>
      <c r="N71" s="46">
        <f t="shared" si="14"/>
        <v>3557125</v>
      </c>
      <c r="O71" s="47">
        <f t="shared" si="15"/>
        <v>78.53586646943236</v>
      </c>
      <c r="P71" s="9"/>
    </row>
    <row r="72" spans="1:16" ht="15">
      <c r="A72" s="12"/>
      <c r="B72" s="25">
        <v>369.3</v>
      </c>
      <c r="C72" s="20" t="s">
        <v>72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21896</v>
      </c>
      <c r="K72" s="46">
        <v>0</v>
      </c>
      <c r="L72" s="46">
        <v>0</v>
      </c>
      <c r="M72" s="46">
        <v>0</v>
      </c>
      <c r="N72" s="46">
        <f t="shared" si="14"/>
        <v>21896</v>
      </c>
      <c r="O72" s="47">
        <f t="shared" si="15"/>
        <v>0.483430110613119</v>
      </c>
      <c r="P72" s="9"/>
    </row>
    <row r="73" spans="1:16" ht="15">
      <c r="A73" s="12"/>
      <c r="B73" s="25">
        <v>369.9</v>
      </c>
      <c r="C73" s="20" t="s">
        <v>73</v>
      </c>
      <c r="D73" s="46">
        <v>231490</v>
      </c>
      <c r="E73" s="46">
        <v>5399</v>
      </c>
      <c r="F73" s="46">
        <v>0</v>
      </c>
      <c r="G73" s="46">
        <v>0</v>
      </c>
      <c r="H73" s="46">
        <v>0</v>
      </c>
      <c r="I73" s="46">
        <v>133134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370023</v>
      </c>
      <c r="O73" s="47">
        <f t="shared" si="15"/>
        <v>8.16954054710441</v>
      </c>
      <c r="P73" s="9"/>
    </row>
    <row r="74" spans="1:16" ht="15.75">
      <c r="A74" s="29" t="s">
        <v>47</v>
      </c>
      <c r="B74" s="30"/>
      <c r="C74" s="31"/>
      <c r="D74" s="32">
        <f aca="true" t="shared" si="16" ref="D74:M74">SUM(D75:D76)</f>
        <v>0</v>
      </c>
      <c r="E74" s="32">
        <f t="shared" si="16"/>
        <v>0</v>
      </c>
      <c r="F74" s="32">
        <f t="shared" si="16"/>
        <v>0</v>
      </c>
      <c r="G74" s="32">
        <f t="shared" si="16"/>
        <v>8250000</v>
      </c>
      <c r="H74" s="32">
        <f t="shared" si="16"/>
        <v>0</v>
      </c>
      <c r="I74" s="32">
        <f t="shared" si="16"/>
        <v>1530408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9780408</v>
      </c>
      <c r="O74" s="45">
        <f t="shared" si="15"/>
        <v>215.93641401541078</v>
      </c>
      <c r="P74" s="9"/>
    </row>
    <row r="75" spans="1:16" ht="15">
      <c r="A75" s="12"/>
      <c r="B75" s="25">
        <v>381</v>
      </c>
      <c r="C75" s="20" t="s">
        <v>74</v>
      </c>
      <c r="D75" s="46">
        <v>0</v>
      </c>
      <c r="E75" s="46">
        <v>0</v>
      </c>
      <c r="F75" s="46">
        <v>0</v>
      </c>
      <c r="G75" s="46">
        <v>8250000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8250000</v>
      </c>
      <c r="O75" s="47">
        <f t="shared" si="15"/>
        <v>182.1473516878988</v>
      </c>
      <c r="P75" s="9"/>
    </row>
    <row r="76" spans="1:16" ht="15.75" thickBot="1">
      <c r="A76" s="12"/>
      <c r="B76" s="25">
        <v>389.8</v>
      </c>
      <c r="C76" s="20" t="s">
        <v>120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1530408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1530408</v>
      </c>
      <c r="O76" s="47">
        <f t="shared" si="15"/>
        <v>33.78906232751198</v>
      </c>
      <c r="P76" s="9"/>
    </row>
    <row r="77" spans="1:119" ht="16.5" thickBot="1">
      <c r="A77" s="14" t="s">
        <v>61</v>
      </c>
      <c r="B77" s="23"/>
      <c r="C77" s="22"/>
      <c r="D77" s="15">
        <f aca="true" t="shared" si="17" ref="D77:M77">SUM(D5,D16,D26,D46,D61,D65,D74)</f>
        <v>36469074</v>
      </c>
      <c r="E77" s="15">
        <f t="shared" si="17"/>
        <v>5237181</v>
      </c>
      <c r="F77" s="15">
        <f t="shared" si="17"/>
        <v>0</v>
      </c>
      <c r="G77" s="15">
        <f t="shared" si="17"/>
        <v>13178972</v>
      </c>
      <c r="H77" s="15">
        <f t="shared" si="17"/>
        <v>0</v>
      </c>
      <c r="I77" s="15">
        <f t="shared" si="17"/>
        <v>26341991</v>
      </c>
      <c r="J77" s="15">
        <f t="shared" si="17"/>
        <v>755472</v>
      </c>
      <c r="K77" s="15">
        <f t="shared" si="17"/>
        <v>6520848</v>
      </c>
      <c r="L77" s="15">
        <f t="shared" si="17"/>
        <v>0</v>
      </c>
      <c r="M77" s="15">
        <f t="shared" si="17"/>
        <v>0</v>
      </c>
      <c r="N77" s="15">
        <f>SUM(D77:M77)</f>
        <v>88503538</v>
      </c>
      <c r="O77" s="38">
        <f t="shared" si="15"/>
        <v>1954.0224317223413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149</v>
      </c>
      <c r="M79" s="48"/>
      <c r="N79" s="48"/>
      <c r="O79" s="43">
        <v>45293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92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16247050</v>
      </c>
      <c r="E5" s="27">
        <f t="shared" si="0"/>
        <v>366638</v>
      </c>
      <c r="F5" s="27">
        <f t="shared" si="0"/>
        <v>0</v>
      </c>
      <c r="G5" s="27">
        <f t="shared" si="0"/>
        <v>3387379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20001067</v>
      </c>
      <c r="O5" s="33">
        <f aca="true" t="shared" si="1" ref="O5:O36">(N5/O$71)</f>
        <v>444.9922575477785</v>
      </c>
      <c r="P5" s="6"/>
    </row>
    <row r="6" spans="1:16" ht="15">
      <c r="A6" s="12"/>
      <c r="B6" s="25">
        <v>311</v>
      </c>
      <c r="C6" s="20" t="s">
        <v>3</v>
      </c>
      <c r="D6" s="46">
        <v>8964640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8964640</v>
      </c>
      <c r="O6" s="47">
        <f t="shared" si="1"/>
        <v>199.44912897412507</v>
      </c>
      <c r="P6" s="9"/>
    </row>
    <row r="7" spans="1:16" ht="15">
      <c r="A7" s="12"/>
      <c r="B7" s="25">
        <v>312.1</v>
      </c>
      <c r="C7" s="20" t="s">
        <v>11</v>
      </c>
      <c r="D7" s="46">
        <v>672462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672462</v>
      </c>
      <c r="O7" s="47">
        <f t="shared" si="1"/>
        <v>14.961220993614702</v>
      </c>
      <c r="P7" s="9"/>
    </row>
    <row r="8" spans="1:16" ht="15">
      <c r="A8" s="12"/>
      <c r="B8" s="25">
        <v>312.52</v>
      </c>
      <c r="C8" s="20" t="s">
        <v>109</v>
      </c>
      <c r="D8" s="46">
        <v>0</v>
      </c>
      <c r="E8" s="46">
        <v>366638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366638</v>
      </c>
      <c r="O8" s="47">
        <f t="shared" si="1"/>
        <v>8.15711838387434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3387379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3387379</v>
      </c>
      <c r="O9" s="47">
        <f t="shared" si="1"/>
        <v>75.36385075755891</v>
      </c>
      <c r="P9" s="9"/>
    </row>
    <row r="10" spans="1:16" ht="15">
      <c r="A10" s="12"/>
      <c r="B10" s="25">
        <v>314.1</v>
      </c>
      <c r="C10" s="20" t="s">
        <v>13</v>
      </c>
      <c r="D10" s="46">
        <v>3490785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3490785</v>
      </c>
      <c r="O10" s="47">
        <f t="shared" si="1"/>
        <v>77.66447148864218</v>
      </c>
      <c r="P10" s="9"/>
    </row>
    <row r="11" spans="1:16" ht="15">
      <c r="A11" s="12"/>
      <c r="B11" s="25">
        <v>314.3</v>
      </c>
      <c r="C11" s="20" t="s">
        <v>14</v>
      </c>
      <c r="D11" s="46">
        <v>348343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348343</v>
      </c>
      <c r="O11" s="47">
        <f t="shared" si="1"/>
        <v>7.750083431597215</v>
      </c>
      <c r="P11" s="9"/>
    </row>
    <row r="12" spans="1:16" ht="15">
      <c r="A12" s="12"/>
      <c r="B12" s="25">
        <v>314.4</v>
      </c>
      <c r="C12" s="20" t="s">
        <v>15</v>
      </c>
      <c r="D12" s="46">
        <v>35250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35250</v>
      </c>
      <c r="O12" s="47">
        <f t="shared" si="1"/>
        <v>0.7842570138162726</v>
      </c>
      <c r="P12" s="9"/>
    </row>
    <row r="13" spans="1:16" ht="15">
      <c r="A13" s="12"/>
      <c r="B13" s="25">
        <v>314.8</v>
      </c>
      <c r="C13" s="20" t="s">
        <v>16</v>
      </c>
      <c r="D13" s="46">
        <v>25908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25908</v>
      </c>
      <c r="O13" s="47">
        <f t="shared" si="1"/>
        <v>0.5764122188355174</v>
      </c>
      <c r="P13" s="9"/>
    </row>
    <row r="14" spans="1:16" ht="15">
      <c r="A14" s="12"/>
      <c r="B14" s="25">
        <v>315</v>
      </c>
      <c r="C14" s="20" t="s">
        <v>110</v>
      </c>
      <c r="D14" s="46">
        <v>1858673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1858673</v>
      </c>
      <c r="O14" s="47">
        <f t="shared" si="1"/>
        <v>41.35254855718958</v>
      </c>
      <c r="P14" s="9"/>
    </row>
    <row r="15" spans="1:16" ht="15">
      <c r="A15" s="12"/>
      <c r="B15" s="25">
        <v>316</v>
      </c>
      <c r="C15" s="20" t="s">
        <v>111</v>
      </c>
      <c r="D15" s="46">
        <v>850989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850989</v>
      </c>
      <c r="O15" s="47">
        <f t="shared" si="1"/>
        <v>18.933165728524706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SUM(D17:D26)</f>
        <v>4699123</v>
      </c>
      <c r="E16" s="32">
        <f t="shared" si="3"/>
        <v>1111818</v>
      </c>
      <c r="F16" s="32">
        <f t="shared" si="3"/>
        <v>0</v>
      </c>
      <c r="G16" s="32">
        <f t="shared" si="3"/>
        <v>178918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5989859</v>
      </c>
      <c r="O16" s="45">
        <f t="shared" si="1"/>
        <v>133.2649342559014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1111818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1111818</v>
      </c>
      <c r="O17" s="47">
        <f t="shared" si="1"/>
        <v>24.736200413820722</v>
      </c>
      <c r="P17" s="9"/>
    </row>
    <row r="18" spans="1:16" ht="15">
      <c r="A18" s="12"/>
      <c r="B18" s="25">
        <v>323.1</v>
      </c>
      <c r="C18" s="20" t="s">
        <v>20</v>
      </c>
      <c r="D18" s="46">
        <v>3685956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3685956</v>
      </c>
      <c r="O18" s="47">
        <f t="shared" si="1"/>
        <v>82.006719024629</v>
      </c>
      <c r="P18" s="9"/>
    </row>
    <row r="19" spans="1:16" ht="15">
      <c r="A19" s="12"/>
      <c r="B19" s="25">
        <v>323.4</v>
      </c>
      <c r="C19" s="20" t="s">
        <v>21</v>
      </c>
      <c r="D19" s="46">
        <v>71653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71653</v>
      </c>
      <c r="O19" s="47">
        <f t="shared" si="1"/>
        <v>1.5941664627227623</v>
      </c>
      <c r="P19" s="9"/>
    </row>
    <row r="20" spans="1:16" ht="15">
      <c r="A20" s="12"/>
      <c r="B20" s="25">
        <v>323.7</v>
      </c>
      <c r="C20" s="20" t="s">
        <v>22</v>
      </c>
      <c r="D20" s="46">
        <v>931860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931860</v>
      </c>
      <c r="O20" s="47">
        <f t="shared" si="1"/>
        <v>20.732418181413664</v>
      </c>
      <c r="P20" s="9"/>
    </row>
    <row r="21" spans="1:16" ht="15">
      <c r="A21" s="12"/>
      <c r="B21" s="25">
        <v>324.12</v>
      </c>
      <c r="C21" s="20" t="s">
        <v>24</v>
      </c>
      <c r="D21" s="46">
        <v>0</v>
      </c>
      <c r="E21" s="46">
        <v>0</v>
      </c>
      <c r="F21" s="46">
        <v>0</v>
      </c>
      <c r="G21" s="46">
        <v>23606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23606</v>
      </c>
      <c r="O21" s="47">
        <f t="shared" si="1"/>
        <v>0.5251963423587781</v>
      </c>
      <c r="P21" s="9"/>
    </row>
    <row r="22" spans="1:16" ht="15">
      <c r="A22" s="12"/>
      <c r="B22" s="25">
        <v>324.21</v>
      </c>
      <c r="C22" s="20" t="s">
        <v>25</v>
      </c>
      <c r="D22" s="46">
        <v>0</v>
      </c>
      <c r="E22" s="46">
        <v>0</v>
      </c>
      <c r="F22" s="46">
        <v>0</v>
      </c>
      <c r="G22" s="46">
        <v>25138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25138</v>
      </c>
      <c r="O22" s="47">
        <f t="shared" si="1"/>
        <v>0.5592809308741407</v>
      </c>
      <c r="P22" s="9"/>
    </row>
    <row r="23" spans="1:16" ht="15">
      <c r="A23" s="12"/>
      <c r="B23" s="25">
        <v>324.31</v>
      </c>
      <c r="C23" s="20" t="s">
        <v>27</v>
      </c>
      <c r="D23" s="46">
        <v>0</v>
      </c>
      <c r="E23" s="46">
        <v>0</v>
      </c>
      <c r="F23" s="46">
        <v>0</v>
      </c>
      <c r="G23" s="46">
        <v>117433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117433</v>
      </c>
      <c r="O23" s="47">
        <f t="shared" si="1"/>
        <v>2.6126994015173426</v>
      </c>
      <c r="P23" s="9"/>
    </row>
    <row r="24" spans="1:16" ht="15">
      <c r="A24" s="12"/>
      <c r="B24" s="25">
        <v>324.61</v>
      </c>
      <c r="C24" s="20" t="s">
        <v>29</v>
      </c>
      <c r="D24" s="46">
        <v>0</v>
      </c>
      <c r="E24" s="46">
        <v>0</v>
      </c>
      <c r="F24" s="46">
        <v>0</v>
      </c>
      <c r="G24" s="46">
        <v>10668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10668</v>
      </c>
      <c r="O24" s="47">
        <f t="shared" si="1"/>
        <v>0.2373462077558013</v>
      </c>
      <c r="P24" s="9"/>
    </row>
    <row r="25" spans="1:16" ht="15">
      <c r="A25" s="12"/>
      <c r="B25" s="25">
        <v>324.62</v>
      </c>
      <c r="C25" s="20" t="s">
        <v>123</v>
      </c>
      <c r="D25" s="46">
        <v>0</v>
      </c>
      <c r="E25" s="46">
        <v>0</v>
      </c>
      <c r="F25" s="46">
        <v>0</v>
      </c>
      <c r="G25" s="46">
        <v>2073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2073</v>
      </c>
      <c r="O25" s="47">
        <f t="shared" si="1"/>
        <v>0.04612098694017398</v>
      </c>
      <c r="P25" s="9"/>
    </row>
    <row r="26" spans="1:16" ht="15">
      <c r="A26" s="12"/>
      <c r="B26" s="25">
        <v>329</v>
      </c>
      <c r="C26" s="20" t="s">
        <v>30</v>
      </c>
      <c r="D26" s="46">
        <v>9654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9654</v>
      </c>
      <c r="O26" s="47">
        <f t="shared" si="1"/>
        <v>0.21478630386900127</v>
      </c>
      <c r="P26" s="9"/>
    </row>
    <row r="27" spans="1:16" ht="15.75">
      <c r="A27" s="29" t="s">
        <v>31</v>
      </c>
      <c r="B27" s="30"/>
      <c r="C27" s="31"/>
      <c r="D27" s="32">
        <f aca="true" t="shared" si="5" ref="D27:M27">SUM(D28:D36)</f>
        <v>4956525</v>
      </c>
      <c r="E27" s="32">
        <f t="shared" si="5"/>
        <v>11071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556042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5523638</v>
      </c>
      <c r="O27" s="45">
        <f t="shared" si="1"/>
        <v>122.89225087325072</v>
      </c>
      <c r="P27" s="10"/>
    </row>
    <row r="28" spans="1:16" ht="15">
      <c r="A28" s="12"/>
      <c r="B28" s="25">
        <v>331.1</v>
      </c>
      <c r="C28" s="20" t="s">
        <v>86</v>
      </c>
      <c r="D28" s="46">
        <v>6610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6610</v>
      </c>
      <c r="O28" s="47">
        <f t="shared" si="1"/>
        <v>0.14706209535675352</v>
      </c>
      <c r="P28" s="9"/>
    </row>
    <row r="29" spans="1:16" ht="15">
      <c r="A29" s="12"/>
      <c r="B29" s="25">
        <v>334.7</v>
      </c>
      <c r="C29" s="20" t="s">
        <v>35</v>
      </c>
      <c r="D29" s="46">
        <v>13846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13846</v>
      </c>
      <c r="O29" s="47">
        <f t="shared" si="1"/>
        <v>0.30805170534184706</v>
      </c>
      <c r="P29" s="9"/>
    </row>
    <row r="30" spans="1:16" ht="15">
      <c r="A30" s="12"/>
      <c r="B30" s="25">
        <v>334.9</v>
      </c>
      <c r="C30" s="20" t="s">
        <v>141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556042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556042</v>
      </c>
      <c r="O30" s="47">
        <f t="shared" si="1"/>
        <v>12.371059247558236</v>
      </c>
      <c r="P30" s="9"/>
    </row>
    <row r="31" spans="1:16" ht="15">
      <c r="A31" s="12"/>
      <c r="B31" s="25">
        <v>335.12</v>
      </c>
      <c r="C31" s="20" t="s">
        <v>112</v>
      </c>
      <c r="D31" s="46">
        <v>1554647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1554647</v>
      </c>
      <c r="O31" s="47">
        <f t="shared" si="1"/>
        <v>34.588448617260326</v>
      </c>
      <c r="P31" s="9"/>
    </row>
    <row r="32" spans="1:16" ht="15">
      <c r="A32" s="12"/>
      <c r="B32" s="25">
        <v>335.15</v>
      </c>
      <c r="C32" s="20" t="s">
        <v>113</v>
      </c>
      <c r="D32" s="46">
        <v>39277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39277</v>
      </c>
      <c r="O32" s="47">
        <f t="shared" si="1"/>
        <v>0.8738514250116804</v>
      </c>
      <c r="P32" s="9"/>
    </row>
    <row r="33" spans="1:16" ht="15">
      <c r="A33" s="12"/>
      <c r="B33" s="25">
        <v>335.18</v>
      </c>
      <c r="C33" s="20" t="s">
        <v>114</v>
      </c>
      <c r="D33" s="46">
        <v>3107280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3107280</v>
      </c>
      <c r="O33" s="47">
        <f t="shared" si="1"/>
        <v>69.13208890470999</v>
      </c>
      <c r="P33" s="9"/>
    </row>
    <row r="34" spans="1:16" ht="15">
      <c r="A34" s="12"/>
      <c r="B34" s="25">
        <v>335.49</v>
      </c>
      <c r="C34" s="20" t="s">
        <v>39</v>
      </c>
      <c r="D34" s="46">
        <v>32070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32070</v>
      </c>
      <c r="O34" s="47">
        <f t="shared" si="1"/>
        <v>0.713507019378379</v>
      </c>
      <c r="P34" s="9"/>
    </row>
    <row r="35" spans="1:16" ht="15">
      <c r="A35" s="12"/>
      <c r="B35" s="25">
        <v>337.2</v>
      </c>
      <c r="C35" s="20" t="s">
        <v>40</v>
      </c>
      <c r="D35" s="46">
        <v>202795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202795</v>
      </c>
      <c r="O35" s="47">
        <f t="shared" si="1"/>
        <v>4.511869535230383</v>
      </c>
      <c r="P35" s="9"/>
    </row>
    <row r="36" spans="1:16" ht="15">
      <c r="A36" s="12"/>
      <c r="B36" s="25">
        <v>338</v>
      </c>
      <c r="C36" s="20" t="s">
        <v>142</v>
      </c>
      <c r="D36" s="46">
        <v>0</v>
      </c>
      <c r="E36" s="46">
        <v>11071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11071</v>
      </c>
      <c r="O36" s="47">
        <f t="shared" si="1"/>
        <v>0.24631232340311923</v>
      </c>
      <c r="P36" s="9"/>
    </row>
    <row r="37" spans="1:16" ht="15.75">
      <c r="A37" s="29" t="s">
        <v>45</v>
      </c>
      <c r="B37" s="30"/>
      <c r="C37" s="31"/>
      <c r="D37" s="32">
        <f aca="true" t="shared" si="7" ref="D37:M37">SUM(D38:D51)</f>
        <v>6381084</v>
      </c>
      <c r="E37" s="32">
        <f t="shared" si="7"/>
        <v>2707627</v>
      </c>
      <c r="F37" s="32">
        <f t="shared" si="7"/>
        <v>0</v>
      </c>
      <c r="G37" s="32">
        <f t="shared" si="7"/>
        <v>13057</v>
      </c>
      <c r="H37" s="32">
        <f t="shared" si="7"/>
        <v>0</v>
      </c>
      <c r="I37" s="32">
        <f t="shared" si="7"/>
        <v>20495772</v>
      </c>
      <c r="J37" s="32">
        <f t="shared" si="7"/>
        <v>760750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30358290</v>
      </c>
      <c r="O37" s="45">
        <f aca="true" t="shared" si="8" ref="O37:O68">(N37/O$71)</f>
        <v>675.4241662402385</v>
      </c>
      <c r="P37" s="10"/>
    </row>
    <row r="38" spans="1:16" ht="15">
      <c r="A38" s="12"/>
      <c r="B38" s="25">
        <v>341.2</v>
      </c>
      <c r="C38" s="20" t="s">
        <v>115</v>
      </c>
      <c r="D38" s="46">
        <v>543587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760750</v>
      </c>
      <c r="K38" s="46">
        <v>0</v>
      </c>
      <c r="L38" s="46">
        <v>0</v>
      </c>
      <c r="M38" s="46">
        <v>0</v>
      </c>
      <c r="N38" s="46">
        <f aca="true" t="shared" si="9" ref="N38:N51">SUM(D38:M38)</f>
        <v>1304337</v>
      </c>
      <c r="O38" s="47">
        <f t="shared" si="8"/>
        <v>29.01944512425746</v>
      </c>
      <c r="P38" s="9"/>
    </row>
    <row r="39" spans="1:16" ht="15">
      <c r="A39" s="12"/>
      <c r="B39" s="25">
        <v>341.3</v>
      </c>
      <c r="C39" s="20" t="s">
        <v>132</v>
      </c>
      <c r="D39" s="46">
        <v>4495000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4495000</v>
      </c>
      <c r="O39" s="47">
        <f t="shared" si="8"/>
        <v>100.00667452777716</v>
      </c>
      <c r="P39" s="9"/>
    </row>
    <row r="40" spans="1:16" ht="15">
      <c r="A40" s="12"/>
      <c r="B40" s="25">
        <v>341.9</v>
      </c>
      <c r="C40" s="20" t="s">
        <v>116</v>
      </c>
      <c r="D40" s="46">
        <v>102681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102681</v>
      </c>
      <c r="O40" s="47">
        <f t="shared" si="8"/>
        <v>2.284490622288473</v>
      </c>
      <c r="P40" s="9"/>
    </row>
    <row r="41" spans="1:16" ht="15">
      <c r="A41" s="12"/>
      <c r="B41" s="25">
        <v>342.1</v>
      </c>
      <c r="C41" s="20" t="s">
        <v>90</v>
      </c>
      <c r="D41" s="46">
        <v>340509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340509</v>
      </c>
      <c r="O41" s="47">
        <f t="shared" si="8"/>
        <v>7.575789262909649</v>
      </c>
      <c r="P41" s="9"/>
    </row>
    <row r="42" spans="1:16" ht="15">
      <c r="A42" s="12"/>
      <c r="B42" s="25">
        <v>342.5</v>
      </c>
      <c r="C42" s="20" t="s">
        <v>50</v>
      </c>
      <c r="D42" s="46">
        <v>0</v>
      </c>
      <c r="E42" s="46">
        <v>795282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795282</v>
      </c>
      <c r="O42" s="47">
        <f t="shared" si="8"/>
        <v>17.69377266558391</v>
      </c>
      <c r="P42" s="9"/>
    </row>
    <row r="43" spans="1:16" ht="15">
      <c r="A43" s="12"/>
      <c r="B43" s="25">
        <v>343.3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8727968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8727968</v>
      </c>
      <c r="O43" s="47">
        <f t="shared" si="8"/>
        <v>194.1835495138719</v>
      </c>
      <c r="P43" s="9"/>
    </row>
    <row r="44" spans="1:16" ht="15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1778899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1778899</v>
      </c>
      <c r="O44" s="47">
        <f t="shared" si="8"/>
        <v>39.577702627539104</v>
      </c>
      <c r="P44" s="9"/>
    </row>
    <row r="45" spans="1:16" ht="15">
      <c r="A45" s="12"/>
      <c r="B45" s="25">
        <v>343.5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9862899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9862899</v>
      </c>
      <c r="O45" s="47">
        <f t="shared" si="8"/>
        <v>219.43397779607093</v>
      </c>
      <c r="P45" s="9"/>
    </row>
    <row r="46" spans="1:16" ht="15">
      <c r="A46" s="12"/>
      <c r="B46" s="25">
        <v>343.6</v>
      </c>
      <c r="C46" s="20" t="s">
        <v>54</v>
      </c>
      <c r="D46" s="46">
        <v>0</v>
      </c>
      <c r="E46" s="46">
        <v>1912345</v>
      </c>
      <c r="F46" s="46">
        <v>0</v>
      </c>
      <c r="G46" s="46">
        <v>0</v>
      </c>
      <c r="H46" s="46">
        <v>0</v>
      </c>
      <c r="I46" s="46">
        <v>119336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2031681</v>
      </c>
      <c r="O46" s="47">
        <f t="shared" si="8"/>
        <v>45.201704229425765</v>
      </c>
      <c r="P46" s="9"/>
    </row>
    <row r="47" spans="1:16" ht="15">
      <c r="A47" s="12"/>
      <c r="B47" s="25">
        <v>343.9</v>
      </c>
      <c r="C47" s="20" t="s">
        <v>55</v>
      </c>
      <c r="D47" s="46">
        <v>2107</v>
      </c>
      <c r="E47" s="46">
        <v>0</v>
      </c>
      <c r="F47" s="46">
        <v>0</v>
      </c>
      <c r="G47" s="46">
        <v>0</v>
      </c>
      <c r="H47" s="46">
        <v>0</v>
      </c>
      <c r="I47" s="46">
        <v>6670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8777</v>
      </c>
      <c r="O47" s="47">
        <f t="shared" si="8"/>
        <v>0.1952744343337709</v>
      </c>
      <c r="P47" s="9"/>
    </row>
    <row r="48" spans="1:16" ht="15">
      <c r="A48" s="12"/>
      <c r="B48" s="25">
        <v>344.9</v>
      </c>
      <c r="C48" s="20" t="s">
        <v>117</v>
      </c>
      <c r="D48" s="46">
        <v>9119</v>
      </c>
      <c r="E48" s="46">
        <v>0</v>
      </c>
      <c r="F48" s="46">
        <v>0</v>
      </c>
      <c r="G48" s="46">
        <v>13057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22176</v>
      </c>
      <c r="O48" s="47">
        <f t="shared" si="8"/>
        <v>0.4933810932876499</v>
      </c>
      <c r="P48" s="9"/>
    </row>
    <row r="49" spans="1:16" ht="15">
      <c r="A49" s="12"/>
      <c r="B49" s="25">
        <v>347.1</v>
      </c>
      <c r="C49" s="20" t="s">
        <v>57</v>
      </c>
      <c r="D49" s="46">
        <v>11600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11600</v>
      </c>
      <c r="O49" s="47">
        <f t="shared" si="8"/>
        <v>0.2580817407168443</v>
      </c>
      <c r="P49" s="9"/>
    </row>
    <row r="50" spans="1:16" ht="15">
      <c r="A50" s="12"/>
      <c r="B50" s="25">
        <v>347.2</v>
      </c>
      <c r="C50" s="20" t="s">
        <v>58</v>
      </c>
      <c r="D50" s="46">
        <v>802610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802610</v>
      </c>
      <c r="O50" s="47">
        <f t="shared" si="8"/>
        <v>17.856809130753998</v>
      </c>
      <c r="P50" s="9"/>
    </row>
    <row r="51" spans="1:16" ht="15">
      <c r="A51" s="12"/>
      <c r="B51" s="25">
        <v>349</v>
      </c>
      <c r="C51" s="20" t="s">
        <v>1</v>
      </c>
      <c r="D51" s="46">
        <v>73871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73871</v>
      </c>
      <c r="O51" s="47">
        <f t="shared" si="8"/>
        <v>1.6435134714218969</v>
      </c>
      <c r="P51" s="9"/>
    </row>
    <row r="52" spans="1:16" ht="15.75">
      <c r="A52" s="29" t="s">
        <v>46</v>
      </c>
      <c r="B52" s="30"/>
      <c r="C52" s="31"/>
      <c r="D52" s="32">
        <f aca="true" t="shared" si="10" ref="D52:M52">SUM(D53:D55)</f>
        <v>217843</v>
      </c>
      <c r="E52" s="32">
        <f t="shared" si="10"/>
        <v>62572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7">SUM(D52:M52)</f>
        <v>280415</v>
      </c>
      <c r="O52" s="45">
        <f t="shared" si="8"/>
        <v>6.238792355440853</v>
      </c>
      <c r="P52" s="10"/>
    </row>
    <row r="53" spans="1:16" ht="15">
      <c r="A53" s="13"/>
      <c r="B53" s="39">
        <v>351.5</v>
      </c>
      <c r="C53" s="21" t="s">
        <v>63</v>
      </c>
      <c r="D53" s="46">
        <v>113621</v>
      </c>
      <c r="E53" s="46">
        <v>62572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176193</v>
      </c>
      <c r="O53" s="47">
        <f t="shared" si="8"/>
        <v>3.920016908803702</v>
      </c>
      <c r="P53" s="9"/>
    </row>
    <row r="54" spans="1:16" ht="15">
      <c r="A54" s="13"/>
      <c r="B54" s="39">
        <v>354</v>
      </c>
      <c r="C54" s="21" t="s">
        <v>64</v>
      </c>
      <c r="D54" s="46">
        <v>86485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86485</v>
      </c>
      <c r="O54" s="47">
        <f t="shared" si="8"/>
        <v>1.9241551160255412</v>
      </c>
      <c r="P54" s="9"/>
    </row>
    <row r="55" spans="1:16" ht="15">
      <c r="A55" s="13"/>
      <c r="B55" s="39">
        <v>359</v>
      </c>
      <c r="C55" s="21" t="s">
        <v>65</v>
      </c>
      <c r="D55" s="46">
        <v>17737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17737</v>
      </c>
      <c r="O55" s="47">
        <f t="shared" si="8"/>
        <v>0.3946203306116092</v>
      </c>
      <c r="P55" s="9"/>
    </row>
    <row r="56" spans="1:16" ht="15.75">
      <c r="A56" s="29" t="s">
        <v>4</v>
      </c>
      <c r="B56" s="30"/>
      <c r="C56" s="31"/>
      <c r="D56" s="32">
        <f aca="true" t="shared" si="12" ref="D56:M56">SUM(D57:D65)</f>
        <v>837137</v>
      </c>
      <c r="E56" s="32">
        <f t="shared" si="12"/>
        <v>102613</v>
      </c>
      <c r="F56" s="32">
        <f t="shared" si="12"/>
        <v>0</v>
      </c>
      <c r="G56" s="32">
        <f t="shared" si="12"/>
        <v>218940</v>
      </c>
      <c r="H56" s="32">
        <f t="shared" si="12"/>
        <v>0</v>
      </c>
      <c r="I56" s="32">
        <f t="shared" si="12"/>
        <v>1032863</v>
      </c>
      <c r="J56" s="32">
        <f t="shared" si="12"/>
        <v>38984</v>
      </c>
      <c r="K56" s="32">
        <f t="shared" si="12"/>
        <v>8667733</v>
      </c>
      <c r="L56" s="32">
        <f t="shared" si="12"/>
        <v>0</v>
      </c>
      <c r="M56" s="32">
        <f t="shared" si="12"/>
        <v>0</v>
      </c>
      <c r="N56" s="32">
        <f t="shared" si="11"/>
        <v>10898270</v>
      </c>
      <c r="O56" s="45">
        <f t="shared" si="8"/>
        <v>242.4693527932899</v>
      </c>
      <c r="P56" s="10"/>
    </row>
    <row r="57" spans="1:16" ht="15">
      <c r="A57" s="12"/>
      <c r="B57" s="25">
        <v>361.1</v>
      </c>
      <c r="C57" s="20" t="s">
        <v>67</v>
      </c>
      <c r="D57" s="46">
        <v>327908</v>
      </c>
      <c r="E57" s="46">
        <v>342474</v>
      </c>
      <c r="F57" s="46">
        <v>0</v>
      </c>
      <c r="G57" s="46">
        <v>444834</v>
      </c>
      <c r="H57" s="46">
        <v>0</v>
      </c>
      <c r="I57" s="46">
        <v>506018</v>
      </c>
      <c r="J57" s="46">
        <v>19436</v>
      </c>
      <c r="K57" s="46">
        <v>792465</v>
      </c>
      <c r="L57" s="46">
        <v>0</v>
      </c>
      <c r="M57" s="46">
        <v>0</v>
      </c>
      <c r="N57" s="46">
        <f t="shared" si="11"/>
        <v>2433135</v>
      </c>
      <c r="O57" s="47">
        <f t="shared" si="8"/>
        <v>54.13342381026543</v>
      </c>
      <c r="P57" s="9"/>
    </row>
    <row r="58" spans="1:16" ht="15">
      <c r="A58" s="12"/>
      <c r="B58" s="25">
        <v>361.3</v>
      </c>
      <c r="C58" s="20" t="s">
        <v>68</v>
      </c>
      <c r="D58" s="46">
        <v>-270221</v>
      </c>
      <c r="E58" s="46">
        <v>-268228</v>
      </c>
      <c r="F58" s="46"/>
      <c r="G58" s="46">
        <v>-349899</v>
      </c>
      <c r="H58" s="46"/>
      <c r="I58" s="46">
        <v>-374378</v>
      </c>
      <c r="J58" s="46">
        <v>-14957</v>
      </c>
      <c r="K58" s="46">
        <v>5735763</v>
      </c>
      <c r="L58" s="46">
        <v>0</v>
      </c>
      <c r="M58" s="46">
        <v>0</v>
      </c>
      <c r="N58" s="46">
        <f aca="true" t="shared" si="13" ref="N58:N65">SUM(D58:M58)</f>
        <v>4458080</v>
      </c>
      <c r="O58" s="47">
        <f t="shared" si="8"/>
        <v>99.18526264266804</v>
      </c>
      <c r="P58" s="9"/>
    </row>
    <row r="59" spans="1:16" ht="15">
      <c r="A59" s="12"/>
      <c r="B59" s="25">
        <v>361.4</v>
      </c>
      <c r="C59" s="20" t="s">
        <v>118</v>
      </c>
      <c r="D59" s="46">
        <v>-2313</v>
      </c>
      <c r="E59" s="46">
        <v>-2345</v>
      </c>
      <c r="F59" s="46"/>
      <c r="G59" s="46">
        <v>-2936</v>
      </c>
      <c r="H59" s="46"/>
      <c r="I59" s="46">
        <v>-3101</v>
      </c>
      <c r="J59" s="46">
        <v>-106</v>
      </c>
      <c r="K59" s="46">
        <v>-1293731</v>
      </c>
      <c r="L59" s="46">
        <v>0</v>
      </c>
      <c r="M59" s="46">
        <v>0</v>
      </c>
      <c r="N59" s="46">
        <f>SUM(D59:M59)</f>
        <v>-1304532</v>
      </c>
      <c r="O59" s="47">
        <f t="shared" si="8"/>
        <v>-29.023783567312613</v>
      </c>
      <c r="P59" s="9"/>
    </row>
    <row r="60" spans="1:16" ht="15">
      <c r="A60" s="12"/>
      <c r="B60" s="25">
        <v>362</v>
      </c>
      <c r="C60" s="20" t="s">
        <v>138</v>
      </c>
      <c r="D60" s="46">
        <v>9607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9607</v>
      </c>
      <c r="O60" s="47">
        <f t="shared" si="8"/>
        <v>0.21374062785057957</v>
      </c>
      <c r="P60" s="9"/>
    </row>
    <row r="61" spans="1:16" ht="15">
      <c r="A61" s="12"/>
      <c r="B61" s="25">
        <v>364</v>
      </c>
      <c r="C61" s="20" t="s">
        <v>119</v>
      </c>
      <c r="D61" s="46">
        <v>33724</v>
      </c>
      <c r="E61" s="46">
        <v>26714</v>
      </c>
      <c r="F61" s="46">
        <v>0</v>
      </c>
      <c r="G61" s="46">
        <v>120604</v>
      </c>
      <c r="H61" s="46">
        <v>0</v>
      </c>
      <c r="I61" s="46">
        <v>66064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247106</v>
      </c>
      <c r="O61" s="47">
        <f t="shared" si="8"/>
        <v>5.497719536342804</v>
      </c>
      <c r="P61" s="9"/>
    </row>
    <row r="62" spans="1:16" ht="15">
      <c r="A62" s="12"/>
      <c r="B62" s="25">
        <v>366</v>
      </c>
      <c r="C62" s="20" t="s">
        <v>70</v>
      </c>
      <c r="D62" s="46">
        <v>221615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221615</v>
      </c>
      <c r="O62" s="47">
        <f t="shared" si="8"/>
        <v>4.930584911117538</v>
      </c>
      <c r="P62" s="9"/>
    </row>
    <row r="63" spans="1:16" ht="15">
      <c r="A63" s="12"/>
      <c r="B63" s="25">
        <v>368</v>
      </c>
      <c r="C63" s="20" t="s">
        <v>71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3433236</v>
      </c>
      <c r="L63" s="46">
        <v>0</v>
      </c>
      <c r="M63" s="46">
        <v>0</v>
      </c>
      <c r="N63" s="46">
        <f t="shared" si="13"/>
        <v>3433236</v>
      </c>
      <c r="O63" s="47">
        <f t="shared" si="8"/>
        <v>76.38409682514963</v>
      </c>
      <c r="P63" s="9"/>
    </row>
    <row r="64" spans="1:16" ht="15">
      <c r="A64" s="12"/>
      <c r="B64" s="25">
        <v>369.3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34611</v>
      </c>
      <c r="K64" s="46">
        <v>0</v>
      </c>
      <c r="L64" s="46">
        <v>0</v>
      </c>
      <c r="M64" s="46">
        <v>0</v>
      </c>
      <c r="N64" s="46">
        <f t="shared" si="13"/>
        <v>34611</v>
      </c>
      <c r="O64" s="47">
        <f t="shared" si="8"/>
        <v>0.7700402696509222</v>
      </c>
      <c r="P64" s="9"/>
    </row>
    <row r="65" spans="1:16" ht="15">
      <c r="A65" s="12"/>
      <c r="B65" s="25">
        <v>369.9</v>
      </c>
      <c r="C65" s="20" t="s">
        <v>73</v>
      </c>
      <c r="D65" s="46">
        <v>516817</v>
      </c>
      <c r="E65" s="46">
        <v>3998</v>
      </c>
      <c r="F65" s="46">
        <v>0</v>
      </c>
      <c r="G65" s="46">
        <v>6337</v>
      </c>
      <c r="H65" s="46">
        <v>0</v>
      </c>
      <c r="I65" s="46">
        <v>838260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1365412</v>
      </c>
      <c r="O65" s="47">
        <f t="shared" si="8"/>
        <v>30.378267737557568</v>
      </c>
      <c r="P65" s="9"/>
    </row>
    <row r="66" spans="1:16" ht="15.75">
      <c r="A66" s="29" t="s">
        <v>47</v>
      </c>
      <c r="B66" s="30"/>
      <c r="C66" s="31"/>
      <c r="D66" s="32">
        <f aca="true" t="shared" si="14" ref="D66:M66">SUM(D67:D68)</f>
        <v>0</v>
      </c>
      <c r="E66" s="32">
        <f t="shared" si="14"/>
        <v>0</v>
      </c>
      <c r="F66" s="32">
        <f t="shared" si="14"/>
        <v>0</v>
      </c>
      <c r="G66" s="32">
        <f t="shared" si="14"/>
        <v>8750000</v>
      </c>
      <c r="H66" s="32">
        <f t="shared" si="14"/>
        <v>0</v>
      </c>
      <c r="I66" s="32">
        <f t="shared" si="14"/>
        <v>771367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9521367</v>
      </c>
      <c r="O66" s="45">
        <f t="shared" si="8"/>
        <v>211.83542839344116</v>
      </c>
      <c r="P66" s="9"/>
    </row>
    <row r="67" spans="1:16" ht="15">
      <c r="A67" s="12"/>
      <c r="B67" s="25">
        <v>381</v>
      </c>
      <c r="C67" s="20" t="s">
        <v>74</v>
      </c>
      <c r="D67" s="46">
        <v>0</v>
      </c>
      <c r="E67" s="46">
        <v>0</v>
      </c>
      <c r="F67" s="46">
        <v>0</v>
      </c>
      <c r="G67" s="46">
        <v>8750000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8750000</v>
      </c>
      <c r="O67" s="47">
        <f t="shared" si="8"/>
        <v>194.6737268338265</v>
      </c>
      <c r="P67" s="9"/>
    </row>
    <row r="68" spans="1:16" ht="15.75" thickBot="1">
      <c r="A68" s="12"/>
      <c r="B68" s="25">
        <v>389.8</v>
      </c>
      <c r="C68" s="20" t="s">
        <v>120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771367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771367</v>
      </c>
      <c r="O68" s="47">
        <f t="shared" si="8"/>
        <v>17.161701559614656</v>
      </c>
      <c r="P68" s="9"/>
    </row>
    <row r="69" spans="1:119" ht="16.5" thickBot="1">
      <c r="A69" s="14" t="s">
        <v>61</v>
      </c>
      <c r="B69" s="23"/>
      <c r="C69" s="22"/>
      <c r="D69" s="15">
        <f aca="true" t="shared" si="15" ref="D69:M69">SUM(D5,D16,D27,D37,D52,D56,D66)</f>
        <v>33338762</v>
      </c>
      <c r="E69" s="15">
        <f t="shared" si="15"/>
        <v>4362339</v>
      </c>
      <c r="F69" s="15">
        <f t="shared" si="15"/>
        <v>0</v>
      </c>
      <c r="G69" s="15">
        <f t="shared" si="15"/>
        <v>12548294</v>
      </c>
      <c r="H69" s="15">
        <f t="shared" si="15"/>
        <v>0</v>
      </c>
      <c r="I69" s="15">
        <f t="shared" si="15"/>
        <v>22856044</v>
      </c>
      <c r="J69" s="15">
        <f t="shared" si="15"/>
        <v>799734</v>
      </c>
      <c r="K69" s="15">
        <f t="shared" si="15"/>
        <v>8667733</v>
      </c>
      <c r="L69" s="15">
        <f t="shared" si="15"/>
        <v>0</v>
      </c>
      <c r="M69" s="15">
        <f t="shared" si="15"/>
        <v>0</v>
      </c>
      <c r="N69" s="15">
        <f>SUM(D69:M69)</f>
        <v>82572906</v>
      </c>
      <c r="O69" s="38">
        <f>(N69/O$71)</f>
        <v>1837.117182459341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143</v>
      </c>
      <c r="M71" s="48"/>
      <c r="N71" s="48"/>
      <c r="O71" s="43">
        <v>44947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92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15480901</v>
      </c>
      <c r="E5" s="27">
        <f t="shared" si="0"/>
        <v>361244</v>
      </c>
      <c r="F5" s="27">
        <f t="shared" si="0"/>
        <v>0</v>
      </c>
      <c r="G5" s="27">
        <f t="shared" si="0"/>
        <v>3665829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19507974</v>
      </c>
      <c r="O5" s="33">
        <f aca="true" t="shared" si="1" ref="O5:O36">(N5/O$76)</f>
        <v>438.55883278629557</v>
      </c>
      <c r="P5" s="6"/>
    </row>
    <row r="6" spans="1:16" ht="15">
      <c r="A6" s="12"/>
      <c r="B6" s="25">
        <v>311</v>
      </c>
      <c r="C6" s="20" t="s">
        <v>3</v>
      </c>
      <c r="D6" s="46">
        <v>8221568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8221568</v>
      </c>
      <c r="O6" s="47">
        <f t="shared" si="1"/>
        <v>184.8290994109977</v>
      </c>
      <c r="P6" s="9"/>
    </row>
    <row r="7" spans="1:16" ht="15">
      <c r="A7" s="12"/>
      <c r="B7" s="25">
        <v>312.1</v>
      </c>
      <c r="C7" s="20" t="s">
        <v>11</v>
      </c>
      <c r="D7" s="46">
        <v>670411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670411</v>
      </c>
      <c r="O7" s="47">
        <f t="shared" si="1"/>
        <v>15.071512072298907</v>
      </c>
      <c r="P7" s="9"/>
    </row>
    <row r="8" spans="1:16" ht="15">
      <c r="A8" s="12"/>
      <c r="B8" s="25">
        <v>312.52</v>
      </c>
      <c r="C8" s="20" t="s">
        <v>109</v>
      </c>
      <c r="D8" s="46">
        <v>0</v>
      </c>
      <c r="E8" s="46">
        <v>361244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361244</v>
      </c>
      <c r="O8" s="47">
        <f t="shared" si="1"/>
        <v>8.121127647138168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3665829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3665829</v>
      </c>
      <c r="O9" s="47">
        <f t="shared" si="1"/>
        <v>82.41151477001934</v>
      </c>
      <c r="P9" s="9"/>
    </row>
    <row r="10" spans="1:16" ht="15">
      <c r="A10" s="12"/>
      <c r="B10" s="25">
        <v>314.1</v>
      </c>
      <c r="C10" s="20" t="s">
        <v>13</v>
      </c>
      <c r="D10" s="46">
        <v>3453262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3453262</v>
      </c>
      <c r="O10" s="47">
        <f t="shared" si="1"/>
        <v>77.63279528798165</v>
      </c>
      <c r="P10" s="9"/>
    </row>
    <row r="11" spans="1:16" ht="15">
      <c r="A11" s="12"/>
      <c r="B11" s="25">
        <v>314.3</v>
      </c>
      <c r="C11" s="20" t="s">
        <v>14</v>
      </c>
      <c r="D11" s="46">
        <v>343729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343729</v>
      </c>
      <c r="O11" s="47">
        <f t="shared" si="1"/>
        <v>7.727372869924913</v>
      </c>
      <c r="P11" s="9"/>
    </row>
    <row r="12" spans="1:16" ht="15">
      <c r="A12" s="12"/>
      <c r="B12" s="25">
        <v>314.4</v>
      </c>
      <c r="C12" s="20" t="s">
        <v>15</v>
      </c>
      <c r="D12" s="46">
        <v>35871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35871</v>
      </c>
      <c r="O12" s="47">
        <f t="shared" si="1"/>
        <v>0.8064160784137404</v>
      </c>
      <c r="P12" s="9"/>
    </row>
    <row r="13" spans="1:16" ht="15">
      <c r="A13" s="12"/>
      <c r="B13" s="25">
        <v>314.8</v>
      </c>
      <c r="C13" s="20" t="s">
        <v>16</v>
      </c>
      <c r="D13" s="46">
        <v>27744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27744</v>
      </c>
      <c r="O13" s="47">
        <f t="shared" si="1"/>
        <v>0.6237129625466481</v>
      </c>
      <c r="P13" s="9"/>
    </row>
    <row r="14" spans="1:16" ht="15">
      <c r="A14" s="12"/>
      <c r="B14" s="25">
        <v>315</v>
      </c>
      <c r="C14" s="20" t="s">
        <v>110</v>
      </c>
      <c r="D14" s="46">
        <v>1870666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1870666</v>
      </c>
      <c r="O14" s="47">
        <f t="shared" si="1"/>
        <v>42.05444899060294</v>
      </c>
      <c r="P14" s="9"/>
    </row>
    <row r="15" spans="1:16" ht="15">
      <c r="A15" s="12"/>
      <c r="B15" s="25">
        <v>316</v>
      </c>
      <c r="C15" s="20" t="s">
        <v>111</v>
      </c>
      <c r="D15" s="46">
        <v>857650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857650</v>
      </c>
      <c r="O15" s="47">
        <f t="shared" si="1"/>
        <v>19.280832696371565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SUM(D17:D28)</f>
        <v>4434120</v>
      </c>
      <c r="E16" s="32">
        <f t="shared" si="3"/>
        <v>1269049</v>
      </c>
      <c r="F16" s="32">
        <f t="shared" si="3"/>
        <v>0</v>
      </c>
      <c r="G16" s="32">
        <f t="shared" si="3"/>
        <v>310339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6013508</v>
      </c>
      <c r="O16" s="45">
        <f t="shared" si="1"/>
        <v>135.18969470797177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1269049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1269049</v>
      </c>
      <c r="O17" s="47">
        <f t="shared" si="1"/>
        <v>28.529495076660222</v>
      </c>
      <c r="P17" s="9"/>
    </row>
    <row r="18" spans="1:16" ht="15">
      <c r="A18" s="12"/>
      <c r="B18" s="25">
        <v>323.1</v>
      </c>
      <c r="C18" s="20" t="s">
        <v>20</v>
      </c>
      <c r="D18" s="46">
        <v>3490504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7">SUM(D18:M18)</f>
        <v>3490504</v>
      </c>
      <c r="O18" s="47">
        <f t="shared" si="1"/>
        <v>78.47003282226518</v>
      </c>
      <c r="P18" s="9"/>
    </row>
    <row r="19" spans="1:16" ht="15">
      <c r="A19" s="12"/>
      <c r="B19" s="25">
        <v>323.4</v>
      </c>
      <c r="C19" s="20" t="s">
        <v>21</v>
      </c>
      <c r="D19" s="46">
        <v>71541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71541</v>
      </c>
      <c r="O19" s="47">
        <f t="shared" si="1"/>
        <v>1.608313475113529</v>
      </c>
      <c r="P19" s="9"/>
    </row>
    <row r="20" spans="1:16" ht="15">
      <c r="A20" s="12"/>
      <c r="B20" s="25">
        <v>323.7</v>
      </c>
      <c r="C20" s="20" t="s">
        <v>22</v>
      </c>
      <c r="D20" s="46">
        <v>863420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863420</v>
      </c>
      <c r="O20" s="47">
        <f t="shared" si="1"/>
        <v>19.410548086866598</v>
      </c>
      <c r="P20" s="9"/>
    </row>
    <row r="21" spans="1:16" ht="15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52194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52194</v>
      </c>
      <c r="O21" s="47">
        <f t="shared" si="1"/>
        <v>1.173373499393013</v>
      </c>
      <c r="P21" s="9"/>
    </row>
    <row r="22" spans="1:16" ht="15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1346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1346</v>
      </c>
      <c r="O22" s="47">
        <f t="shared" si="1"/>
        <v>0.030259430780990065</v>
      </c>
      <c r="P22" s="9"/>
    </row>
    <row r="23" spans="1:16" ht="15">
      <c r="A23" s="12"/>
      <c r="B23" s="25">
        <v>324.21</v>
      </c>
      <c r="C23" s="20" t="s">
        <v>25</v>
      </c>
      <c r="D23" s="46">
        <v>0</v>
      </c>
      <c r="E23" s="46">
        <v>0</v>
      </c>
      <c r="F23" s="46">
        <v>0</v>
      </c>
      <c r="G23" s="46">
        <v>48133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48133</v>
      </c>
      <c r="O23" s="47">
        <f t="shared" si="1"/>
        <v>1.0820781439683467</v>
      </c>
      <c r="P23" s="9"/>
    </row>
    <row r="24" spans="1:16" ht="15">
      <c r="A24" s="12"/>
      <c r="B24" s="25">
        <v>324.31</v>
      </c>
      <c r="C24" s="20" t="s">
        <v>27</v>
      </c>
      <c r="D24" s="46">
        <v>0</v>
      </c>
      <c r="E24" s="46">
        <v>0</v>
      </c>
      <c r="F24" s="46">
        <v>0</v>
      </c>
      <c r="G24" s="46">
        <v>196980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196980</v>
      </c>
      <c r="O24" s="47">
        <f t="shared" si="1"/>
        <v>4.428308079672677</v>
      </c>
      <c r="P24" s="9"/>
    </row>
    <row r="25" spans="1:16" ht="15">
      <c r="A25" s="12"/>
      <c r="B25" s="25">
        <v>324.32</v>
      </c>
      <c r="C25" s="20" t="s">
        <v>28</v>
      </c>
      <c r="D25" s="46">
        <v>0</v>
      </c>
      <c r="E25" s="46">
        <v>0</v>
      </c>
      <c r="F25" s="46">
        <v>0</v>
      </c>
      <c r="G25" s="46">
        <v>5207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5207</v>
      </c>
      <c r="O25" s="47">
        <f t="shared" si="1"/>
        <v>0.11705858549525651</v>
      </c>
      <c r="P25" s="9"/>
    </row>
    <row r="26" spans="1:16" ht="15">
      <c r="A26" s="12"/>
      <c r="B26" s="25">
        <v>324.61</v>
      </c>
      <c r="C26" s="20" t="s">
        <v>29</v>
      </c>
      <c r="D26" s="46">
        <v>0</v>
      </c>
      <c r="E26" s="46">
        <v>0</v>
      </c>
      <c r="F26" s="46">
        <v>0</v>
      </c>
      <c r="G26" s="46">
        <v>5183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5183</v>
      </c>
      <c r="O26" s="47">
        <f t="shared" si="1"/>
        <v>0.11651904141000854</v>
      </c>
      <c r="P26" s="9"/>
    </row>
    <row r="27" spans="1:16" ht="15">
      <c r="A27" s="12"/>
      <c r="B27" s="25">
        <v>324.62</v>
      </c>
      <c r="C27" s="20" t="s">
        <v>123</v>
      </c>
      <c r="D27" s="46">
        <v>0</v>
      </c>
      <c r="E27" s="46">
        <v>0</v>
      </c>
      <c r="F27" s="46">
        <v>0</v>
      </c>
      <c r="G27" s="46">
        <v>1296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1296</v>
      </c>
      <c r="O27" s="47">
        <f t="shared" si="1"/>
        <v>0.029135380603390135</v>
      </c>
      <c r="P27" s="9"/>
    </row>
    <row r="28" spans="1:16" ht="15">
      <c r="A28" s="12"/>
      <c r="B28" s="25">
        <v>329</v>
      </c>
      <c r="C28" s="20" t="s">
        <v>30</v>
      </c>
      <c r="D28" s="46">
        <v>8655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5">SUM(D28:M28)</f>
        <v>8655</v>
      </c>
      <c r="O28" s="47">
        <f t="shared" si="1"/>
        <v>0.19457308574254756</v>
      </c>
      <c r="P28" s="9"/>
    </row>
    <row r="29" spans="1:16" ht="15.75">
      <c r="A29" s="29" t="s">
        <v>31</v>
      </c>
      <c r="B29" s="30"/>
      <c r="C29" s="31"/>
      <c r="D29" s="32">
        <f aca="true" t="shared" si="6" ref="D29:M29">SUM(D30:D42)</f>
        <v>5021015</v>
      </c>
      <c r="E29" s="32">
        <f t="shared" si="6"/>
        <v>283577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918168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6222760</v>
      </c>
      <c r="O29" s="45">
        <f t="shared" si="1"/>
        <v>139.89388966323457</v>
      </c>
      <c r="P29" s="10"/>
    </row>
    <row r="30" spans="1:16" ht="15">
      <c r="A30" s="12"/>
      <c r="B30" s="25">
        <v>331.1</v>
      </c>
      <c r="C30" s="20" t="s">
        <v>86</v>
      </c>
      <c r="D30" s="46">
        <v>304569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304569</v>
      </c>
      <c r="O30" s="47">
        <f t="shared" si="1"/>
        <v>6.84701677082865</v>
      </c>
      <c r="P30" s="9"/>
    </row>
    <row r="31" spans="1:16" ht="15">
      <c r="A31" s="12"/>
      <c r="B31" s="25">
        <v>331.2</v>
      </c>
      <c r="C31" s="20" t="s">
        <v>87</v>
      </c>
      <c r="D31" s="46">
        <v>21686</v>
      </c>
      <c r="E31" s="46">
        <v>6040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27726</v>
      </c>
      <c r="O31" s="47">
        <f t="shared" si="1"/>
        <v>0.6233083044827121</v>
      </c>
      <c r="P31" s="9"/>
    </row>
    <row r="32" spans="1:16" ht="15">
      <c r="A32" s="12"/>
      <c r="B32" s="25">
        <v>331.31</v>
      </c>
      <c r="C32" s="20" t="s">
        <v>127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477984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477984</v>
      </c>
      <c r="O32" s="47">
        <f t="shared" si="1"/>
        <v>10.74556000179848</v>
      </c>
      <c r="P32" s="9"/>
    </row>
    <row r="33" spans="1:16" ht="15">
      <c r="A33" s="12"/>
      <c r="B33" s="25">
        <v>331.35</v>
      </c>
      <c r="C33" s="20" t="s">
        <v>135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21560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21560</v>
      </c>
      <c r="O33" s="47">
        <f t="shared" si="1"/>
        <v>0.48469043658108896</v>
      </c>
      <c r="P33" s="9"/>
    </row>
    <row r="34" spans="1:16" ht="15">
      <c r="A34" s="12"/>
      <c r="B34" s="25">
        <v>331.39</v>
      </c>
      <c r="C34" s="20" t="s">
        <v>136</v>
      </c>
      <c r="D34" s="46">
        <v>0</v>
      </c>
      <c r="E34" s="46">
        <v>130912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130912</v>
      </c>
      <c r="O34" s="47">
        <f t="shared" si="1"/>
        <v>2.9430331369992357</v>
      </c>
      <c r="P34" s="9"/>
    </row>
    <row r="35" spans="1:16" ht="15">
      <c r="A35" s="12"/>
      <c r="B35" s="25">
        <v>334.31</v>
      </c>
      <c r="C35" s="20" t="s">
        <v>128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418624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418624</v>
      </c>
      <c r="O35" s="47">
        <f t="shared" si="1"/>
        <v>9.411087630951846</v>
      </c>
      <c r="P35" s="9"/>
    </row>
    <row r="36" spans="1:16" ht="15">
      <c r="A36" s="12"/>
      <c r="B36" s="25">
        <v>334.36</v>
      </c>
      <c r="C36" s="20" t="s">
        <v>137</v>
      </c>
      <c r="D36" s="46">
        <v>0</v>
      </c>
      <c r="E36" s="46">
        <v>146625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1">SUM(D36:M36)</f>
        <v>146625</v>
      </c>
      <c r="O36" s="47">
        <f t="shared" si="1"/>
        <v>3.296277145811789</v>
      </c>
      <c r="P36" s="9"/>
    </row>
    <row r="37" spans="1:16" ht="15">
      <c r="A37" s="12"/>
      <c r="B37" s="25">
        <v>334.7</v>
      </c>
      <c r="C37" s="20" t="s">
        <v>35</v>
      </c>
      <c r="D37" s="46">
        <v>17802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17802</v>
      </c>
      <c r="O37" s="47">
        <f aca="true" t="shared" si="8" ref="O37:O68">(N37/O$76)</f>
        <v>0.40020682523267836</v>
      </c>
      <c r="P37" s="9"/>
    </row>
    <row r="38" spans="1:16" ht="15">
      <c r="A38" s="12"/>
      <c r="B38" s="25">
        <v>335.12</v>
      </c>
      <c r="C38" s="20" t="s">
        <v>112</v>
      </c>
      <c r="D38" s="46">
        <v>1495784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1495784</v>
      </c>
      <c r="O38" s="47">
        <f t="shared" si="8"/>
        <v>33.62672541702261</v>
      </c>
      <c r="P38" s="9"/>
    </row>
    <row r="39" spans="1:16" ht="15">
      <c r="A39" s="12"/>
      <c r="B39" s="25">
        <v>335.15</v>
      </c>
      <c r="C39" s="20" t="s">
        <v>113</v>
      </c>
      <c r="D39" s="46">
        <v>37510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37510</v>
      </c>
      <c r="O39" s="47">
        <f t="shared" si="8"/>
        <v>0.8432624432354661</v>
      </c>
      <c r="P39" s="9"/>
    </row>
    <row r="40" spans="1:16" ht="15">
      <c r="A40" s="12"/>
      <c r="B40" s="25">
        <v>335.18</v>
      </c>
      <c r="C40" s="20" t="s">
        <v>114</v>
      </c>
      <c r="D40" s="46">
        <v>2941580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2941580</v>
      </c>
      <c r="O40" s="47">
        <f t="shared" si="8"/>
        <v>66.12967042848793</v>
      </c>
      <c r="P40" s="9"/>
    </row>
    <row r="41" spans="1:16" ht="15">
      <c r="A41" s="12"/>
      <c r="B41" s="25">
        <v>335.49</v>
      </c>
      <c r="C41" s="20" t="s">
        <v>39</v>
      </c>
      <c r="D41" s="46">
        <v>35084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35084</v>
      </c>
      <c r="O41" s="47">
        <f t="shared" si="8"/>
        <v>0.7887235286183175</v>
      </c>
      <c r="P41" s="9"/>
    </row>
    <row r="42" spans="1:16" ht="15">
      <c r="A42" s="12"/>
      <c r="B42" s="25">
        <v>337.2</v>
      </c>
      <c r="C42" s="20" t="s">
        <v>40</v>
      </c>
      <c r="D42" s="46">
        <v>167000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167000</v>
      </c>
      <c r="O42" s="47">
        <f t="shared" si="8"/>
        <v>3.75432759318376</v>
      </c>
      <c r="P42" s="9"/>
    </row>
    <row r="43" spans="1:16" ht="15.75">
      <c r="A43" s="29" t="s">
        <v>45</v>
      </c>
      <c r="B43" s="30"/>
      <c r="C43" s="31"/>
      <c r="D43" s="32">
        <f aca="true" t="shared" si="9" ref="D43:M43">SUM(D44:D57)</f>
        <v>6473590</v>
      </c>
      <c r="E43" s="32">
        <f t="shared" si="9"/>
        <v>2947547</v>
      </c>
      <c r="F43" s="32">
        <f t="shared" si="9"/>
        <v>0</v>
      </c>
      <c r="G43" s="32">
        <f t="shared" si="9"/>
        <v>216081</v>
      </c>
      <c r="H43" s="32">
        <f t="shared" si="9"/>
        <v>0</v>
      </c>
      <c r="I43" s="32">
        <f t="shared" si="9"/>
        <v>20091371</v>
      </c>
      <c r="J43" s="32">
        <f t="shared" si="9"/>
        <v>637000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30365589</v>
      </c>
      <c r="O43" s="45">
        <f t="shared" si="8"/>
        <v>682.6489141675285</v>
      </c>
      <c r="P43" s="10"/>
    </row>
    <row r="44" spans="1:16" ht="15">
      <c r="A44" s="12"/>
      <c r="B44" s="25">
        <v>341.2</v>
      </c>
      <c r="C44" s="20" t="s">
        <v>115</v>
      </c>
      <c r="D44" s="46">
        <v>442719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637000</v>
      </c>
      <c r="K44" s="46">
        <v>0</v>
      </c>
      <c r="L44" s="46">
        <v>0</v>
      </c>
      <c r="M44" s="46">
        <v>0</v>
      </c>
      <c r="N44" s="46">
        <f aca="true" t="shared" si="10" ref="N44:N57">SUM(D44:M44)</f>
        <v>1079719</v>
      </c>
      <c r="O44" s="47">
        <f t="shared" si="8"/>
        <v>24.273166674160336</v>
      </c>
      <c r="P44" s="9"/>
    </row>
    <row r="45" spans="1:16" ht="15">
      <c r="A45" s="12"/>
      <c r="B45" s="25">
        <v>341.3</v>
      </c>
      <c r="C45" s="20" t="s">
        <v>132</v>
      </c>
      <c r="D45" s="46">
        <v>4395000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4395000</v>
      </c>
      <c r="O45" s="47">
        <f t="shared" si="8"/>
        <v>98.80401061103368</v>
      </c>
      <c r="P45" s="9"/>
    </row>
    <row r="46" spans="1:16" ht="15">
      <c r="A46" s="12"/>
      <c r="B46" s="25">
        <v>341.9</v>
      </c>
      <c r="C46" s="20" t="s">
        <v>116</v>
      </c>
      <c r="D46" s="46">
        <v>124388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124388</v>
      </c>
      <c r="O46" s="47">
        <f t="shared" si="8"/>
        <v>2.796367069825997</v>
      </c>
      <c r="P46" s="9"/>
    </row>
    <row r="47" spans="1:16" ht="15">
      <c r="A47" s="12"/>
      <c r="B47" s="25">
        <v>342.1</v>
      </c>
      <c r="C47" s="20" t="s">
        <v>90</v>
      </c>
      <c r="D47" s="46">
        <v>333557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333557</v>
      </c>
      <c r="O47" s="47">
        <f t="shared" si="8"/>
        <v>7.498696101793984</v>
      </c>
      <c r="P47" s="9"/>
    </row>
    <row r="48" spans="1:16" ht="15">
      <c r="A48" s="12"/>
      <c r="B48" s="25">
        <v>342.5</v>
      </c>
      <c r="C48" s="20" t="s">
        <v>50</v>
      </c>
      <c r="D48" s="46">
        <v>0</v>
      </c>
      <c r="E48" s="46">
        <v>1022813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1022813</v>
      </c>
      <c r="O48" s="47">
        <f t="shared" si="8"/>
        <v>22.993862686030305</v>
      </c>
      <c r="P48" s="9"/>
    </row>
    <row r="49" spans="1:16" ht="15">
      <c r="A49" s="12"/>
      <c r="B49" s="25">
        <v>343.3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8704438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8704438</v>
      </c>
      <c r="O49" s="47">
        <f t="shared" si="8"/>
        <v>195.68450159615125</v>
      </c>
      <c r="P49" s="9"/>
    </row>
    <row r="50" spans="1:16" ht="15">
      <c r="A50" s="12"/>
      <c r="B50" s="25">
        <v>343.4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1782261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1782261</v>
      </c>
      <c r="O50" s="47">
        <f t="shared" si="8"/>
        <v>40.06701587158851</v>
      </c>
      <c r="P50" s="9"/>
    </row>
    <row r="51" spans="1:16" ht="15">
      <c r="A51" s="12"/>
      <c r="B51" s="25">
        <v>343.5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9581211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9581211</v>
      </c>
      <c r="O51" s="47">
        <f t="shared" si="8"/>
        <v>215.3952385234477</v>
      </c>
      <c r="P51" s="9"/>
    </row>
    <row r="52" spans="1:16" ht="15">
      <c r="A52" s="12"/>
      <c r="B52" s="25">
        <v>343.6</v>
      </c>
      <c r="C52" s="20" t="s">
        <v>54</v>
      </c>
      <c r="D52" s="46">
        <v>0</v>
      </c>
      <c r="E52" s="46">
        <v>1924734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1924734</v>
      </c>
      <c r="O52" s="47">
        <f t="shared" si="8"/>
        <v>43.2699518906524</v>
      </c>
      <c r="P52" s="9"/>
    </row>
    <row r="53" spans="1:16" ht="15">
      <c r="A53" s="12"/>
      <c r="B53" s="25">
        <v>343.9</v>
      </c>
      <c r="C53" s="20" t="s">
        <v>55</v>
      </c>
      <c r="D53" s="46">
        <v>6114</v>
      </c>
      <c r="E53" s="46">
        <v>0</v>
      </c>
      <c r="F53" s="46">
        <v>0</v>
      </c>
      <c r="G53" s="46">
        <v>0</v>
      </c>
      <c r="H53" s="46">
        <v>0</v>
      </c>
      <c r="I53" s="46">
        <v>23461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29575</v>
      </c>
      <c r="O53" s="47">
        <f t="shared" si="8"/>
        <v>0.6648756800503575</v>
      </c>
      <c r="P53" s="9"/>
    </row>
    <row r="54" spans="1:16" ht="15">
      <c r="A54" s="12"/>
      <c r="B54" s="25">
        <v>344.9</v>
      </c>
      <c r="C54" s="20" t="s">
        <v>117</v>
      </c>
      <c r="D54" s="46">
        <v>17872</v>
      </c>
      <c r="E54" s="46">
        <v>0</v>
      </c>
      <c r="F54" s="46">
        <v>0</v>
      </c>
      <c r="G54" s="46">
        <v>216081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233953</v>
      </c>
      <c r="O54" s="47">
        <f t="shared" si="8"/>
        <v>5.259498224000719</v>
      </c>
      <c r="P54" s="9"/>
    </row>
    <row r="55" spans="1:16" ht="15">
      <c r="A55" s="12"/>
      <c r="B55" s="25">
        <v>347.1</v>
      </c>
      <c r="C55" s="20" t="s">
        <v>57</v>
      </c>
      <c r="D55" s="46">
        <v>10281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10281</v>
      </c>
      <c r="O55" s="47">
        <f t="shared" si="8"/>
        <v>0.2311271975180972</v>
      </c>
      <c r="P55" s="9"/>
    </row>
    <row r="56" spans="1:16" ht="15">
      <c r="A56" s="12"/>
      <c r="B56" s="25">
        <v>347.2</v>
      </c>
      <c r="C56" s="20" t="s">
        <v>58</v>
      </c>
      <c r="D56" s="46">
        <v>1068177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1068177</v>
      </c>
      <c r="O56" s="47">
        <f t="shared" si="8"/>
        <v>24.01369093116317</v>
      </c>
      <c r="P56" s="9"/>
    </row>
    <row r="57" spans="1:16" ht="15">
      <c r="A57" s="12"/>
      <c r="B57" s="25">
        <v>349</v>
      </c>
      <c r="C57" s="20" t="s">
        <v>1</v>
      </c>
      <c r="D57" s="46">
        <v>75482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75482</v>
      </c>
      <c r="O57" s="47">
        <f t="shared" si="8"/>
        <v>1.6969111101119554</v>
      </c>
      <c r="P57" s="9"/>
    </row>
    <row r="58" spans="1:16" ht="15.75">
      <c r="A58" s="29" t="s">
        <v>46</v>
      </c>
      <c r="B58" s="30"/>
      <c r="C58" s="31"/>
      <c r="D58" s="32">
        <f aca="true" t="shared" si="11" ref="D58:M58">SUM(D59:D60)</f>
        <v>182974</v>
      </c>
      <c r="E58" s="32">
        <f t="shared" si="11"/>
        <v>78401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>SUM(D58:M58)</f>
        <v>261375</v>
      </c>
      <c r="O58" s="45">
        <f t="shared" si="8"/>
        <v>5.875972303403624</v>
      </c>
      <c r="P58" s="10"/>
    </row>
    <row r="59" spans="1:16" ht="15">
      <c r="A59" s="13"/>
      <c r="B59" s="39">
        <v>351.5</v>
      </c>
      <c r="C59" s="21" t="s">
        <v>63</v>
      </c>
      <c r="D59" s="46">
        <v>100104</v>
      </c>
      <c r="E59" s="46">
        <v>78401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178505</v>
      </c>
      <c r="O59" s="47">
        <f t="shared" si="8"/>
        <v>4.012971539049503</v>
      </c>
      <c r="P59" s="9"/>
    </row>
    <row r="60" spans="1:16" ht="15">
      <c r="A60" s="13"/>
      <c r="B60" s="39">
        <v>354</v>
      </c>
      <c r="C60" s="21" t="s">
        <v>64</v>
      </c>
      <c r="D60" s="46">
        <v>82870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82870</v>
      </c>
      <c r="O60" s="47">
        <f t="shared" si="8"/>
        <v>1.8630007643541209</v>
      </c>
      <c r="P60" s="9"/>
    </row>
    <row r="61" spans="1:16" ht="15.75">
      <c r="A61" s="29" t="s">
        <v>4</v>
      </c>
      <c r="B61" s="30"/>
      <c r="C61" s="31"/>
      <c r="D61" s="32">
        <f aca="true" t="shared" si="12" ref="D61:M61">SUM(D62:D70)</f>
        <v>934255</v>
      </c>
      <c r="E61" s="32">
        <f t="shared" si="12"/>
        <v>232180</v>
      </c>
      <c r="F61" s="32">
        <f t="shared" si="12"/>
        <v>0</v>
      </c>
      <c r="G61" s="32">
        <f t="shared" si="12"/>
        <v>568750</v>
      </c>
      <c r="H61" s="32">
        <f t="shared" si="12"/>
        <v>0</v>
      </c>
      <c r="I61" s="32">
        <f t="shared" si="12"/>
        <v>323600</v>
      </c>
      <c r="J61" s="32">
        <f t="shared" si="12"/>
        <v>19393</v>
      </c>
      <c r="K61" s="32">
        <f t="shared" si="12"/>
        <v>8560837</v>
      </c>
      <c r="L61" s="32">
        <f t="shared" si="12"/>
        <v>0</v>
      </c>
      <c r="M61" s="32">
        <f t="shared" si="12"/>
        <v>0</v>
      </c>
      <c r="N61" s="32">
        <f>SUM(D61:M61)</f>
        <v>10639015</v>
      </c>
      <c r="O61" s="45">
        <f t="shared" si="8"/>
        <v>239.17573400476599</v>
      </c>
      <c r="P61" s="10"/>
    </row>
    <row r="62" spans="1:16" ht="15">
      <c r="A62" s="12"/>
      <c r="B62" s="25">
        <v>361.1</v>
      </c>
      <c r="C62" s="20" t="s">
        <v>67</v>
      </c>
      <c r="D62" s="46">
        <v>274765</v>
      </c>
      <c r="E62" s="46">
        <v>397595</v>
      </c>
      <c r="F62" s="46">
        <v>0</v>
      </c>
      <c r="G62" s="46">
        <v>487951</v>
      </c>
      <c r="H62" s="46">
        <v>0</v>
      </c>
      <c r="I62" s="46">
        <v>485205</v>
      </c>
      <c r="J62" s="46">
        <v>17251</v>
      </c>
      <c r="K62" s="46">
        <v>628428</v>
      </c>
      <c r="L62" s="46">
        <v>0</v>
      </c>
      <c r="M62" s="46">
        <v>0</v>
      </c>
      <c r="N62" s="46">
        <f>SUM(D62:M62)</f>
        <v>2291195</v>
      </c>
      <c r="O62" s="47">
        <f t="shared" si="8"/>
        <v>51.508362933321344</v>
      </c>
      <c r="P62" s="9"/>
    </row>
    <row r="63" spans="1:16" ht="15">
      <c r="A63" s="12"/>
      <c r="B63" s="25">
        <v>361.3</v>
      </c>
      <c r="C63" s="20" t="s">
        <v>68</v>
      </c>
      <c r="D63" s="46">
        <v>-83604</v>
      </c>
      <c r="E63" s="46">
        <v>-210361</v>
      </c>
      <c r="F63" s="46">
        <v>0</v>
      </c>
      <c r="G63" s="46">
        <v>-220315</v>
      </c>
      <c r="H63" s="46">
        <v>0</v>
      </c>
      <c r="I63" s="46">
        <v>-230181</v>
      </c>
      <c r="J63" s="46">
        <v>-9335</v>
      </c>
      <c r="K63" s="46">
        <v>5151714</v>
      </c>
      <c r="L63" s="46">
        <v>0</v>
      </c>
      <c r="M63" s="46">
        <v>0</v>
      </c>
      <c r="N63" s="46">
        <f aca="true" t="shared" si="13" ref="N63:N70">SUM(D63:M63)</f>
        <v>4397918</v>
      </c>
      <c r="O63" s="47">
        <f t="shared" si="8"/>
        <v>98.8696101793984</v>
      </c>
      <c r="P63" s="9"/>
    </row>
    <row r="64" spans="1:16" ht="15">
      <c r="A64" s="12"/>
      <c r="B64" s="25">
        <v>361.4</v>
      </c>
      <c r="C64" s="20" t="s">
        <v>118</v>
      </c>
      <c r="D64" s="46">
        <v>2554</v>
      </c>
      <c r="E64" s="46">
        <v>3515</v>
      </c>
      <c r="F64" s="46">
        <v>0</v>
      </c>
      <c r="G64" s="46">
        <v>4164</v>
      </c>
      <c r="H64" s="46">
        <v>0</v>
      </c>
      <c r="I64" s="46">
        <v>4437</v>
      </c>
      <c r="J64" s="46">
        <v>145</v>
      </c>
      <c r="K64" s="46">
        <v>-512929</v>
      </c>
      <c r="L64" s="46">
        <v>0</v>
      </c>
      <c r="M64" s="46">
        <v>0</v>
      </c>
      <c r="N64" s="46">
        <f t="shared" si="13"/>
        <v>-498114</v>
      </c>
      <c r="O64" s="47">
        <f t="shared" si="8"/>
        <v>-11.198102603300212</v>
      </c>
      <c r="P64" s="9"/>
    </row>
    <row r="65" spans="1:16" ht="15">
      <c r="A65" s="12"/>
      <c r="B65" s="25">
        <v>362</v>
      </c>
      <c r="C65" s="20" t="s">
        <v>138</v>
      </c>
      <c r="D65" s="46">
        <v>29926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29926</v>
      </c>
      <c r="O65" s="47">
        <f t="shared" si="8"/>
        <v>0.6727665122971089</v>
      </c>
      <c r="P65" s="9"/>
    </row>
    <row r="66" spans="1:16" ht="15">
      <c r="A66" s="12"/>
      <c r="B66" s="25">
        <v>364</v>
      </c>
      <c r="C66" s="20" t="s">
        <v>119</v>
      </c>
      <c r="D66" s="46">
        <v>49356</v>
      </c>
      <c r="E66" s="46">
        <v>41431</v>
      </c>
      <c r="F66" s="46">
        <v>0</v>
      </c>
      <c r="G66" s="46">
        <v>103093</v>
      </c>
      <c r="H66" s="46">
        <v>0</v>
      </c>
      <c r="I66" s="46">
        <v>31463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225343</v>
      </c>
      <c r="O66" s="47">
        <f t="shared" si="8"/>
        <v>5.065936783418012</v>
      </c>
      <c r="P66" s="9"/>
    </row>
    <row r="67" spans="1:16" ht="15">
      <c r="A67" s="12"/>
      <c r="B67" s="25">
        <v>366</v>
      </c>
      <c r="C67" s="20" t="s">
        <v>70</v>
      </c>
      <c r="D67" s="46">
        <v>187816</v>
      </c>
      <c r="E67" s="46">
        <v>0</v>
      </c>
      <c r="F67" s="46">
        <v>0</v>
      </c>
      <c r="G67" s="46">
        <v>21700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209516</v>
      </c>
      <c r="O67" s="47">
        <f t="shared" si="8"/>
        <v>4.710129940200531</v>
      </c>
      <c r="P67" s="9"/>
    </row>
    <row r="68" spans="1:16" ht="15">
      <c r="A68" s="12"/>
      <c r="B68" s="25">
        <v>368</v>
      </c>
      <c r="C68" s="20" t="s">
        <v>71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3225358</v>
      </c>
      <c r="L68" s="46">
        <v>0</v>
      </c>
      <c r="M68" s="46">
        <v>0</v>
      </c>
      <c r="N68" s="46">
        <f t="shared" si="13"/>
        <v>3225358</v>
      </c>
      <c r="O68" s="47">
        <f t="shared" si="8"/>
        <v>72.50928465446698</v>
      </c>
      <c r="P68" s="9"/>
    </row>
    <row r="69" spans="1:16" ht="15">
      <c r="A69" s="12"/>
      <c r="B69" s="25">
        <v>369.3</v>
      </c>
      <c r="C69" s="20" t="s">
        <v>72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11332</v>
      </c>
      <c r="K69" s="46">
        <v>68266</v>
      </c>
      <c r="L69" s="46">
        <v>0</v>
      </c>
      <c r="M69" s="46">
        <v>0</v>
      </c>
      <c r="N69" s="46">
        <f t="shared" si="13"/>
        <v>79598</v>
      </c>
      <c r="O69" s="47">
        <f aca="true" t="shared" si="14" ref="O69:O74">(N69/O$76)</f>
        <v>1.7894429207319815</v>
      </c>
      <c r="P69" s="9"/>
    </row>
    <row r="70" spans="1:16" ht="15">
      <c r="A70" s="12"/>
      <c r="B70" s="25">
        <v>369.9</v>
      </c>
      <c r="C70" s="20" t="s">
        <v>73</v>
      </c>
      <c r="D70" s="46">
        <v>473442</v>
      </c>
      <c r="E70" s="46">
        <v>0</v>
      </c>
      <c r="F70" s="46">
        <v>0</v>
      </c>
      <c r="G70" s="46">
        <v>172157</v>
      </c>
      <c r="H70" s="46">
        <v>0</v>
      </c>
      <c r="I70" s="46">
        <v>32676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678275</v>
      </c>
      <c r="O70" s="47">
        <f t="shared" si="14"/>
        <v>15.248302684231824</v>
      </c>
      <c r="P70" s="9"/>
    </row>
    <row r="71" spans="1:16" ht="15.75">
      <c r="A71" s="29" t="s">
        <v>47</v>
      </c>
      <c r="B71" s="30"/>
      <c r="C71" s="31"/>
      <c r="D71" s="32">
        <f aca="true" t="shared" si="15" ref="D71:M71">SUM(D72:D73)</f>
        <v>1750000</v>
      </c>
      <c r="E71" s="32">
        <f t="shared" si="15"/>
        <v>0</v>
      </c>
      <c r="F71" s="32">
        <f t="shared" si="15"/>
        <v>0</v>
      </c>
      <c r="G71" s="32">
        <f t="shared" si="15"/>
        <v>4750000</v>
      </c>
      <c r="H71" s="32">
        <f t="shared" si="15"/>
        <v>0</v>
      </c>
      <c r="I71" s="32">
        <f t="shared" si="15"/>
        <v>508089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>SUM(D71:M71)</f>
        <v>7008089</v>
      </c>
      <c r="O71" s="45">
        <f t="shared" si="14"/>
        <v>157.54887370172204</v>
      </c>
      <c r="P71" s="9"/>
    </row>
    <row r="72" spans="1:16" ht="15">
      <c r="A72" s="12"/>
      <c r="B72" s="25">
        <v>381</v>
      </c>
      <c r="C72" s="20" t="s">
        <v>74</v>
      </c>
      <c r="D72" s="46">
        <v>1750000</v>
      </c>
      <c r="E72" s="46">
        <v>0</v>
      </c>
      <c r="F72" s="46">
        <v>0</v>
      </c>
      <c r="G72" s="46">
        <v>4750000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6500000</v>
      </c>
      <c r="O72" s="47">
        <f t="shared" si="14"/>
        <v>146.12652308799065</v>
      </c>
      <c r="P72" s="9"/>
    </row>
    <row r="73" spans="1:16" ht="15.75" thickBot="1">
      <c r="A73" s="12"/>
      <c r="B73" s="25">
        <v>389.8</v>
      </c>
      <c r="C73" s="20" t="s">
        <v>120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508089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508089</v>
      </c>
      <c r="O73" s="47">
        <f t="shared" si="14"/>
        <v>11.422350613731396</v>
      </c>
      <c r="P73" s="9"/>
    </row>
    <row r="74" spans="1:119" ht="16.5" thickBot="1">
      <c r="A74" s="14" t="s">
        <v>61</v>
      </c>
      <c r="B74" s="23"/>
      <c r="C74" s="22"/>
      <c r="D74" s="15">
        <f aca="true" t="shared" si="16" ref="D74:M74">SUM(D5,D16,D29,D43,D58,D61,D71)</f>
        <v>34276855</v>
      </c>
      <c r="E74" s="15">
        <f t="shared" si="16"/>
        <v>5171998</v>
      </c>
      <c r="F74" s="15">
        <f t="shared" si="16"/>
        <v>0</v>
      </c>
      <c r="G74" s="15">
        <f t="shared" si="16"/>
        <v>9510999</v>
      </c>
      <c r="H74" s="15">
        <f t="shared" si="16"/>
        <v>0</v>
      </c>
      <c r="I74" s="15">
        <f t="shared" si="16"/>
        <v>21841228</v>
      </c>
      <c r="J74" s="15">
        <f t="shared" si="16"/>
        <v>656393</v>
      </c>
      <c r="K74" s="15">
        <f t="shared" si="16"/>
        <v>8560837</v>
      </c>
      <c r="L74" s="15">
        <f t="shared" si="16"/>
        <v>0</v>
      </c>
      <c r="M74" s="15">
        <f t="shared" si="16"/>
        <v>0</v>
      </c>
      <c r="N74" s="15">
        <f>SUM(D74:M74)</f>
        <v>80018310</v>
      </c>
      <c r="O74" s="38">
        <f t="shared" si="14"/>
        <v>1798.891911334922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139</v>
      </c>
      <c r="M76" s="48"/>
      <c r="N76" s="48"/>
      <c r="O76" s="43">
        <v>44482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92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15201894</v>
      </c>
      <c r="E5" s="27">
        <f t="shared" si="0"/>
        <v>2647868</v>
      </c>
      <c r="F5" s="27">
        <f t="shared" si="0"/>
        <v>0</v>
      </c>
      <c r="G5" s="27">
        <f t="shared" si="0"/>
        <v>2579700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20429462</v>
      </c>
      <c r="O5" s="33">
        <f aca="true" t="shared" si="1" ref="O5:O36">(N5/O$72)</f>
        <v>465.31060243708004</v>
      </c>
      <c r="P5" s="6"/>
    </row>
    <row r="6" spans="1:16" ht="15">
      <c r="A6" s="12"/>
      <c r="B6" s="25">
        <v>311</v>
      </c>
      <c r="C6" s="20" t="s">
        <v>3</v>
      </c>
      <c r="D6" s="46">
        <v>7901225</v>
      </c>
      <c r="E6" s="46">
        <v>2302158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10203383</v>
      </c>
      <c r="O6" s="47">
        <f t="shared" si="1"/>
        <v>232.39683407356793</v>
      </c>
      <c r="P6" s="9"/>
    </row>
    <row r="7" spans="1:16" ht="15">
      <c r="A7" s="12"/>
      <c r="B7" s="25">
        <v>312.1</v>
      </c>
      <c r="C7" s="20" t="s">
        <v>11</v>
      </c>
      <c r="D7" s="46">
        <v>648512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648512</v>
      </c>
      <c r="O7" s="47">
        <f t="shared" si="1"/>
        <v>14.770800592187678</v>
      </c>
      <c r="P7" s="9"/>
    </row>
    <row r="8" spans="1:16" ht="15">
      <c r="A8" s="12"/>
      <c r="B8" s="25">
        <v>312.52</v>
      </c>
      <c r="C8" s="20" t="s">
        <v>109</v>
      </c>
      <c r="D8" s="46">
        <v>0</v>
      </c>
      <c r="E8" s="46">
        <v>345710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345710</v>
      </c>
      <c r="O8" s="47">
        <f t="shared" si="1"/>
        <v>7.874046236191778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2579700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2579700</v>
      </c>
      <c r="O9" s="47">
        <f t="shared" si="1"/>
        <v>58.75640587632388</v>
      </c>
      <c r="P9" s="9"/>
    </row>
    <row r="10" spans="1:16" ht="15">
      <c r="A10" s="12"/>
      <c r="B10" s="25">
        <v>314.1</v>
      </c>
      <c r="C10" s="20" t="s">
        <v>13</v>
      </c>
      <c r="D10" s="46">
        <v>3473184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3473184</v>
      </c>
      <c r="O10" s="47">
        <f t="shared" si="1"/>
        <v>79.10679877007175</v>
      </c>
      <c r="P10" s="9"/>
    </row>
    <row r="11" spans="1:16" ht="15">
      <c r="A11" s="12"/>
      <c r="B11" s="25">
        <v>314.3</v>
      </c>
      <c r="C11" s="20" t="s">
        <v>14</v>
      </c>
      <c r="D11" s="46">
        <v>336814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336814</v>
      </c>
      <c r="O11" s="47">
        <f t="shared" si="1"/>
        <v>7.671426944539347</v>
      </c>
      <c r="P11" s="9"/>
    </row>
    <row r="12" spans="1:16" ht="15">
      <c r="A12" s="12"/>
      <c r="B12" s="25">
        <v>314.4</v>
      </c>
      <c r="C12" s="20" t="s">
        <v>15</v>
      </c>
      <c r="D12" s="46">
        <v>28891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28891</v>
      </c>
      <c r="O12" s="47">
        <f t="shared" si="1"/>
        <v>0.6580343924382189</v>
      </c>
      <c r="P12" s="9"/>
    </row>
    <row r="13" spans="1:16" ht="15">
      <c r="A13" s="12"/>
      <c r="B13" s="25">
        <v>314.8</v>
      </c>
      <c r="C13" s="20" t="s">
        <v>16</v>
      </c>
      <c r="D13" s="46">
        <v>40099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40099</v>
      </c>
      <c r="O13" s="47">
        <f t="shared" si="1"/>
        <v>0.913312834529097</v>
      </c>
      <c r="P13" s="9"/>
    </row>
    <row r="14" spans="1:16" ht="15">
      <c r="A14" s="12"/>
      <c r="B14" s="25">
        <v>315</v>
      </c>
      <c r="C14" s="20" t="s">
        <v>110</v>
      </c>
      <c r="D14" s="46">
        <v>1924231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1924231</v>
      </c>
      <c r="O14" s="47">
        <f t="shared" si="1"/>
        <v>43.82714952738868</v>
      </c>
      <c r="P14" s="9"/>
    </row>
    <row r="15" spans="1:16" ht="15">
      <c r="A15" s="12"/>
      <c r="B15" s="25">
        <v>316</v>
      </c>
      <c r="C15" s="20" t="s">
        <v>111</v>
      </c>
      <c r="D15" s="46">
        <v>848938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848938</v>
      </c>
      <c r="O15" s="47">
        <f t="shared" si="1"/>
        <v>19.335793189841702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SUM(D17:D27)</f>
        <v>4437035</v>
      </c>
      <c r="E16" s="32">
        <f t="shared" si="3"/>
        <v>1137787</v>
      </c>
      <c r="F16" s="32">
        <f t="shared" si="3"/>
        <v>0</v>
      </c>
      <c r="G16" s="32">
        <f t="shared" si="3"/>
        <v>558854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6133676</v>
      </c>
      <c r="O16" s="45">
        <f t="shared" si="1"/>
        <v>139.70335952624987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1137787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1137787</v>
      </c>
      <c r="O17" s="47">
        <f t="shared" si="1"/>
        <v>25.914747750825647</v>
      </c>
      <c r="P17" s="9"/>
    </row>
    <row r="18" spans="1:16" ht="15">
      <c r="A18" s="12"/>
      <c r="B18" s="25">
        <v>323.1</v>
      </c>
      <c r="C18" s="20" t="s">
        <v>20</v>
      </c>
      <c r="D18" s="46">
        <v>3545364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3545364</v>
      </c>
      <c r="O18" s="47">
        <f t="shared" si="1"/>
        <v>80.7508028698326</v>
      </c>
      <c r="P18" s="9"/>
    </row>
    <row r="19" spans="1:16" ht="15">
      <c r="A19" s="12"/>
      <c r="B19" s="25">
        <v>323.4</v>
      </c>
      <c r="C19" s="20" t="s">
        <v>21</v>
      </c>
      <c r="D19" s="46">
        <v>67922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67922</v>
      </c>
      <c r="O19" s="47">
        <f t="shared" si="1"/>
        <v>1.5470219792734312</v>
      </c>
      <c r="P19" s="9"/>
    </row>
    <row r="20" spans="1:16" ht="15">
      <c r="A20" s="12"/>
      <c r="B20" s="25">
        <v>323.7</v>
      </c>
      <c r="C20" s="20" t="s">
        <v>22</v>
      </c>
      <c r="D20" s="46">
        <v>813196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813196</v>
      </c>
      <c r="O20" s="47">
        <f t="shared" si="1"/>
        <v>18.52171734426603</v>
      </c>
      <c r="P20" s="9"/>
    </row>
    <row r="21" spans="1:16" ht="15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78452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78452</v>
      </c>
      <c r="O21" s="47">
        <f t="shared" si="1"/>
        <v>1.78685798883954</v>
      </c>
      <c r="P21" s="9"/>
    </row>
    <row r="22" spans="1:16" ht="15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1531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1531</v>
      </c>
      <c r="O22" s="47">
        <f t="shared" si="1"/>
        <v>0.0348707436510648</v>
      </c>
      <c r="P22" s="9"/>
    </row>
    <row r="23" spans="1:16" ht="15">
      <c r="A23" s="12"/>
      <c r="B23" s="25">
        <v>324.21</v>
      </c>
      <c r="C23" s="20" t="s">
        <v>25</v>
      </c>
      <c r="D23" s="46">
        <v>0</v>
      </c>
      <c r="E23" s="46">
        <v>0</v>
      </c>
      <c r="F23" s="46">
        <v>0</v>
      </c>
      <c r="G23" s="46">
        <v>145748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145748</v>
      </c>
      <c r="O23" s="47">
        <f t="shared" si="1"/>
        <v>3.319621910944084</v>
      </c>
      <c r="P23" s="9"/>
    </row>
    <row r="24" spans="1:16" ht="15">
      <c r="A24" s="12"/>
      <c r="B24" s="25">
        <v>324.31</v>
      </c>
      <c r="C24" s="20" t="s">
        <v>27</v>
      </c>
      <c r="D24" s="46">
        <v>0</v>
      </c>
      <c r="E24" s="46">
        <v>0</v>
      </c>
      <c r="F24" s="46">
        <v>0</v>
      </c>
      <c r="G24" s="46">
        <v>324215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324215</v>
      </c>
      <c r="O24" s="47">
        <f t="shared" si="1"/>
        <v>7.384466461678624</v>
      </c>
      <c r="P24" s="9"/>
    </row>
    <row r="25" spans="1:16" ht="15">
      <c r="A25" s="12"/>
      <c r="B25" s="25">
        <v>324.32</v>
      </c>
      <c r="C25" s="20" t="s">
        <v>28</v>
      </c>
      <c r="D25" s="46">
        <v>0</v>
      </c>
      <c r="E25" s="46">
        <v>0</v>
      </c>
      <c r="F25" s="46">
        <v>0</v>
      </c>
      <c r="G25" s="46">
        <v>6533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6533</v>
      </c>
      <c r="O25" s="47">
        <f t="shared" si="1"/>
        <v>0.1487985423072543</v>
      </c>
      <c r="P25" s="9"/>
    </row>
    <row r="26" spans="1:16" ht="15">
      <c r="A26" s="12"/>
      <c r="B26" s="25">
        <v>324.61</v>
      </c>
      <c r="C26" s="20" t="s">
        <v>29</v>
      </c>
      <c r="D26" s="46">
        <v>0</v>
      </c>
      <c r="E26" s="46">
        <v>0</v>
      </c>
      <c r="F26" s="46">
        <v>0</v>
      </c>
      <c r="G26" s="46">
        <v>2375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2375</v>
      </c>
      <c r="O26" s="47">
        <f t="shared" si="1"/>
        <v>0.05409406673499601</v>
      </c>
      <c r="P26" s="9"/>
    </row>
    <row r="27" spans="1:16" ht="15">
      <c r="A27" s="12"/>
      <c r="B27" s="25">
        <v>329</v>
      </c>
      <c r="C27" s="20" t="s">
        <v>30</v>
      </c>
      <c r="D27" s="46">
        <v>10553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10553</v>
      </c>
      <c r="O27" s="47">
        <f t="shared" si="1"/>
        <v>0.24035986789659491</v>
      </c>
      <c r="P27" s="9"/>
    </row>
    <row r="28" spans="1:16" ht="15.75">
      <c r="A28" s="29" t="s">
        <v>31</v>
      </c>
      <c r="B28" s="30"/>
      <c r="C28" s="31"/>
      <c r="D28" s="32">
        <f aca="true" t="shared" si="5" ref="D28:M28">SUM(D29:D38)</f>
        <v>4506306</v>
      </c>
      <c r="E28" s="32">
        <f t="shared" si="5"/>
        <v>0</v>
      </c>
      <c r="F28" s="32">
        <f t="shared" si="5"/>
        <v>0</v>
      </c>
      <c r="G28" s="32">
        <f t="shared" si="5"/>
        <v>1114734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5621040</v>
      </c>
      <c r="O28" s="45">
        <f t="shared" si="1"/>
        <v>128.0273317389819</v>
      </c>
      <c r="P28" s="10"/>
    </row>
    <row r="29" spans="1:16" ht="15">
      <c r="A29" s="12"/>
      <c r="B29" s="25">
        <v>331.2</v>
      </c>
      <c r="C29" s="20" t="s">
        <v>87</v>
      </c>
      <c r="D29" s="46">
        <v>17253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17253</v>
      </c>
      <c r="O29" s="47">
        <f t="shared" si="1"/>
        <v>0.39296207721216264</v>
      </c>
      <c r="P29" s="9"/>
    </row>
    <row r="30" spans="1:16" ht="15">
      <c r="A30" s="12"/>
      <c r="B30" s="25">
        <v>334.2</v>
      </c>
      <c r="C30" s="20" t="s">
        <v>33</v>
      </c>
      <c r="D30" s="46">
        <v>30515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30515</v>
      </c>
      <c r="O30" s="47">
        <f t="shared" si="1"/>
        <v>0.6950233458603804</v>
      </c>
      <c r="P30" s="9"/>
    </row>
    <row r="31" spans="1:16" ht="15">
      <c r="A31" s="12"/>
      <c r="B31" s="25">
        <v>334.49</v>
      </c>
      <c r="C31" s="20" t="s">
        <v>34</v>
      </c>
      <c r="D31" s="46">
        <v>0</v>
      </c>
      <c r="E31" s="46">
        <v>0</v>
      </c>
      <c r="F31" s="46">
        <v>0</v>
      </c>
      <c r="G31" s="46">
        <v>1114734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6">SUM(D31:M31)</f>
        <v>1114734</v>
      </c>
      <c r="O31" s="47">
        <f t="shared" si="1"/>
        <v>25.389682268534337</v>
      </c>
      <c r="P31" s="9"/>
    </row>
    <row r="32" spans="1:16" ht="15">
      <c r="A32" s="12"/>
      <c r="B32" s="25">
        <v>334.7</v>
      </c>
      <c r="C32" s="20" t="s">
        <v>35</v>
      </c>
      <c r="D32" s="46">
        <v>5504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5504</v>
      </c>
      <c r="O32" s="47">
        <f t="shared" si="1"/>
        <v>0.1253615761302813</v>
      </c>
      <c r="P32" s="9"/>
    </row>
    <row r="33" spans="1:16" ht="15">
      <c r="A33" s="12"/>
      <c r="B33" s="25">
        <v>335.12</v>
      </c>
      <c r="C33" s="20" t="s">
        <v>112</v>
      </c>
      <c r="D33" s="46">
        <v>1410872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1410872</v>
      </c>
      <c r="O33" s="47">
        <f t="shared" si="1"/>
        <v>32.13465436738412</v>
      </c>
      <c r="P33" s="9"/>
    </row>
    <row r="34" spans="1:16" ht="15">
      <c r="A34" s="12"/>
      <c r="B34" s="25">
        <v>335.15</v>
      </c>
      <c r="C34" s="20" t="s">
        <v>113</v>
      </c>
      <c r="D34" s="46">
        <v>47264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47264</v>
      </c>
      <c r="O34" s="47">
        <f t="shared" si="1"/>
        <v>1.076506092700148</v>
      </c>
      <c r="P34" s="9"/>
    </row>
    <row r="35" spans="1:16" ht="15">
      <c r="A35" s="12"/>
      <c r="B35" s="25">
        <v>335.18</v>
      </c>
      <c r="C35" s="20" t="s">
        <v>114</v>
      </c>
      <c r="D35" s="46">
        <v>2857588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2857588</v>
      </c>
      <c r="O35" s="47">
        <f t="shared" si="1"/>
        <v>65.08570777815738</v>
      </c>
      <c r="P35" s="9"/>
    </row>
    <row r="36" spans="1:16" ht="15">
      <c r="A36" s="12"/>
      <c r="B36" s="25">
        <v>335.49</v>
      </c>
      <c r="C36" s="20" t="s">
        <v>39</v>
      </c>
      <c r="D36" s="46">
        <v>34454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34454</v>
      </c>
      <c r="O36" s="47">
        <f t="shared" si="1"/>
        <v>0.7847397790684433</v>
      </c>
      <c r="P36" s="9"/>
    </row>
    <row r="37" spans="1:16" ht="15">
      <c r="A37" s="12"/>
      <c r="B37" s="25">
        <v>337.2</v>
      </c>
      <c r="C37" s="20" t="s">
        <v>40</v>
      </c>
      <c r="D37" s="46">
        <v>134535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134535</v>
      </c>
      <c r="O37" s="47">
        <f aca="true" t="shared" si="7" ref="O37:O68">(N37/O$72)</f>
        <v>3.064229586607448</v>
      </c>
      <c r="P37" s="9"/>
    </row>
    <row r="38" spans="1:16" ht="15">
      <c r="A38" s="12"/>
      <c r="B38" s="25">
        <v>337.4</v>
      </c>
      <c r="C38" s="20" t="s">
        <v>129</v>
      </c>
      <c r="D38" s="46">
        <v>-31679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-31679</v>
      </c>
      <c r="O38" s="47">
        <f t="shared" si="7"/>
        <v>-0.7215351326728163</v>
      </c>
      <c r="P38" s="9"/>
    </row>
    <row r="39" spans="1:16" ht="15.75">
      <c r="A39" s="29" t="s">
        <v>45</v>
      </c>
      <c r="B39" s="30"/>
      <c r="C39" s="31"/>
      <c r="D39" s="32">
        <f aca="true" t="shared" si="8" ref="D39:M39">SUM(D40:D53)</f>
        <v>6298958</v>
      </c>
      <c r="E39" s="32">
        <f t="shared" si="8"/>
        <v>2877191</v>
      </c>
      <c r="F39" s="32">
        <f t="shared" si="8"/>
        <v>0</v>
      </c>
      <c r="G39" s="32">
        <f t="shared" si="8"/>
        <v>966978</v>
      </c>
      <c r="H39" s="32">
        <f t="shared" si="8"/>
        <v>0</v>
      </c>
      <c r="I39" s="32">
        <f t="shared" si="8"/>
        <v>19736799</v>
      </c>
      <c r="J39" s="32">
        <f t="shared" si="8"/>
        <v>642000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30521926</v>
      </c>
      <c r="O39" s="45">
        <f t="shared" si="7"/>
        <v>695.1810955472042</v>
      </c>
      <c r="P39" s="10"/>
    </row>
    <row r="40" spans="1:16" ht="15">
      <c r="A40" s="12"/>
      <c r="B40" s="25">
        <v>341.2</v>
      </c>
      <c r="C40" s="20" t="s">
        <v>115</v>
      </c>
      <c r="D40" s="46">
        <v>406334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642000</v>
      </c>
      <c r="K40" s="46">
        <v>0</v>
      </c>
      <c r="L40" s="46">
        <v>0</v>
      </c>
      <c r="M40" s="46">
        <v>0</v>
      </c>
      <c r="N40" s="46">
        <f aca="true" t="shared" si="9" ref="N40:N53">SUM(D40:M40)</f>
        <v>1048334</v>
      </c>
      <c r="O40" s="47">
        <f t="shared" si="7"/>
        <v>23.877326044869605</v>
      </c>
      <c r="P40" s="9"/>
    </row>
    <row r="41" spans="1:16" ht="15">
      <c r="A41" s="12"/>
      <c r="B41" s="25">
        <v>341.3</v>
      </c>
      <c r="C41" s="20" t="s">
        <v>132</v>
      </c>
      <c r="D41" s="46">
        <v>4493000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4493000</v>
      </c>
      <c r="O41" s="47">
        <f t="shared" si="7"/>
        <v>102.33458603803668</v>
      </c>
      <c r="P41" s="9"/>
    </row>
    <row r="42" spans="1:16" ht="15">
      <c r="A42" s="12"/>
      <c r="B42" s="25">
        <v>341.9</v>
      </c>
      <c r="C42" s="20" t="s">
        <v>116</v>
      </c>
      <c r="D42" s="46">
        <v>111179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111179</v>
      </c>
      <c r="O42" s="47">
        <f t="shared" si="7"/>
        <v>2.532262840223209</v>
      </c>
      <c r="P42" s="9"/>
    </row>
    <row r="43" spans="1:16" ht="15">
      <c r="A43" s="12"/>
      <c r="B43" s="25">
        <v>342.1</v>
      </c>
      <c r="C43" s="20" t="s">
        <v>90</v>
      </c>
      <c r="D43" s="46">
        <v>351042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351042</v>
      </c>
      <c r="O43" s="47">
        <f t="shared" si="7"/>
        <v>7.995490263067988</v>
      </c>
      <c r="P43" s="9"/>
    </row>
    <row r="44" spans="1:16" ht="15">
      <c r="A44" s="12"/>
      <c r="B44" s="25">
        <v>342.5</v>
      </c>
      <c r="C44" s="20" t="s">
        <v>50</v>
      </c>
      <c r="D44" s="46">
        <v>0</v>
      </c>
      <c r="E44" s="46">
        <v>912357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912357</v>
      </c>
      <c r="O44" s="47">
        <f t="shared" si="7"/>
        <v>20.780252818585584</v>
      </c>
      <c r="P44" s="9"/>
    </row>
    <row r="45" spans="1:16" ht="15">
      <c r="A45" s="12"/>
      <c r="B45" s="25">
        <v>343.3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8504896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8504896</v>
      </c>
      <c r="O45" s="47">
        <f t="shared" si="7"/>
        <v>193.71133128345292</v>
      </c>
      <c r="P45" s="9"/>
    </row>
    <row r="46" spans="1:16" ht="15">
      <c r="A46" s="12"/>
      <c r="B46" s="25">
        <v>343.4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1722629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1722629</v>
      </c>
      <c r="O46" s="47">
        <f t="shared" si="7"/>
        <v>39.2353718255324</v>
      </c>
      <c r="P46" s="9"/>
    </row>
    <row r="47" spans="1:16" ht="15">
      <c r="A47" s="12"/>
      <c r="B47" s="25">
        <v>343.5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9492901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9492901</v>
      </c>
      <c r="O47" s="47">
        <f t="shared" si="7"/>
        <v>216.21457692745702</v>
      </c>
      <c r="P47" s="9"/>
    </row>
    <row r="48" spans="1:16" ht="15">
      <c r="A48" s="12"/>
      <c r="B48" s="25">
        <v>343.6</v>
      </c>
      <c r="C48" s="20" t="s">
        <v>54</v>
      </c>
      <c r="D48" s="46">
        <v>0</v>
      </c>
      <c r="E48" s="46">
        <v>1910223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1910223</v>
      </c>
      <c r="O48" s="47">
        <f t="shared" si="7"/>
        <v>43.50809702767339</v>
      </c>
      <c r="P48" s="9"/>
    </row>
    <row r="49" spans="1:16" ht="15">
      <c r="A49" s="12"/>
      <c r="B49" s="25">
        <v>343.9</v>
      </c>
      <c r="C49" s="20" t="s">
        <v>55</v>
      </c>
      <c r="D49" s="46">
        <v>5720</v>
      </c>
      <c r="E49" s="46">
        <v>0</v>
      </c>
      <c r="F49" s="46">
        <v>0</v>
      </c>
      <c r="G49" s="46">
        <v>0</v>
      </c>
      <c r="H49" s="46">
        <v>0</v>
      </c>
      <c r="I49" s="46">
        <v>16373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22093</v>
      </c>
      <c r="O49" s="47">
        <f t="shared" si="7"/>
        <v>0.5032000911057966</v>
      </c>
      <c r="P49" s="9"/>
    </row>
    <row r="50" spans="1:16" ht="15">
      <c r="A50" s="12"/>
      <c r="B50" s="25">
        <v>344.9</v>
      </c>
      <c r="C50" s="20" t="s">
        <v>117</v>
      </c>
      <c r="D50" s="46">
        <v>42095</v>
      </c>
      <c r="E50" s="46">
        <v>0</v>
      </c>
      <c r="F50" s="46">
        <v>0</v>
      </c>
      <c r="G50" s="46">
        <v>966978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1009073</v>
      </c>
      <c r="O50" s="47">
        <f t="shared" si="7"/>
        <v>22.98309987472953</v>
      </c>
      <c r="P50" s="9"/>
    </row>
    <row r="51" spans="1:16" ht="15">
      <c r="A51" s="12"/>
      <c r="B51" s="25">
        <v>347.1</v>
      </c>
      <c r="C51" s="20" t="s">
        <v>57</v>
      </c>
      <c r="D51" s="46">
        <v>9979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9979</v>
      </c>
      <c r="O51" s="47">
        <f t="shared" si="7"/>
        <v>0.22728618608358958</v>
      </c>
      <c r="P51" s="9"/>
    </row>
    <row r="52" spans="1:16" ht="15">
      <c r="A52" s="12"/>
      <c r="B52" s="25">
        <v>347.2</v>
      </c>
      <c r="C52" s="20" t="s">
        <v>58</v>
      </c>
      <c r="D52" s="46">
        <v>766017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766017</v>
      </c>
      <c r="O52" s="47">
        <f t="shared" si="7"/>
        <v>17.447147249743765</v>
      </c>
      <c r="P52" s="9"/>
    </row>
    <row r="53" spans="1:16" ht="15">
      <c r="A53" s="12"/>
      <c r="B53" s="25">
        <v>349</v>
      </c>
      <c r="C53" s="20" t="s">
        <v>1</v>
      </c>
      <c r="D53" s="46">
        <v>113592</v>
      </c>
      <c r="E53" s="46">
        <v>54611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168203</v>
      </c>
      <c r="O53" s="47">
        <f t="shared" si="7"/>
        <v>3.8310670766427513</v>
      </c>
      <c r="P53" s="9"/>
    </row>
    <row r="54" spans="1:16" ht="15.75">
      <c r="A54" s="29" t="s">
        <v>46</v>
      </c>
      <c r="B54" s="30"/>
      <c r="C54" s="31"/>
      <c r="D54" s="32">
        <f aca="true" t="shared" si="10" ref="D54:M54">SUM(D55:D57)</f>
        <v>211929</v>
      </c>
      <c r="E54" s="32">
        <f t="shared" si="10"/>
        <v>55888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59">SUM(D54:M54)</f>
        <v>267817</v>
      </c>
      <c r="O54" s="45">
        <f t="shared" si="7"/>
        <v>6.09992028242797</v>
      </c>
      <c r="P54" s="10"/>
    </row>
    <row r="55" spans="1:16" ht="15">
      <c r="A55" s="13"/>
      <c r="B55" s="39">
        <v>351.5</v>
      </c>
      <c r="C55" s="21" t="s">
        <v>63</v>
      </c>
      <c r="D55" s="46">
        <v>106322</v>
      </c>
      <c r="E55" s="46">
        <v>55888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162210</v>
      </c>
      <c r="O55" s="47">
        <f t="shared" si="7"/>
        <v>3.694567816877349</v>
      </c>
      <c r="P55" s="9"/>
    </row>
    <row r="56" spans="1:16" ht="15">
      <c r="A56" s="13"/>
      <c r="B56" s="39">
        <v>354</v>
      </c>
      <c r="C56" s="21" t="s">
        <v>64</v>
      </c>
      <c r="D56" s="46">
        <v>105040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105040</v>
      </c>
      <c r="O56" s="47">
        <f t="shared" si="7"/>
        <v>2.392438218881676</v>
      </c>
      <c r="P56" s="9"/>
    </row>
    <row r="57" spans="1:16" ht="15">
      <c r="A57" s="13"/>
      <c r="B57" s="39">
        <v>359</v>
      </c>
      <c r="C57" s="21" t="s">
        <v>65</v>
      </c>
      <c r="D57" s="46">
        <v>567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567</v>
      </c>
      <c r="O57" s="47">
        <f t="shared" si="7"/>
        <v>0.012914246668944312</v>
      </c>
      <c r="P57" s="9"/>
    </row>
    <row r="58" spans="1:16" ht="15.75">
      <c r="A58" s="29" t="s">
        <v>4</v>
      </c>
      <c r="B58" s="30"/>
      <c r="C58" s="31"/>
      <c r="D58" s="32">
        <f aca="true" t="shared" si="12" ref="D58:M58">SUM(D59:D66)</f>
        <v>830742</v>
      </c>
      <c r="E58" s="32">
        <f t="shared" si="12"/>
        <v>839125</v>
      </c>
      <c r="F58" s="32">
        <f t="shared" si="12"/>
        <v>0</v>
      </c>
      <c r="G58" s="32">
        <f t="shared" si="12"/>
        <v>871566</v>
      </c>
      <c r="H58" s="32">
        <f t="shared" si="12"/>
        <v>0</v>
      </c>
      <c r="I58" s="32">
        <f t="shared" si="12"/>
        <v>720588</v>
      </c>
      <c r="J58" s="32">
        <f t="shared" si="12"/>
        <v>139126</v>
      </c>
      <c r="K58" s="32">
        <f t="shared" si="12"/>
        <v>6743715</v>
      </c>
      <c r="L58" s="32">
        <f t="shared" si="12"/>
        <v>0</v>
      </c>
      <c r="M58" s="32">
        <f t="shared" si="12"/>
        <v>0</v>
      </c>
      <c r="N58" s="32">
        <f t="shared" si="11"/>
        <v>10144862</v>
      </c>
      <c r="O58" s="45">
        <f t="shared" si="7"/>
        <v>231.06393349276848</v>
      </c>
      <c r="P58" s="10"/>
    </row>
    <row r="59" spans="1:16" ht="15">
      <c r="A59" s="12"/>
      <c r="B59" s="25">
        <v>361.1</v>
      </c>
      <c r="C59" s="20" t="s">
        <v>67</v>
      </c>
      <c r="D59" s="46">
        <v>228540</v>
      </c>
      <c r="E59" s="46">
        <v>520090</v>
      </c>
      <c r="F59" s="46">
        <v>0</v>
      </c>
      <c r="G59" s="46">
        <v>465478</v>
      </c>
      <c r="H59" s="46">
        <v>0</v>
      </c>
      <c r="I59" s="46">
        <v>435847</v>
      </c>
      <c r="J59" s="46">
        <v>14767</v>
      </c>
      <c r="K59" s="46">
        <v>568454</v>
      </c>
      <c r="L59" s="46">
        <v>0</v>
      </c>
      <c r="M59" s="46">
        <v>0</v>
      </c>
      <c r="N59" s="46">
        <f t="shared" si="11"/>
        <v>2233176</v>
      </c>
      <c r="O59" s="47">
        <f t="shared" si="7"/>
        <v>50.86381961052272</v>
      </c>
      <c r="P59" s="9"/>
    </row>
    <row r="60" spans="1:16" ht="15">
      <c r="A60" s="12"/>
      <c r="B60" s="25">
        <v>361.3</v>
      </c>
      <c r="C60" s="20" t="s">
        <v>68</v>
      </c>
      <c r="D60" s="46">
        <v>115505</v>
      </c>
      <c r="E60" s="46">
        <v>248718</v>
      </c>
      <c r="F60" s="46">
        <v>0</v>
      </c>
      <c r="G60" s="46">
        <v>208427</v>
      </c>
      <c r="H60" s="46">
        <v>0</v>
      </c>
      <c r="I60" s="46">
        <v>226823</v>
      </c>
      <c r="J60" s="46">
        <v>6095</v>
      </c>
      <c r="K60" s="46">
        <v>4585592</v>
      </c>
      <c r="L60" s="46">
        <v>0</v>
      </c>
      <c r="M60" s="46">
        <v>0</v>
      </c>
      <c r="N60" s="46">
        <f aca="true" t="shared" si="13" ref="N60:N66">SUM(D60:M60)</f>
        <v>5391160</v>
      </c>
      <c r="O60" s="47">
        <f t="shared" si="7"/>
        <v>122.7914816080173</v>
      </c>
      <c r="P60" s="9"/>
    </row>
    <row r="61" spans="1:16" ht="15">
      <c r="A61" s="12"/>
      <c r="B61" s="25">
        <v>361.4</v>
      </c>
      <c r="C61" s="20" t="s">
        <v>118</v>
      </c>
      <c r="D61" s="46">
        <v>639</v>
      </c>
      <c r="E61" s="46">
        <v>760</v>
      </c>
      <c r="F61" s="46">
        <v>0</v>
      </c>
      <c r="G61" s="46">
        <v>485</v>
      </c>
      <c r="H61" s="46">
        <v>0</v>
      </c>
      <c r="I61" s="46">
        <v>826</v>
      </c>
      <c r="J61" s="46">
        <v>-7</v>
      </c>
      <c r="K61" s="46">
        <v>-1207993</v>
      </c>
      <c r="L61" s="46">
        <v>0</v>
      </c>
      <c r="M61" s="46">
        <v>0</v>
      </c>
      <c r="N61" s="46">
        <f t="shared" si="13"/>
        <v>-1205290</v>
      </c>
      <c r="O61" s="47">
        <f t="shared" si="7"/>
        <v>-27.452226397904568</v>
      </c>
      <c r="P61" s="9"/>
    </row>
    <row r="62" spans="1:16" ht="15">
      <c r="A62" s="12"/>
      <c r="B62" s="25">
        <v>364</v>
      </c>
      <c r="C62" s="20" t="s">
        <v>119</v>
      </c>
      <c r="D62" s="46">
        <v>37547</v>
      </c>
      <c r="E62" s="46">
        <v>0</v>
      </c>
      <c r="F62" s="46">
        <v>0</v>
      </c>
      <c r="G62" s="46">
        <v>38009</v>
      </c>
      <c r="H62" s="46">
        <v>0</v>
      </c>
      <c r="I62" s="46">
        <v>22235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97791</v>
      </c>
      <c r="O62" s="47">
        <f t="shared" si="7"/>
        <v>2.2273317389818925</v>
      </c>
      <c r="P62" s="9"/>
    </row>
    <row r="63" spans="1:16" ht="15">
      <c r="A63" s="12"/>
      <c r="B63" s="25">
        <v>366</v>
      </c>
      <c r="C63" s="20" t="s">
        <v>70</v>
      </c>
      <c r="D63" s="46">
        <v>188095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188095</v>
      </c>
      <c r="O63" s="47">
        <f t="shared" si="7"/>
        <v>4.284136203165926</v>
      </c>
      <c r="P63" s="9"/>
    </row>
    <row r="64" spans="1:16" ht="15">
      <c r="A64" s="12"/>
      <c r="B64" s="25">
        <v>368</v>
      </c>
      <c r="C64" s="20" t="s">
        <v>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2797662</v>
      </c>
      <c r="L64" s="46">
        <v>0</v>
      </c>
      <c r="M64" s="46">
        <v>0</v>
      </c>
      <c r="N64" s="46">
        <f t="shared" si="13"/>
        <v>2797662</v>
      </c>
      <c r="O64" s="47">
        <f t="shared" si="7"/>
        <v>63.72080628629997</v>
      </c>
      <c r="P64" s="9"/>
    </row>
    <row r="65" spans="1:16" ht="15">
      <c r="A65" s="12"/>
      <c r="B65" s="25">
        <v>369.3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118271</v>
      </c>
      <c r="K65" s="46">
        <v>0</v>
      </c>
      <c r="L65" s="46">
        <v>0</v>
      </c>
      <c r="M65" s="46">
        <v>0</v>
      </c>
      <c r="N65" s="46">
        <f t="shared" si="13"/>
        <v>118271</v>
      </c>
      <c r="O65" s="47">
        <f t="shared" si="7"/>
        <v>2.6937934176061953</v>
      </c>
      <c r="P65" s="9"/>
    </row>
    <row r="66" spans="1:16" ht="15">
      <c r="A66" s="12"/>
      <c r="B66" s="25">
        <v>369.9</v>
      </c>
      <c r="C66" s="20" t="s">
        <v>73</v>
      </c>
      <c r="D66" s="46">
        <v>260416</v>
      </c>
      <c r="E66" s="46">
        <v>69557</v>
      </c>
      <c r="F66" s="46">
        <v>0</v>
      </c>
      <c r="G66" s="46">
        <v>159167</v>
      </c>
      <c r="H66" s="46">
        <v>0</v>
      </c>
      <c r="I66" s="46">
        <v>34857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523997</v>
      </c>
      <c r="O66" s="47">
        <f t="shared" si="7"/>
        <v>11.934791026079035</v>
      </c>
      <c r="P66" s="9"/>
    </row>
    <row r="67" spans="1:16" ht="15.75">
      <c r="A67" s="29" t="s">
        <v>47</v>
      </c>
      <c r="B67" s="30"/>
      <c r="C67" s="31"/>
      <c r="D67" s="32">
        <f aca="true" t="shared" si="14" ref="D67:M67">SUM(D68:D69)</f>
        <v>0</v>
      </c>
      <c r="E67" s="32">
        <f t="shared" si="14"/>
        <v>1569637</v>
      </c>
      <c r="F67" s="32">
        <f t="shared" si="14"/>
        <v>0</v>
      </c>
      <c r="G67" s="32">
        <f t="shared" si="14"/>
        <v>2500000</v>
      </c>
      <c r="H67" s="32">
        <f t="shared" si="14"/>
        <v>0</v>
      </c>
      <c r="I67" s="32">
        <f t="shared" si="14"/>
        <v>1499651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5569288</v>
      </c>
      <c r="O67" s="45">
        <f t="shared" si="7"/>
        <v>126.84860494248946</v>
      </c>
      <c r="P67" s="9"/>
    </row>
    <row r="68" spans="1:16" ht="15">
      <c r="A68" s="12"/>
      <c r="B68" s="25">
        <v>381</v>
      </c>
      <c r="C68" s="20" t="s">
        <v>74</v>
      </c>
      <c r="D68" s="46">
        <v>0</v>
      </c>
      <c r="E68" s="46">
        <v>1569637</v>
      </c>
      <c r="F68" s="46">
        <v>0</v>
      </c>
      <c r="G68" s="46">
        <v>2500000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4069637</v>
      </c>
      <c r="O68" s="47">
        <f t="shared" si="7"/>
        <v>92.69188019587746</v>
      </c>
      <c r="P68" s="9"/>
    </row>
    <row r="69" spans="1:16" ht="15.75" thickBot="1">
      <c r="A69" s="12"/>
      <c r="B69" s="25">
        <v>389.8</v>
      </c>
      <c r="C69" s="20" t="s">
        <v>120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1499651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1499651</v>
      </c>
      <c r="O69" s="47">
        <f>(N69/O$72)</f>
        <v>34.15672474661201</v>
      </c>
      <c r="P69" s="9"/>
    </row>
    <row r="70" spans="1:119" ht="16.5" thickBot="1">
      <c r="A70" s="14" t="s">
        <v>61</v>
      </c>
      <c r="B70" s="23"/>
      <c r="C70" s="22"/>
      <c r="D70" s="15">
        <f aca="true" t="shared" si="15" ref="D70:M70">SUM(D5,D16,D28,D39,D54,D58,D67)</f>
        <v>31486864</v>
      </c>
      <c r="E70" s="15">
        <f t="shared" si="15"/>
        <v>9127496</v>
      </c>
      <c r="F70" s="15">
        <f t="shared" si="15"/>
        <v>0</v>
      </c>
      <c r="G70" s="15">
        <f t="shared" si="15"/>
        <v>8591832</v>
      </c>
      <c r="H70" s="15">
        <f t="shared" si="15"/>
        <v>0</v>
      </c>
      <c r="I70" s="15">
        <f t="shared" si="15"/>
        <v>21957038</v>
      </c>
      <c r="J70" s="15">
        <f t="shared" si="15"/>
        <v>781126</v>
      </c>
      <c r="K70" s="15">
        <f t="shared" si="15"/>
        <v>6743715</v>
      </c>
      <c r="L70" s="15">
        <f t="shared" si="15"/>
        <v>0</v>
      </c>
      <c r="M70" s="15">
        <f t="shared" si="15"/>
        <v>0</v>
      </c>
      <c r="N70" s="15">
        <f>SUM(D70:M70)</f>
        <v>78688071</v>
      </c>
      <c r="O70" s="38">
        <f>(N70/O$72)</f>
        <v>1792.2348479672019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133</v>
      </c>
      <c r="M72" s="48"/>
      <c r="N72" s="48"/>
      <c r="O72" s="43">
        <v>43905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14062976</v>
      </c>
      <c r="E5" s="27">
        <f t="shared" si="0"/>
        <v>2444146</v>
      </c>
      <c r="F5" s="27">
        <f t="shared" si="0"/>
        <v>0</v>
      </c>
      <c r="G5" s="27">
        <f t="shared" si="0"/>
        <v>1576902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18084024</v>
      </c>
      <c r="O5" s="33">
        <f aca="true" t="shared" si="1" ref="O5:O36">(N5/O$74)</f>
        <v>417.40390075014426</v>
      </c>
      <c r="P5" s="6"/>
    </row>
    <row r="6" spans="1:16" ht="15">
      <c r="A6" s="12"/>
      <c r="B6" s="25">
        <v>311</v>
      </c>
      <c r="C6" s="20" t="s">
        <v>3</v>
      </c>
      <c r="D6" s="46">
        <v>6665337</v>
      </c>
      <c r="E6" s="46">
        <v>2122665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8788002</v>
      </c>
      <c r="O6" s="47">
        <f t="shared" si="1"/>
        <v>202.8390536641662</v>
      </c>
      <c r="P6" s="9"/>
    </row>
    <row r="7" spans="1:16" ht="15">
      <c r="A7" s="12"/>
      <c r="B7" s="25">
        <v>312.1</v>
      </c>
      <c r="C7" s="20" t="s">
        <v>11</v>
      </c>
      <c r="D7" s="46">
        <v>627285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627285</v>
      </c>
      <c r="O7" s="47">
        <f t="shared" si="1"/>
        <v>14.478592036930179</v>
      </c>
      <c r="P7" s="9"/>
    </row>
    <row r="8" spans="1:16" ht="15">
      <c r="A8" s="12"/>
      <c r="B8" s="25">
        <v>312.52</v>
      </c>
      <c r="C8" s="20" t="s">
        <v>109</v>
      </c>
      <c r="D8" s="46">
        <v>0</v>
      </c>
      <c r="E8" s="46">
        <v>321481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321481</v>
      </c>
      <c r="O8" s="47">
        <f t="shared" si="1"/>
        <v>7.4202192729371035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1576902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1576902</v>
      </c>
      <c r="O9" s="47">
        <f t="shared" si="1"/>
        <v>36.397045585689554</v>
      </c>
      <c r="P9" s="9"/>
    </row>
    <row r="10" spans="1:16" ht="15">
      <c r="A10" s="12"/>
      <c r="B10" s="25">
        <v>314.1</v>
      </c>
      <c r="C10" s="20" t="s">
        <v>13</v>
      </c>
      <c r="D10" s="46">
        <v>3377082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3377082</v>
      </c>
      <c r="O10" s="47">
        <f t="shared" si="1"/>
        <v>77.94765147143681</v>
      </c>
      <c r="P10" s="9"/>
    </row>
    <row r="11" spans="1:16" ht="15">
      <c r="A11" s="12"/>
      <c r="B11" s="25">
        <v>314.3</v>
      </c>
      <c r="C11" s="20" t="s">
        <v>14</v>
      </c>
      <c r="D11" s="46">
        <v>326678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326678</v>
      </c>
      <c r="O11" s="47">
        <f t="shared" si="1"/>
        <v>7.540173110213503</v>
      </c>
      <c r="P11" s="9"/>
    </row>
    <row r="12" spans="1:16" ht="15">
      <c r="A12" s="12"/>
      <c r="B12" s="25">
        <v>314.4</v>
      </c>
      <c r="C12" s="20" t="s">
        <v>15</v>
      </c>
      <c r="D12" s="46">
        <v>26310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26310</v>
      </c>
      <c r="O12" s="47">
        <f t="shared" si="1"/>
        <v>0.607270628967109</v>
      </c>
      <c r="P12" s="9"/>
    </row>
    <row r="13" spans="1:16" ht="15">
      <c r="A13" s="12"/>
      <c r="B13" s="25">
        <v>314.8</v>
      </c>
      <c r="C13" s="20" t="s">
        <v>16</v>
      </c>
      <c r="D13" s="46">
        <v>40880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40880</v>
      </c>
      <c r="O13" s="47">
        <f t="shared" si="1"/>
        <v>0.9435660703981535</v>
      </c>
      <c r="P13" s="9"/>
    </row>
    <row r="14" spans="1:16" ht="15">
      <c r="A14" s="12"/>
      <c r="B14" s="25">
        <v>315</v>
      </c>
      <c r="C14" s="20" t="s">
        <v>110</v>
      </c>
      <c r="D14" s="46">
        <v>2129703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2129703</v>
      </c>
      <c r="O14" s="47">
        <f t="shared" si="1"/>
        <v>49.15644547028275</v>
      </c>
      <c r="P14" s="9"/>
    </row>
    <row r="15" spans="1:16" ht="15">
      <c r="A15" s="12"/>
      <c r="B15" s="25">
        <v>316</v>
      </c>
      <c r="C15" s="20" t="s">
        <v>111</v>
      </c>
      <c r="D15" s="46">
        <v>869701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869701</v>
      </c>
      <c r="O15" s="47">
        <f t="shared" si="1"/>
        <v>20.07388343912291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SUM(D17:D28)</f>
        <v>4630170</v>
      </c>
      <c r="E16" s="32">
        <f t="shared" si="3"/>
        <v>948094</v>
      </c>
      <c r="F16" s="32">
        <f t="shared" si="3"/>
        <v>0</v>
      </c>
      <c r="G16" s="32">
        <f t="shared" si="3"/>
        <v>309698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5887962</v>
      </c>
      <c r="O16" s="45">
        <f t="shared" si="1"/>
        <v>135.90218118869012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948094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948094</v>
      </c>
      <c r="O17" s="47">
        <f t="shared" si="1"/>
        <v>21.88330063473745</v>
      </c>
      <c r="P17" s="9"/>
    </row>
    <row r="18" spans="1:16" ht="15">
      <c r="A18" s="12"/>
      <c r="B18" s="25">
        <v>323.1</v>
      </c>
      <c r="C18" s="20" t="s">
        <v>20</v>
      </c>
      <c r="D18" s="46">
        <v>3786353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7">SUM(D18:M18)</f>
        <v>3786353</v>
      </c>
      <c r="O18" s="47">
        <f t="shared" si="1"/>
        <v>87.39418349682632</v>
      </c>
      <c r="P18" s="9"/>
    </row>
    <row r="19" spans="1:16" ht="15">
      <c r="A19" s="12"/>
      <c r="B19" s="25">
        <v>323.4</v>
      </c>
      <c r="C19" s="20" t="s">
        <v>21</v>
      </c>
      <c r="D19" s="46">
        <v>71309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71309</v>
      </c>
      <c r="O19" s="47">
        <f t="shared" si="1"/>
        <v>1.6459088286208887</v>
      </c>
      <c r="P19" s="9"/>
    </row>
    <row r="20" spans="1:16" ht="15">
      <c r="A20" s="12"/>
      <c r="B20" s="25">
        <v>323.7</v>
      </c>
      <c r="C20" s="20" t="s">
        <v>22</v>
      </c>
      <c r="D20" s="46">
        <v>758979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758979</v>
      </c>
      <c r="O20" s="47">
        <f t="shared" si="1"/>
        <v>17.518268897864974</v>
      </c>
      <c r="P20" s="9"/>
    </row>
    <row r="21" spans="1:16" ht="15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4744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4744</v>
      </c>
      <c r="O21" s="47">
        <f t="shared" si="1"/>
        <v>0.10949798038084246</v>
      </c>
      <c r="P21" s="9"/>
    </row>
    <row r="22" spans="1:16" ht="15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24787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24787</v>
      </c>
      <c r="O22" s="47">
        <f t="shared" si="1"/>
        <v>0.5721177149451818</v>
      </c>
      <c r="P22" s="9"/>
    </row>
    <row r="23" spans="1:16" ht="15">
      <c r="A23" s="12"/>
      <c r="B23" s="25">
        <v>324.22</v>
      </c>
      <c r="C23" s="20" t="s">
        <v>26</v>
      </c>
      <c r="D23" s="46">
        <v>0</v>
      </c>
      <c r="E23" s="46">
        <v>0</v>
      </c>
      <c r="F23" s="46">
        <v>0</v>
      </c>
      <c r="G23" s="46">
        <v>3285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3285</v>
      </c>
      <c r="O23" s="47">
        <f t="shared" si="1"/>
        <v>0.07582227351413734</v>
      </c>
      <c r="P23" s="9"/>
    </row>
    <row r="24" spans="1:16" ht="15">
      <c r="A24" s="12"/>
      <c r="B24" s="25">
        <v>324.31</v>
      </c>
      <c r="C24" s="20" t="s">
        <v>27</v>
      </c>
      <c r="D24" s="46">
        <v>0</v>
      </c>
      <c r="E24" s="46">
        <v>0</v>
      </c>
      <c r="F24" s="46">
        <v>0</v>
      </c>
      <c r="G24" s="46">
        <v>36306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36306</v>
      </c>
      <c r="O24" s="47">
        <f t="shared" si="1"/>
        <v>0.8379919215233699</v>
      </c>
      <c r="P24" s="9"/>
    </row>
    <row r="25" spans="1:16" ht="15">
      <c r="A25" s="12"/>
      <c r="B25" s="25">
        <v>324.32</v>
      </c>
      <c r="C25" s="20" t="s">
        <v>28</v>
      </c>
      <c r="D25" s="46">
        <v>0</v>
      </c>
      <c r="E25" s="46">
        <v>0</v>
      </c>
      <c r="F25" s="46">
        <v>0</v>
      </c>
      <c r="G25" s="46">
        <v>205673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205673</v>
      </c>
      <c r="O25" s="47">
        <f t="shared" si="1"/>
        <v>4.747212925562608</v>
      </c>
      <c r="P25" s="9"/>
    </row>
    <row r="26" spans="1:16" ht="15">
      <c r="A26" s="12"/>
      <c r="B26" s="25">
        <v>324.61</v>
      </c>
      <c r="C26" s="20" t="s">
        <v>29</v>
      </c>
      <c r="D26" s="46">
        <v>0</v>
      </c>
      <c r="E26" s="46">
        <v>0</v>
      </c>
      <c r="F26" s="46">
        <v>0</v>
      </c>
      <c r="G26" s="46">
        <v>7397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7397</v>
      </c>
      <c r="O26" s="47">
        <f t="shared" si="1"/>
        <v>0.17073283323716099</v>
      </c>
      <c r="P26" s="9"/>
    </row>
    <row r="27" spans="1:16" ht="15">
      <c r="A27" s="12"/>
      <c r="B27" s="25">
        <v>324.62</v>
      </c>
      <c r="C27" s="20" t="s">
        <v>123</v>
      </c>
      <c r="D27" s="46">
        <v>0</v>
      </c>
      <c r="E27" s="46">
        <v>0</v>
      </c>
      <c r="F27" s="46">
        <v>0</v>
      </c>
      <c r="G27" s="46">
        <v>27506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27506</v>
      </c>
      <c r="O27" s="47">
        <f t="shared" si="1"/>
        <v>0.6348759376803231</v>
      </c>
      <c r="P27" s="9"/>
    </row>
    <row r="28" spans="1:16" ht="15">
      <c r="A28" s="12"/>
      <c r="B28" s="25">
        <v>329</v>
      </c>
      <c r="C28" s="20" t="s">
        <v>30</v>
      </c>
      <c r="D28" s="46">
        <v>13529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13529</v>
      </c>
      <c r="O28" s="47">
        <f t="shared" si="1"/>
        <v>0.312267743796884</v>
      </c>
      <c r="P28" s="9"/>
    </row>
    <row r="29" spans="1:16" ht="15.75">
      <c r="A29" s="29" t="s">
        <v>31</v>
      </c>
      <c r="B29" s="30"/>
      <c r="C29" s="31"/>
      <c r="D29" s="32">
        <f aca="true" t="shared" si="5" ref="D29:M29">SUM(D30:D40)</f>
        <v>4394378</v>
      </c>
      <c r="E29" s="32">
        <f t="shared" si="5"/>
        <v>0</v>
      </c>
      <c r="F29" s="32">
        <f t="shared" si="5"/>
        <v>0</v>
      </c>
      <c r="G29" s="32">
        <f t="shared" si="5"/>
        <v>4068404</v>
      </c>
      <c r="H29" s="32">
        <f t="shared" si="5"/>
        <v>0</v>
      </c>
      <c r="I29" s="32">
        <f t="shared" si="5"/>
        <v>6000000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14462782</v>
      </c>
      <c r="O29" s="45">
        <f t="shared" si="1"/>
        <v>333.8207039815349</v>
      </c>
      <c r="P29" s="10"/>
    </row>
    <row r="30" spans="1:16" ht="15">
      <c r="A30" s="12"/>
      <c r="B30" s="25">
        <v>331.2</v>
      </c>
      <c r="C30" s="20" t="s">
        <v>87</v>
      </c>
      <c r="D30" s="46">
        <v>14351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14351</v>
      </c>
      <c r="O30" s="47">
        <f t="shared" si="1"/>
        <v>0.3312406231967686</v>
      </c>
      <c r="P30" s="9"/>
    </row>
    <row r="31" spans="1:16" ht="15">
      <c r="A31" s="12"/>
      <c r="B31" s="25">
        <v>331.31</v>
      </c>
      <c r="C31" s="20" t="s">
        <v>127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1000000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1000000</v>
      </c>
      <c r="O31" s="47">
        <f t="shared" si="1"/>
        <v>23.08136180034622</v>
      </c>
      <c r="P31" s="9"/>
    </row>
    <row r="32" spans="1:16" ht="15">
      <c r="A32" s="12"/>
      <c r="B32" s="25">
        <v>334.31</v>
      </c>
      <c r="C32" s="20" t="s">
        <v>128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5000000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5000000</v>
      </c>
      <c r="O32" s="47">
        <f t="shared" si="1"/>
        <v>115.4068090017311</v>
      </c>
      <c r="P32" s="9"/>
    </row>
    <row r="33" spans="1:16" ht="15">
      <c r="A33" s="12"/>
      <c r="B33" s="25">
        <v>334.49</v>
      </c>
      <c r="C33" s="20" t="s">
        <v>34</v>
      </c>
      <c r="D33" s="46">
        <v>0</v>
      </c>
      <c r="E33" s="46">
        <v>0</v>
      </c>
      <c r="F33" s="46">
        <v>0</v>
      </c>
      <c r="G33" s="46">
        <v>4068404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38">SUM(D33:M33)</f>
        <v>4068404</v>
      </c>
      <c r="O33" s="47">
        <f t="shared" si="1"/>
        <v>93.90430467397576</v>
      </c>
      <c r="P33" s="9"/>
    </row>
    <row r="34" spans="1:16" ht="15">
      <c r="A34" s="12"/>
      <c r="B34" s="25">
        <v>334.7</v>
      </c>
      <c r="C34" s="20" t="s">
        <v>35</v>
      </c>
      <c r="D34" s="46">
        <v>14702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14702</v>
      </c>
      <c r="O34" s="47">
        <f t="shared" si="1"/>
        <v>0.33934218118869014</v>
      </c>
      <c r="P34" s="9"/>
    </row>
    <row r="35" spans="1:16" ht="15">
      <c r="A35" s="12"/>
      <c r="B35" s="25">
        <v>335.12</v>
      </c>
      <c r="C35" s="20" t="s">
        <v>112</v>
      </c>
      <c r="D35" s="46">
        <v>1373920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1373920</v>
      </c>
      <c r="O35" s="47">
        <f t="shared" si="1"/>
        <v>31.71194460473168</v>
      </c>
      <c r="P35" s="9"/>
    </row>
    <row r="36" spans="1:16" ht="15">
      <c r="A36" s="12"/>
      <c r="B36" s="25">
        <v>335.15</v>
      </c>
      <c r="C36" s="20" t="s">
        <v>113</v>
      </c>
      <c r="D36" s="46">
        <v>36936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36936</v>
      </c>
      <c r="O36" s="47">
        <f t="shared" si="1"/>
        <v>0.852533179457588</v>
      </c>
      <c r="P36" s="9"/>
    </row>
    <row r="37" spans="1:16" ht="15">
      <c r="A37" s="12"/>
      <c r="B37" s="25">
        <v>335.18</v>
      </c>
      <c r="C37" s="20" t="s">
        <v>114</v>
      </c>
      <c r="D37" s="46">
        <v>2807413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2807413</v>
      </c>
      <c r="O37" s="47">
        <f aca="true" t="shared" si="7" ref="O37:O68">(N37/O$74)</f>
        <v>64.79891517599539</v>
      </c>
      <c r="P37" s="9"/>
    </row>
    <row r="38" spans="1:16" ht="15">
      <c r="A38" s="12"/>
      <c r="B38" s="25">
        <v>335.49</v>
      </c>
      <c r="C38" s="20" t="s">
        <v>39</v>
      </c>
      <c r="D38" s="46">
        <v>37763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37763</v>
      </c>
      <c r="O38" s="47">
        <f t="shared" si="7"/>
        <v>0.8716214656664744</v>
      </c>
      <c r="P38" s="9"/>
    </row>
    <row r="39" spans="1:16" ht="15">
      <c r="A39" s="12"/>
      <c r="B39" s="25">
        <v>337.2</v>
      </c>
      <c r="C39" s="20" t="s">
        <v>40</v>
      </c>
      <c r="D39" s="46">
        <v>86213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86213</v>
      </c>
      <c r="O39" s="47">
        <f t="shared" si="7"/>
        <v>1.9899134448932487</v>
      </c>
      <c r="P39" s="9"/>
    </row>
    <row r="40" spans="1:16" ht="15">
      <c r="A40" s="12"/>
      <c r="B40" s="25">
        <v>337.4</v>
      </c>
      <c r="C40" s="20" t="s">
        <v>129</v>
      </c>
      <c r="D40" s="46">
        <v>23080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23080</v>
      </c>
      <c r="O40" s="47">
        <f t="shared" si="7"/>
        <v>0.5327178303519907</v>
      </c>
      <c r="P40" s="9"/>
    </row>
    <row r="41" spans="1:16" ht="15.75">
      <c r="A41" s="29" t="s">
        <v>45</v>
      </c>
      <c r="B41" s="30"/>
      <c r="C41" s="31"/>
      <c r="D41" s="32">
        <f aca="true" t="shared" si="8" ref="D41:M41">SUM(D42:D55)</f>
        <v>1498189</v>
      </c>
      <c r="E41" s="32">
        <f t="shared" si="8"/>
        <v>3016599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19244628</v>
      </c>
      <c r="J41" s="32">
        <f t="shared" si="8"/>
        <v>444000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24203416</v>
      </c>
      <c r="O41" s="45">
        <f t="shared" si="7"/>
        <v>558.6478015002886</v>
      </c>
      <c r="P41" s="10"/>
    </row>
    <row r="42" spans="1:16" ht="15">
      <c r="A42" s="12"/>
      <c r="B42" s="25">
        <v>341.2</v>
      </c>
      <c r="C42" s="20" t="s">
        <v>115</v>
      </c>
      <c r="D42" s="46">
        <v>312283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444000</v>
      </c>
      <c r="K42" s="46">
        <v>0</v>
      </c>
      <c r="L42" s="46">
        <v>0</v>
      </c>
      <c r="M42" s="46">
        <v>0</v>
      </c>
      <c r="N42" s="46">
        <f aca="true" t="shared" si="9" ref="N42:N55">SUM(D42:M42)</f>
        <v>756283</v>
      </c>
      <c r="O42" s="47">
        <f t="shared" si="7"/>
        <v>17.456041546451242</v>
      </c>
      <c r="P42" s="9"/>
    </row>
    <row r="43" spans="1:16" ht="15">
      <c r="A43" s="12"/>
      <c r="B43" s="25">
        <v>341.9</v>
      </c>
      <c r="C43" s="20" t="s">
        <v>116</v>
      </c>
      <c r="D43" s="46">
        <v>96331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96331</v>
      </c>
      <c r="O43" s="47">
        <f t="shared" si="7"/>
        <v>2.2234506635891518</v>
      </c>
      <c r="P43" s="9"/>
    </row>
    <row r="44" spans="1:16" ht="15">
      <c r="A44" s="12"/>
      <c r="B44" s="25">
        <v>342.1</v>
      </c>
      <c r="C44" s="20" t="s">
        <v>90</v>
      </c>
      <c r="D44" s="46">
        <v>218122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218122</v>
      </c>
      <c r="O44" s="47">
        <f t="shared" si="7"/>
        <v>5.034552798615119</v>
      </c>
      <c r="P44" s="9"/>
    </row>
    <row r="45" spans="1:16" ht="15">
      <c r="A45" s="12"/>
      <c r="B45" s="25">
        <v>342.5</v>
      </c>
      <c r="C45" s="20" t="s">
        <v>50</v>
      </c>
      <c r="D45" s="46">
        <v>0</v>
      </c>
      <c r="E45" s="46">
        <v>828340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828340</v>
      </c>
      <c r="O45" s="47">
        <f t="shared" si="7"/>
        <v>19.11921523369879</v>
      </c>
      <c r="P45" s="9"/>
    </row>
    <row r="46" spans="1:16" ht="15">
      <c r="A46" s="12"/>
      <c r="B46" s="25">
        <v>343.3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8177828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8177828</v>
      </c>
      <c r="O46" s="47">
        <f t="shared" si="7"/>
        <v>188.75540680900173</v>
      </c>
      <c r="P46" s="9"/>
    </row>
    <row r="47" spans="1:16" ht="15">
      <c r="A47" s="12"/>
      <c r="B47" s="25">
        <v>343.4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1737888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1737888</v>
      </c>
      <c r="O47" s="47">
        <f t="shared" si="7"/>
        <v>40.11282169648009</v>
      </c>
      <c r="P47" s="9"/>
    </row>
    <row r="48" spans="1:16" ht="15">
      <c r="A48" s="12"/>
      <c r="B48" s="25">
        <v>343.5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9318037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9318037</v>
      </c>
      <c r="O48" s="47">
        <f t="shared" si="7"/>
        <v>215.0729832660127</v>
      </c>
      <c r="P48" s="9"/>
    </row>
    <row r="49" spans="1:16" ht="15">
      <c r="A49" s="12"/>
      <c r="B49" s="25">
        <v>343.6</v>
      </c>
      <c r="C49" s="20" t="s">
        <v>54</v>
      </c>
      <c r="D49" s="46">
        <v>0</v>
      </c>
      <c r="E49" s="46">
        <v>1878504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1878504</v>
      </c>
      <c r="O49" s="47">
        <f t="shared" si="7"/>
        <v>43.358430467397575</v>
      </c>
      <c r="P49" s="9"/>
    </row>
    <row r="50" spans="1:16" ht="15">
      <c r="A50" s="12"/>
      <c r="B50" s="25">
        <v>343.9</v>
      </c>
      <c r="C50" s="20" t="s">
        <v>55</v>
      </c>
      <c r="D50" s="46">
        <v>4822</v>
      </c>
      <c r="E50" s="46">
        <v>0</v>
      </c>
      <c r="F50" s="46">
        <v>0</v>
      </c>
      <c r="G50" s="46">
        <v>0</v>
      </c>
      <c r="H50" s="46">
        <v>0</v>
      </c>
      <c r="I50" s="46">
        <v>10875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15697</v>
      </c>
      <c r="O50" s="47">
        <f t="shared" si="7"/>
        <v>0.3623081361800346</v>
      </c>
      <c r="P50" s="9"/>
    </row>
    <row r="51" spans="1:16" ht="15">
      <c r="A51" s="12"/>
      <c r="B51" s="25">
        <v>344.9</v>
      </c>
      <c r="C51" s="20" t="s">
        <v>117</v>
      </c>
      <c r="D51" s="46">
        <v>8521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8521</v>
      </c>
      <c r="O51" s="47">
        <f t="shared" si="7"/>
        <v>0.19667628390075015</v>
      </c>
      <c r="P51" s="9"/>
    </row>
    <row r="52" spans="1:16" ht="15">
      <c r="A52" s="12"/>
      <c r="B52" s="25">
        <v>347.1</v>
      </c>
      <c r="C52" s="20" t="s">
        <v>57</v>
      </c>
      <c r="D52" s="46">
        <v>11287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11287</v>
      </c>
      <c r="O52" s="47">
        <f t="shared" si="7"/>
        <v>0.2605193306405078</v>
      </c>
      <c r="P52" s="9"/>
    </row>
    <row r="53" spans="1:16" ht="15">
      <c r="A53" s="12"/>
      <c r="B53" s="25">
        <v>347.2</v>
      </c>
      <c r="C53" s="20" t="s">
        <v>58</v>
      </c>
      <c r="D53" s="46">
        <v>742095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742095</v>
      </c>
      <c r="O53" s="47">
        <f t="shared" si="7"/>
        <v>17.12856318522793</v>
      </c>
      <c r="P53" s="9"/>
    </row>
    <row r="54" spans="1:16" ht="15">
      <c r="A54" s="12"/>
      <c r="B54" s="25">
        <v>347.3</v>
      </c>
      <c r="C54" s="20" t="s">
        <v>59</v>
      </c>
      <c r="D54" s="46">
        <v>2025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2025</v>
      </c>
      <c r="O54" s="47">
        <f t="shared" si="7"/>
        <v>0.0467397576457011</v>
      </c>
      <c r="P54" s="9"/>
    </row>
    <row r="55" spans="1:16" ht="15">
      <c r="A55" s="12"/>
      <c r="B55" s="25">
        <v>349</v>
      </c>
      <c r="C55" s="20" t="s">
        <v>1</v>
      </c>
      <c r="D55" s="46">
        <v>102703</v>
      </c>
      <c r="E55" s="46">
        <v>309755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412458</v>
      </c>
      <c r="O55" s="47">
        <f t="shared" si="7"/>
        <v>9.520092325447202</v>
      </c>
      <c r="P55" s="9"/>
    </row>
    <row r="56" spans="1:16" ht="15.75">
      <c r="A56" s="29" t="s">
        <v>46</v>
      </c>
      <c r="B56" s="30"/>
      <c r="C56" s="31"/>
      <c r="D56" s="32">
        <f aca="true" t="shared" si="10" ref="D56:M56">SUM(D57:D59)</f>
        <v>215222</v>
      </c>
      <c r="E56" s="32">
        <f t="shared" si="10"/>
        <v>34658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aca="true" t="shared" si="11" ref="N56:N61">SUM(D56:M56)</f>
        <v>249880</v>
      </c>
      <c r="O56" s="45">
        <f t="shared" si="7"/>
        <v>5.767570686670513</v>
      </c>
      <c r="P56" s="10"/>
    </row>
    <row r="57" spans="1:16" ht="15">
      <c r="A57" s="13"/>
      <c r="B57" s="39">
        <v>351.5</v>
      </c>
      <c r="C57" s="21" t="s">
        <v>63</v>
      </c>
      <c r="D57" s="46">
        <v>128766</v>
      </c>
      <c r="E57" s="46">
        <v>34658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163424</v>
      </c>
      <c r="O57" s="47">
        <f t="shared" si="7"/>
        <v>3.772048470859781</v>
      </c>
      <c r="P57" s="9"/>
    </row>
    <row r="58" spans="1:16" ht="15">
      <c r="A58" s="13"/>
      <c r="B58" s="39">
        <v>354</v>
      </c>
      <c r="C58" s="21" t="s">
        <v>64</v>
      </c>
      <c r="D58" s="46">
        <v>84517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84517</v>
      </c>
      <c r="O58" s="47">
        <f t="shared" si="7"/>
        <v>1.9507674552798615</v>
      </c>
      <c r="P58" s="9"/>
    </row>
    <row r="59" spans="1:16" ht="15">
      <c r="A59" s="13"/>
      <c r="B59" s="39">
        <v>359</v>
      </c>
      <c r="C59" s="21" t="s">
        <v>65</v>
      </c>
      <c r="D59" s="46">
        <v>1939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1939</v>
      </c>
      <c r="O59" s="47">
        <f t="shared" si="7"/>
        <v>0.044754760530871324</v>
      </c>
      <c r="P59" s="9"/>
    </row>
    <row r="60" spans="1:16" ht="15.75">
      <c r="A60" s="29" t="s">
        <v>4</v>
      </c>
      <c r="B60" s="30"/>
      <c r="C60" s="31"/>
      <c r="D60" s="32">
        <f aca="true" t="shared" si="12" ref="D60:M60">SUM(D61:D68)</f>
        <v>5615991</v>
      </c>
      <c r="E60" s="32">
        <f t="shared" si="12"/>
        <v>555272</v>
      </c>
      <c r="F60" s="32">
        <f t="shared" si="12"/>
        <v>0</v>
      </c>
      <c r="G60" s="32">
        <f t="shared" si="12"/>
        <v>468250</v>
      </c>
      <c r="H60" s="32">
        <f t="shared" si="12"/>
        <v>0</v>
      </c>
      <c r="I60" s="32">
        <f t="shared" si="12"/>
        <v>635236</v>
      </c>
      <c r="J60" s="32">
        <f t="shared" si="12"/>
        <v>67632</v>
      </c>
      <c r="K60" s="32">
        <f t="shared" si="12"/>
        <v>705921</v>
      </c>
      <c r="L60" s="32">
        <f t="shared" si="12"/>
        <v>0</v>
      </c>
      <c r="M60" s="32">
        <f t="shared" si="12"/>
        <v>0</v>
      </c>
      <c r="N60" s="32">
        <f t="shared" si="11"/>
        <v>8048302</v>
      </c>
      <c r="O60" s="45">
        <f t="shared" si="7"/>
        <v>185.76577034045008</v>
      </c>
      <c r="P60" s="10"/>
    </row>
    <row r="61" spans="1:16" ht="15">
      <c r="A61" s="12"/>
      <c r="B61" s="25">
        <v>361.1</v>
      </c>
      <c r="C61" s="20" t="s">
        <v>67</v>
      </c>
      <c r="D61" s="46">
        <v>272935</v>
      </c>
      <c r="E61" s="46">
        <v>451520</v>
      </c>
      <c r="F61" s="46">
        <v>0</v>
      </c>
      <c r="G61" s="46">
        <v>344418</v>
      </c>
      <c r="H61" s="46">
        <v>0</v>
      </c>
      <c r="I61" s="46">
        <v>353287</v>
      </c>
      <c r="J61" s="46">
        <v>14852</v>
      </c>
      <c r="K61" s="46">
        <v>526426</v>
      </c>
      <c r="L61" s="46">
        <v>0</v>
      </c>
      <c r="M61" s="46">
        <v>0</v>
      </c>
      <c r="N61" s="46">
        <f t="shared" si="11"/>
        <v>1963438</v>
      </c>
      <c r="O61" s="47">
        <f t="shared" si="7"/>
        <v>45.31882285054818</v>
      </c>
      <c r="P61" s="9"/>
    </row>
    <row r="62" spans="1:16" ht="15">
      <c r="A62" s="12"/>
      <c r="B62" s="25">
        <v>361.3</v>
      </c>
      <c r="C62" s="20" t="s">
        <v>68</v>
      </c>
      <c r="D62" s="46">
        <v>90022</v>
      </c>
      <c r="E62" s="46">
        <v>129896</v>
      </c>
      <c r="F62" s="46">
        <v>0</v>
      </c>
      <c r="G62" s="46">
        <v>80407</v>
      </c>
      <c r="H62" s="46">
        <v>0</v>
      </c>
      <c r="I62" s="46">
        <v>130290</v>
      </c>
      <c r="J62" s="46">
        <v>4509</v>
      </c>
      <c r="K62" s="46">
        <v>-1064235</v>
      </c>
      <c r="L62" s="46">
        <v>0</v>
      </c>
      <c r="M62" s="46">
        <v>0</v>
      </c>
      <c r="N62" s="46">
        <f aca="true" t="shared" si="13" ref="N62:N68">SUM(D62:M62)</f>
        <v>-629111</v>
      </c>
      <c r="O62" s="47">
        <f t="shared" si="7"/>
        <v>-14.52073860357761</v>
      </c>
      <c r="P62" s="9"/>
    </row>
    <row r="63" spans="1:16" ht="15">
      <c r="A63" s="12"/>
      <c r="B63" s="25">
        <v>361.4</v>
      </c>
      <c r="C63" s="20" t="s">
        <v>118</v>
      </c>
      <c r="D63" s="46">
        <v>-17622</v>
      </c>
      <c r="E63" s="46">
        <v>-31144</v>
      </c>
      <c r="F63" s="46">
        <v>0</v>
      </c>
      <c r="G63" s="46">
        <v>-23188</v>
      </c>
      <c r="H63" s="46">
        <v>0</v>
      </c>
      <c r="I63" s="46">
        <v>-24894</v>
      </c>
      <c r="J63" s="46">
        <v>-1038</v>
      </c>
      <c r="K63" s="46">
        <v>-962414</v>
      </c>
      <c r="L63" s="46">
        <v>0</v>
      </c>
      <c r="M63" s="46">
        <v>0</v>
      </c>
      <c r="N63" s="46">
        <f t="shared" si="13"/>
        <v>-1060300</v>
      </c>
      <c r="O63" s="47">
        <f t="shared" si="7"/>
        <v>-24.473167916907098</v>
      </c>
      <c r="P63" s="9"/>
    </row>
    <row r="64" spans="1:16" ht="15">
      <c r="A64" s="12"/>
      <c r="B64" s="25">
        <v>364</v>
      </c>
      <c r="C64" s="20" t="s">
        <v>119</v>
      </c>
      <c r="D64" s="46">
        <v>33021</v>
      </c>
      <c r="E64" s="46">
        <v>770</v>
      </c>
      <c r="F64" s="46">
        <v>0</v>
      </c>
      <c r="G64" s="46">
        <v>66613</v>
      </c>
      <c r="H64" s="46">
        <v>0</v>
      </c>
      <c r="I64" s="46">
        <v>59066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159470</v>
      </c>
      <c r="O64" s="47">
        <f t="shared" si="7"/>
        <v>3.680784766301212</v>
      </c>
      <c r="P64" s="9"/>
    </row>
    <row r="65" spans="1:16" ht="15">
      <c r="A65" s="12"/>
      <c r="B65" s="25">
        <v>366</v>
      </c>
      <c r="C65" s="20" t="s">
        <v>70</v>
      </c>
      <c r="D65" s="46">
        <v>199377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199377</v>
      </c>
      <c r="O65" s="47">
        <f t="shared" si="7"/>
        <v>4.6018926716676285</v>
      </c>
      <c r="P65" s="9"/>
    </row>
    <row r="66" spans="1:16" ht="15">
      <c r="A66" s="12"/>
      <c r="B66" s="25">
        <v>368</v>
      </c>
      <c r="C66" s="20" t="s">
        <v>71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2206144</v>
      </c>
      <c r="L66" s="46">
        <v>0</v>
      </c>
      <c r="M66" s="46">
        <v>0</v>
      </c>
      <c r="N66" s="46">
        <f t="shared" si="13"/>
        <v>2206144</v>
      </c>
      <c r="O66" s="47">
        <f t="shared" si="7"/>
        <v>50.92080784766301</v>
      </c>
      <c r="P66" s="9"/>
    </row>
    <row r="67" spans="1:16" ht="15">
      <c r="A67" s="12"/>
      <c r="B67" s="25">
        <v>369.3</v>
      </c>
      <c r="C67" s="20" t="s">
        <v>72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49309</v>
      </c>
      <c r="K67" s="46">
        <v>0</v>
      </c>
      <c r="L67" s="46">
        <v>0</v>
      </c>
      <c r="M67" s="46">
        <v>0</v>
      </c>
      <c r="N67" s="46">
        <f t="shared" si="13"/>
        <v>49309</v>
      </c>
      <c r="O67" s="47">
        <f t="shared" si="7"/>
        <v>1.1381188690132718</v>
      </c>
      <c r="P67" s="9"/>
    </row>
    <row r="68" spans="1:16" ht="15">
      <c r="A68" s="12"/>
      <c r="B68" s="25">
        <v>369.9</v>
      </c>
      <c r="C68" s="20" t="s">
        <v>73</v>
      </c>
      <c r="D68" s="46">
        <v>5038258</v>
      </c>
      <c r="E68" s="46">
        <v>4230</v>
      </c>
      <c r="F68" s="46">
        <v>0</v>
      </c>
      <c r="G68" s="46">
        <v>0</v>
      </c>
      <c r="H68" s="46">
        <v>0</v>
      </c>
      <c r="I68" s="46">
        <v>117487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5159975</v>
      </c>
      <c r="O68" s="47">
        <f t="shared" si="7"/>
        <v>119.09924985574149</v>
      </c>
      <c r="P68" s="9"/>
    </row>
    <row r="69" spans="1:16" ht="15.75">
      <c r="A69" s="29" t="s">
        <v>47</v>
      </c>
      <c r="B69" s="30"/>
      <c r="C69" s="31"/>
      <c r="D69" s="32">
        <f aca="true" t="shared" si="14" ref="D69:M69">SUM(D70:D71)</f>
        <v>16920</v>
      </c>
      <c r="E69" s="32">
        <f t="shared" si="14"/>
        <v>1352775</v>
      </c>
      <c r="F69" s="32">
        <f t="shared" si="14"/>
        <v>0</v>
      </c>
      <c r="G69" s="32">
        <f t="shared" si="14"/>
        <v>13750000</v>
      </c>
      <c r="H69" s="32">
        <f t="shared" si="14"/>
        <v>0</v>
      </c>
      <c r="I69" s="32">
        <f t="shared" si="14"/>
        <v>280457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15400152</v>
      </c>
      <c r="O69" s="45">
        <f>(N69/O$74)</f>
        <v>355.4564800923254</v>
      </c>
      <c r="P69" s="9"/>
    </row>
    <row r="70" spans="1:16" ht="15">
      <c r="A70" s="12"/>
      <c r="B70" s="25">
        <v>381</v>
      </c>
      <c r="C70" s="20" t="s">
        <v>74</v>
      </c>
      <c r="D70" s="46">
        <v>16920</v>
      </c>
      <c r="E70" s="46">
        <v>1352775</v>
      </c>
      <c r="F70" s="46">
        <v>0</v>
      </c>
      <c r="G70" s="46">
        <v>13750000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15119695</v>
      </c>
      <c r="O70" s="47">
        <f>(N70/O$74)</f>
        <v>348.9831506058857</v>
      </c>
      <c r="P70" s="9"/>
    </row>
    <row r="71" spans="1:16" ht="15.75" thickBot="1">
      <c r="A71" s="12"/>
      <c r="B71" s="25">
        <v>389.8</v>
      </c>
      <c r="C71" s="20" t="s">
        <v>120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280457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280457</v>
      </c>
      <c r="O71" s="47">
        <f>(N71/O$74)</f>
        <v>6.4733294864397</v>
      </c>
      <c r="P71" s="9"/>
    </row>
    <row r="72" spans="1:119" ht="16.5" thickBot="1">
      <c r="A72" s="14" t="s">
        <v>61</v>
      </c>
      <c r="B72" s="23"/>
      <c r="C72" s="22"/>
      <c r="D72" s="15">
        <f aca="true" t="shared" si="15" ref="D72:M72">SUM(D5,D16,D29,D41,D56,D60,D69)</f>
        <v>30433846</v>
      </c>
      <c r="E72" s="15">
        <f t="shared" si="15"/>
        <v>8351544</v>
      </c>
      <c r="F72" s="15">
        <f t="shared" si="15"/>
        <v>0</v>
      </c>
      <c r="G72" s="15">
        <f t="shared" si="15"/>
        <v>20173254</v>
      </c>
      <c r="H72" s="15">
        <f t="shared" si="15"/>
        <v>0</v>
      </c>
      <c r="I72" s="15">
        <f t="shared" si="15"/>
        <v>26160321</v>
      </c>
      <c r="J72" s="15">
        <f t="shared" si="15"/>
        <v>511632</v>
      </c>
      <c r="K72" s="15">
        <f t="shared" si="15"/>
        <v>705921</v>
      </c>
      <c r="L72" s="15">
        <f t="shared" si="15"/>
        <v>0</v>
      </c>
      <c r="M72" s="15">
        <f t="shared" si="15"/>
        <v>0</v>
      </c>
      <c r="N72" s="15">
        <f>SUM(D72:M72)</f>
        <v>86336518</v>
      </c>
      <c r="O72" s="38">
        <f>(N72/O$74)</f>
        <v>1992.764408540104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130</v>
      </c>
      <c r="M74" s="48"/>
      <c r="N74" s="48"/>
      <c r="O74" s="43">
        <v>43325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14248330</v>
      </c>
      <c r="E5" s="27">
        <f t="shared" si="0"/>
        <v>2233084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16481414</v>
      </c>
      <c r="O5" s="33">
        <f aca="true" t="shared" si="1" ref="O5:O36">(N5/O$70)</f>
        <v>385.80992064420985</v>
      </c>
      <c r="P5" s="6"/>
    </row>
    <row r="6" spans="1:16" ht="15">
      <c r="A6" s="12"/>
      <c r="B6" s="25">
        <v>311</v>
      </c>
      <c r="C6" s="20" t="s">
        <v>3</v>
      </c>
      <c r="D6" s="46">
        <v>6577557</v>
      </c>
      <c r="E6" s="46">
        <v>1923253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8500810</v>
      </c>
      <c r="O6" s="47">
        <f t="shared" si="1"/>
        <v>198.99365621854443</v>
      </c>
      <c r="P6" s="9"/>
    </row>
    <row r="7" spans="1:16" ht="15">
      <c r="A7" s="12"/>
      <c r="B7" s="25">
        <v>312.1</v>
      </c>
      <c r="C7" s="20" t="s">
        <v>11</v>
      </c>
      <c r="D7" s="46">
        <v>603662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603662</v>
      </c>
      <c r="O7" s="47">
        <f t="shared" si="1"/>
        <v>14.130995575739133</v>
      </c>
      <c r="P7" s="9"/>
    </row>
    <row r="8" spans="1:16" ht="15">
      <c r="A8" s="12"/>
      <c r="B8" s="25">
        <v>312.52</v>
      </c>
      <c r="C8" s="20" t="s">
        <v>109</v>
      </c>
      <c r="D8" s="46">
        <v>0</v>
      </c>
      <c r="E8" s="46">
        <v>309831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309831</v>
      </c>
      <c r="O8" s="47">
        <f t="shared" si="1"/>
        <v>7.252768089140663</v>
      </c>
      <c r="P8" s="9"/>
    </row>
    <row r="9" spans="1:16" ht="15">
      <c r="A9" s="12"/>
      <c r="B9" s="25">
        <v>314.1</v>
      </c>
      <c r="C9" s="20" t="s">
        <v>13</v>
      </c>
      <c r="D9" s="46">
        <v>3461845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3461845</v>
      </c>
      <c r="O9" s="47">
        <f t="shared" si="1"/>
        <v>81.03759451298018</v>
      </c>
      <c r="P9" s="9"/>
    </row>
    <row r="10" spans="1:16" ht="15">
      <c r="A10" s="12"/>
      <c r="B10" s="25">
        <v>314.3</v>
      </c>
      <c r="C10" s="20" t="s">
        <v>14</v>
      </c>
      <c r="D10" s="46">
        <v>313802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313802</v>
      </c>
      <c r="O10" s="47">
        <f t="shared" si="1"/>
        <v>7.345724384934104</v>
      </c>
      <c r="P10" s="9"/>
    </row>
    <row r="11" spans="1:16" ht="15">
      <c r="A11" s="12"/>
      <c r="B11" s="25">
        <v>314.4</v>
      </c>
      <c r="C11" s="20" t="s">
        <v>15</v>
      </c>
      <c r="D11" s="46">
        <v>25594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25594</v>
      </c>
      <c r="O11" s="47">
        <f t="shared" si="1"/>
        <v>0.5991245113415576</v>
      </c>
      <c r="P11" s="9"/>
    </row>
    <row r="12" spans="1:16" ht="15">
      <c r="A12" s="12"/>
      <c r="B12" s="25">
        <v>314.8</v>
      </c>
      <c r="C12" s="20" t="s">
        <v>16</v>
      </c>
      <c r="D12" s="46">
        <v>40360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40360</v>
      </c>
      <c r="O12" s="47">
        <f t="shared" si="1"/>
        <v>0.9447786699126852</v>
      </c>
      <c r="P12" s="9"/>
    </row>
    <row r="13" spans="1:16" ht="15">
      <c r="A13" s="12"/>
      <c r="B13" s="25">
        <v>315</v>
      </c>
      <c r="C13" s="20" t="s">
        <v>110</v>
      </c>
      <c r="D13" s="46">
        <v>2360224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2360224</v>
      </c>
      <c r="O13" s="47">
        <f t="shared" si="1"/>
        <v>55.24998244340926</v>
      </c>
      <c r="P13" s="9"/>
    </row>
    <row r="14" spans="1:16" ht="15">
      <c r="A14" s="12"/>
      <c r="B14" s="25">
        <v>316</v>
      </c>
      <c r="C14" s="20" t="s">
        <v>111</v>
      </c>
      <c r="D14" s="46">
        <v>865286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865286</v>
      </c>
      <c r="O14" s="47">
        <f t="shared" si="1"/>
        <v>20.255296238207823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SUM(D16:D27)</f>
        <v>4524981</v>
      </c>
      <c r="E15" s="32">
        <f t="shared" si="3"/>
        <v>871206</v>
      </c>
      <c r="F15" s="32">
        <f t="shared" si="3"/>
        <v>0</v>
      </c>
      <c r="G15" s="32">
        <f t="shared" si="3"/>
        <v>496777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5892964</v>
      </c>
      <c r="O15" s="45">
        <f t="shared" si="1"/>
        <v>137.94714295746624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871206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871206</v>
      </c>
      <c r="O16" s="47">
        <f t="shared" si="1"/>
        <v>20.393876261148435</v>
      </c>
      <c r="P16" s="9"/>
    </row>
    <row r="17" spans="1:16" ht="15">
      <c r="A17" s="12"/>
      <c r="B17" s="25">
        <v>323.1</v>
      </c>
      <c r="C17" s="20" t="s">
        <v>20</v>
      </c>
      <c r="D17" s="46">
        <v>3727356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3727356</v>
      </c>
      <c r="O17" s="47">
        <f t="shared" si="1"/>
        <v>87.25288513307896</v>
      </c>
      <c r="P17" s="9"/>
    </row>
    <row r="18" spans="1:16" ht="15">
      <c r="A18" s="12"/>
      <c r="B18" s="25">
        <v>323.4</v>
      </c>
      <c r="C18" s="20" t="s">
        <v>21</v>
      </c>
      <c r="D18" s="46">
        <v>70738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70738</v>
      </c>
      <c r="O18" s="47">
        <f t="shared" si="1"/>
        <v>1.655890821414359</v>
      </c>
      <c r="P18" s="9"/>
    </row>
    <row r="19" spans="1:16" ht="15">
      <c r="A19" s="12"/>
      <c r="B19" s="25">
        <v>323.7</v>
      </c>
      <c r="C19" s="20" t="s">
        <v>22</v>
      </c>
      <c r="D19" s="46">
        <v>714654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714654</v>
      </c>
      <c r="O19" s="47">
        <f t="shared" si="1"/>
        <v>16.729183735574335</v>
      </c>
      <c r="P19" s="9"/>
    </row>
    <row r="20" spans="1:16" ht="15">
      <c r="A20" s="12"/>
      <c r="B20" s="25">
        <v>324.11</v>
      </c>
      <c r="C20" s="20" t="s">
        <v>23</v>
      </c>
      <c r="D20" s="46">
        <v>0</v>
      </c>
      <c r="E20" s="46">
        <v>0</v>
      </c>
      <c r="F20" s="46">
        <v>0</v>
      </c>
      <c r="G20" s="46">
        <v>371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371</v>
      </c>
      <c r="O20" s="47">
        <f t="shared" si="1"/>
        <v>0.008684660221447132</v>
      </c>
      <c r="P20" s="9"/>
    </row>
    <row r="21" spans="1:16" ht="15">
      <c r="A21" s="12"/>
      <c r="B21" s="25">
        <v>324.12</v>
      </c>
      <c r="C21" s="20" t="s">
        <v>24</v>
      </c>
      <c r="D21" s="46">
        <v>0</v>
      </c>
      <c r="E21" s="46">
        <v>0</v>
      </c>
      <c r="F21" s="46">
        <v>0</v>
      </c>
      <c r="G21" s="46">
        <v>82259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82259</v>
      </c>
      <c r="O21" s="47">
        <f t="shared" si="1"/>
        <v>1.9255834640323977</v>
      </c>
      <c r="P21" s="9"/>
    </row>
    <row r="22" spans="1:16" ht="15">
      <c r="A22" s="12"/>
      <c r="B22" s="25">
        <v>324.22</v>
      </c>
      <c r="C22" s="20" t="s">
        <v>26</v>
      </c>
      <c r="D22" s="46">
        <v>0</v>
      </c>
      <c r="E22" s="46">
        <v>0</v>
      </c>
      <c r="F22" s="46">
        <v>0</v>
      </c>
      <c r="G22" s="46">
        <v>23921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23921</v>
      </c>
      <c r="O22" s="47">
        <f t="shared" si="1"/>
        <v>0.5599616095882394</v>
      </c>
      <c r="P22" s="9"/>
    </row>
    <row r="23" spans="1:16" ht="15">
      <c r="A23" s="12"/>
      <c r="B23" s="25">
        <v>324.31</v>
      </c>
      <c r="C23" s="20" t="s">
        <v>27</v>
      </c>
      <c r="D23" s="46">
        <v>0</v>
      </c>
      <c r="E23" s="46">
        <v>0</v>
      </c>
      <c r="F23" s="46">
        <v>0</v>
      </c>
      <c r="G23" s="46">
        <v>12643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12643</v>
      </c>
      <c r="O23" s="47">
        <f t="shared" si="1"/>
        <v>0.2959573023713102</v>
      </c>
      <c r="P23" s="9"/>
    </row>
    <row r="24" spans="1:16" ht="15">
      <c r="A24" s="12"/>
      <c r="B24" s="25">
        <v>324.32</v>
      </c>
      <c r="C24" s="20" t="s">
        <v>28</v>
      </c>
      <c r="D24" s="46">
        <v>0</v>
      </c>
      <c r="E24" s="46">
        <v>0</v>
      </c>
      <c r="F24" s="46">
        <v>0</v>
      </c>
      <c r="G24" s="46">
        <v>312451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312451</v>
      </c>
      <c r="O24" s="47">
        <f t="shared" si="1"/>
        <v>7.3140991128069475</v>
      </c>
      <c r="P24" s="9"/>
    </row>
    <row r="25" spans="1:16" ht="15">
      <c r="A25" s="12"/>
      <c r="B25" s="25">
        <v>324.61</v>
      </c>
      <c r="C25" s="20" t="s">
        <v>29</v>
      </c>
      <c r="D25" s="46">
        <v>0</v>
      </c>
      <c r="E25" s="46">
        <v>0</v>
      </c>
      <c r="F25" s="46">
        <v>0</v>
      </c>
      <c r="G25" s="46">
        <v>604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604</v>
      </c>
      <c r="O25" s="47">
        <f t="shared" si="1"/>
        <v>0.014138907745967837</v>
      </c>
      <c r="P25" s="9"/>
    </row>
    <row r="26" spans="1:16" ht="15">
      <c r="A26" s="12"/>
      <c r="B26" s="25">
        <v>324.62</v>
      </c>
      <c r="C26" s="20" t="s">
        <v>123</v>
      </c>
      <c r="D26" s="46">
        <v>0</v>
      </c>
      <c r="E26" s="46">
        <v>0</v>
      </c>
      <c r="F26" s="46">
        <v>0</v>
      </c>
      <c r="G26" s="46">
        <v>64528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64528</v>
      </c>
      <c r="O26" s="47">
        <f t="shared" si="1"/>
        <v>1.5105222500526698</v>
      </c>
      <c r="P26" s="9"/>
    </row>
    <row r="27" spans="1:16" ht="15">
      <c r="A27" s="12"/>
      <c r="B27" s="25">
        <v>329</v>
      </c>
      <c r="C27" s="20" t="s">
        <v>30</v>
      </c>
      <c r="D27" s="46">
        <v>12233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12233</v>
      </c>
      <c r="O27" s="47">
        <f t="shared" si="1"/>
        <v>0.28635969943116646</v>
      </c>
      <c r="P27" s="9"/>
    </row>
    <row r="28" spans="1:16" ht="15.75">
      <c r="A28" s="29" t="s">
        <v>31</v>
      </c>
      <c r="B28" s="30"/>
      <c r="C28" s="31"/>
      <c r="D28" s="32">
        <f aca="true" t="shared" si="5" ref="D28:M28">SUM(D29:D36)</f>
        <v>4133183</v>
      </c>
      <c r="E28" s="32">
        <f t="shared" si="5"/>
        <v>0</v>
      </c>
      <c r="F28" s="32">
        <f t="shared" si="5"/>
        <v>0</v>
      </c>
      <c r="G28" s="32">
        <f t="shared" si="5"/>
        <v>195801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4328984</v>
      </c>
      <c r="O28" s="45">
        <f t="shared" si="1"/>
        <v>101.33626723471991</v>
      </c>
      <c r="P28" s="10"/>
    </row>
    <row r="29" spans="1:16" ht="15">
      <c r="A29" s="12"/>
      <c r="B29" s="25">
        <v>331.2</v>
      </c>
      <c r="C29" s="20" t="s">
        <v>87</v>
      </c>
      <c r="D29" s="46">
        <v>36682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36682</v>
      </c>
      <c r="O29" s="47">
        <f t="shared" si="1"/>
        <v>0.8586811489032983</v>
      </c>
      <c r="P29" s="9"/>
    </row>
    <row r="30" spans="1:16" ht="15">
      <c r="A30" s="12"/>
      <c r="B30" s="25">
        <v>334.49</v>
      </c>
      <c r="C30" s="20" t="s">
        <v>34</v>
      </c>
      <c r="D30" s="46">
        <v>0</v>
      </c>
      <c r="E30" s="46">
        <v>0</v>
      </c>
      <c r="F30" s="46">
        <v>0</v>
      </c>
      <c r="G30" s="46">
        <v>195801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5">SUM(D30:M30)</f>
        <v>195801</v>
      </c>
      <c r="O30" s="47">
        <f t="shared" si="1"/>
        <v>4.583464032397762</v>
      </c>
      <c r="P30" s="9"/>
    </row>
    <row r="31" spans="1:16" ht="15">
      <c r="A31" s="12"/>
      <c r="B31" s="25">
        <v>334.7</v>
      </c>
      <c r="C31" s="20" t="s">
        <v>35</v>
      </c>
      <c r="D31" s="46">
        <v>11499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11499</v>
      </c>
      <c r="O31" s="47">
        <f t="shared" si="1"/>
        <v>0.2691776492895433</v>
      </c>
      <c r="P31" s="9"/>
    </row>
    <row r="32" spans="1:16" ht="15">
      <c r="A32" s="12"/>
      <c r="B32" s="25">
        <v>335.12</v>
      </c>
      <c r="C32" s="20" t="s">
        <v>112</v>
      </c>
      <c r="D32" s="46">
        <v>1277850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1277850</v>
      </c>
      <c r="O32" s="47">
        <f t="shared" si="1"/>
        <v>29.91291930990894</v>
      </c>
      <c r="P32" s="9"/>
    </row>
    <row r="33" spans="1:16" ht="15">
      <c r="A33" s="12"/>
      <c r="B33" s="25">
        <v>335.15</v>
      </c>
      <c r="C33" s="20" t="s">
        <v>113</v>
      </c>
      <c r="D33" s="46">
        <v>35855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35855</v>
      </c>
      <c r="O33" s="47">
        <f t="shared" si="1"/>
        <v>0.8393220815093986</v>
      </c>
      <c r="P33" s="9"/>
    </row>
    <row r="34" spans="1:16" ht="15">
      <c r="A34" s="12"/>
      <c r="B34" s="25">
        <v>335.18</v>
      </c>
      <c r="C34" s="20" t="s">
        <v>114</v>
      </c>
      <c r="D34" s="46">
        <v>2653900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2653900</v>
      </c>
      <c r="O34" s="47">
        <f t="shared" si="1"/>
        <v>62.1245815679206</v>
      </c>
      <c r="P34" s="9"/>
    </row>
    <row r="35" spans="1:16" ht="15">
      <c r="A35" s="12"/>
      <c r="B35" s="25">
        <v>335.49</v>
      </c>
      <c r="C35" s="20" t="s">
        <v>39</v>
      </c>
      <c r="D35" s="46">
        <v>36044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36044</v>
      </c>
      <c r="O35" s="47">
        <f t="shared" si="1"/>
        <v>0.8437463423769282</v>
      </c>
      <c r="P35" s="9"/>
    </row>
    <row r="36" spans="1:16" ht="15">
      <c r="A36" s="12"/>
      <c r="B36" s="25">
        <v>337.2</v>
      </c>
      <c r="C36" s="20" t="s">
        <v>40</v>
      </c>
      <c r="D36" s="46">
        <v>81353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81353</v>
      </c>
      <c r="O36" s="47">
        <f t="shared" si="1"/>
        <v>1.904375102413446</v>
      </c>
      <c r="P36" s="9"/>
    </row>
    <row r="37" spans="1:16" ht="15.75">
      <c r="A37" s="29" t="s">
        <v>45</v>
      </c>
      <c r="B37" s="30"/>
      <c r="C37" s="31"/>
      <c r="D37" s="32">
        <f aca="true" t="shared" si="7" ref="D37:M37">SUM(D38:D51)</f>
        <v>1664520</v>
      </c>
      <c r="E37" s="32">
        <f t="shared" si="7"/>
        <v>3051405</v>
      </c>
      <c r="F37" s="32">
        <f t="shared" si="7"/>
        <v>0</v>
      </c>
      <c r="G37" s="32">
        <f t="shared" si="7"/>
        <v>1501014</v>
      </c>
      <c r="H37" s="32">
        <f t="shared" si="7"/>
        <v>0</v>
      </c>
      <c r="I37" s="32">
        <f t="shared" si="7"/>
        <v>18436026</v>
      </c>
      <c r="J37" s="32">
        <f t="shared" si="7"/>
        <v>240000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24892965</v>
      </c>
      <c r="O37" s="45">
        <f aca="true" t="shared" si="8" ref="O37:O68">(N37/O$70)</f>
        <v>582.7141318851096</v>
      </c>
      <c r="P37" s="10"/>
    </row>
    <row r="38" spans="1:16" ht="15">
      <c r="A38" s="12"/>
      <c r="B38" s="25">
        <v>341.2</v>
      </c>
      <c r="C38" s="20" t="s">
        <v>115</v>
      </c>
      <c r="D38" s="46">
        <v>424139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240000</v>
      </c>
      <c r="K38" s="46">
        <v>0</v>
      </c>
      <c r="L38" s="46">
        <v>0</v>
      </c>
      <c r="M38" s="46">
        <v>0</v>
      </c>
      <c r="N38" s="46">
        <f aca="true" t="shared" si="9" ref="N38:N51">SUM(D38:M38)</f>
        <v>664139</v>
      </c>
      <c r="O38" s="47">
        <f t="shared" si="8"/>
        <v>15.546688826985651</v>
      </c>
      <c r="P38" s="9"/>
    </row>
    <row r="39" spans="1:16" ht="15">
      <c r="A39" s="12"/>
      <c r="B39" s="25">
        <v>341.9</v>
      </c>
      <c r="C39" s="20" t="s">
        <v>116</v>
      </c>
      <c r="D39" s="46">
        <v>174363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174363</v>
      </c>
      <c r="O39" s="47">
        <f t="shared" si="8"/>
        <v>4.08162644256654</v>
      </c>
      <c r="P39" s="9"/>
    </row>
    <row r="40" spans="1:16" ht="15">
      <c r="A40" s="12"/>
      <c r="B40" s="25">
        <v>342.1</v>
      </c>
      <c r="C40" s="20" t="s">
        <v>90</v>
      </c>
      <c r="D40" s="46">
        <v>214928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214928</v>
      </c>
      <c r="O40" s="47">
        <f t="shared" si="8"/>
        <v>5.031203913949296</v>
      </c>
      <c r="P40" s="9"/>
    </row>
    <row r="41" spans="1:16" ht="15">
      <c r="A41" s="12"/>
      <c r="B41" s="25">
        <v>342.5</v>
      </c>
      <c r="C41" s="20" t="s">
        <v>50</v>
      </c>
      <c r="D41" s="46">
        <v>0</v>
      </c>
      <c r="E41" s="46">
        <v>869830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869830</v>
      </c>
      <c r="O41" s="47">
        <f t="shared" si="8"/>
        <v>20.361665769329807</v>
      </c>
      <c r="P41" s="9"/>
    </row>
    <row r="42" spans="1:16" ht="15">
      <c r="A42" s="12"/>
      <c r="B42" s="25">
        <v>343.3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7777659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7777659</v>
      </c>
      <c r="O42" s="47">
        <f t="shared" si="8"/>
        <v>182.06556801423255</v>
      </c>
      <c r="P42" s="9"/>
    </row>
    <row r="43" spans="1:16" ht="15">
      <c r="A43" s="12"/>
      <c r="B43" s="25">
        <v>343.4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1730562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1730562</v>
      </c>
      <c r="O43" s="47">
        <f t="shared" si="8"/>
        <v>40.51035838853906</v>
      </c>
      <c r="P43" s="9"/>
    </row>
    <row r="44" spans="1:16" ht="15">
      <c r="A44" s="12"/>
      <c r="B44" s="25">
        <v>343.5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8916709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8916709</v>
      </c>
      <c r="O44" s="47">
        <f t="shared" si="8"/>
        <v>208.72934759708795</v>
      </c>
      <c r="P44" s="9"/>
    </row>
    <row r="45" spans="1:16" ht="15">
      <c r="A45" s="12"/>
      <c r="B45" s="25">
        <v>343.6</v>
      </c>
      <c r="C45" s="20" t="s">
        <v>54</v>
      </c>
      <c r="D45" s="46">
        <v>0</v>
      </c>
      <c r="E45" s="46">
        <v>1933285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1933285</v>
      </c>
      <c r="O45" s="47">
        <f t="shared" si="8"/>
        <v>45.25585804911164</v>
      </c>
      <c r="P45" s="9"/>
    </row>
    <row r="46" spans="1:16" ht="15">
      <c r="A46" s="12"/>
      <c r="B46" s="25">
        <v>343.9</v>
      </c>
      <c r="C46" s="20" t="s">
        <v>55</v>
      </c>
      <c r="D46" s="46">
        <v>3547</v>
      </c>
      <c r="E46" s="46">
        <v>0</v>
      </c>
      <c r="F46" s="46">
        <v>0</v>
      </c>
      <c r="G46" s="46">
        <v>0</v>
      </c>
      <c r="H46" s="46">
        <v>0</v>
      </c>
      <c r="I46" s="46">
        <v>11096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14643</v>
      </c>
      <c r="O46" s="47">
        <f t="shared" si="8"/>
        <v>0.3427748776890845</v>
      </c>
      <c r="P46" s="9"/>
    </row>
    <row r="47" spans="1:16" ht="15">
      <c r="A47" s="12"/>
      <c r="B47" s="25">
        <v>344.9</v>
      </c>
      <c r="C47" s="20" t="s">
        <v>117</v>
      </c>
      <c r="D47" s="46">
        <v>8965</v>
      </c>
      <c r="E47" s="46">
        <v>0</v>
      </c>
      <c r="F47" s="46">
        <v>0</v>
      </c>
      <c r="G47" s="46">
        <v>1501014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1509979</v>
      </c>
      <c r="O47" s="47">
        <f t="shared" si="8"/>
        <v>35.34677778037875</v>
      </c>
      <c r="P47" s="9"/>
    </row>
    <row r="48" spans="1:16" ht="15">
      <c r="A48" s="12"/>
      <c r="B48" s="25">
        <v>347.1</v>
      </c>
      <c r="C48" s="20" t="s">
        <v>57</v>
      </c>
      <c r="D48" s="46">
        <v>11745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11745</v>
      </c>
      <c r="O48" s="47">
        <f t="shared" si="8"/>
        <v>0.27493621105362953</v>
      </c>
      <c r="P48" s="9"/>
    </row>
    <row r="49" spans="1:16" ht="15">
      <c r="A49" s="12"/>
      <c r="B49" s="25">
        <v>347.2</v>
      </c>
      <c r="C49" s="20" t="s">
        <v>58</v>
      </c>
      <c r="D49" s="46">
        <v>748377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748377</v>
      </c>
      <c r="O49" s="47">
        <f t="shared" si="8"/>
        <v>17.518598281794986</v>
      </c>
      <c r="P49" s="9"/>
    </row>
    <row r="50" spans="1:16" ht="15">
      <c r="A50" s="12"/>
      <c r="B50" s="25">
        <v>347.3</v>
      </c>
      <c r="C50" s="20" t="s">
        <v>59</v>
      </c>
      <c r="D50" s="46">
        <v>2175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2175</v>
      </c>
      <c r="O50" s="47">
        <f t="shared" si="8"/>
        <v>0.050914113158079546</v>
      </c>
      <c r="P50" s="9"/>
    </row>
    <row r="51" spans="1:16" ht="15">
      <c r="A51" s="12"/>
      <c r="B51" s="25">
        <v>349</v>
      </c>
      <c r="C51" s="20" t="s">
        <v>1</v>
      </c>
      <c r="D51" s="46">
        <v>76281</v>
      </c>
      <c r="E51" s="46">
        <v>248290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324571</v>
      </c>
      <c r="O51" s="47">
        <f t="shared" si="8"/>
        <v>7.59781361923266</v>
      </c>
      <c r="P51" s="9"/>
    </row>
    <row r="52" spans="1:16" ht="15.75">
      <c r="A52" s="29" t="s">
        <v>46</v>
      </c>
      <c r="B52" s="30"/>
      <c r="C52" s="31"/>
      <c r="D52" s="32">
        <f aca="true" t="shared" si="10" ref="D52:M52">SUM(D53:D55)</f>
        <v>302089</v>
      </c>
      <c r="E52" s="32">
        <f t="shared" si="10"/>
        <v>59377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7">SUM(D52:M52)</f>
        <v>361466</v>
      </c>
      <c r="O52" s="45">
        <f t="shared" si="8"/>
        <v>8.461480839907301</v>
      </c>
      <c r="P52" s="10"/>
    </row>
    <row r="53" spans="1:16" ht="15">
      <c r="A53" s="13"/>
      <c r="B53" s="39">
        <v>351.1</v>
      </c>
      <c r="C53" s="21" t="s">
        <v>124</v>
      </c>
      <c r="D53" s="46">
        <v>154768</v>
      </c>
      <c r="E53" s="46">
        <v>59377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214145</v>
      </c>
      <c r="O53" s="47">
        <f t="shared" si="8"/>
        <v>5.012874833212388</v>
      </c>
      <c r="P53" s="9"/>
    </row>
    <row r="54" spans="1:16" ht="15">
      <c r="A54" s="13"/>
      <c r="B54" s="39">
        <v>354</v>
      </c>
      <c r="C54" s="21" t="s">
        <v>64</v>
      </c>
      <c r="D54" s="46">
        <v>128717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128717</v>
      </c>
      <c r="O54" s="47">
        <f t="shared" si="8"/>
        <v>3.013108921088977</v>
      </c>
      <c r="P54" s="9"/>
    </row>
    <row r="55" spans="1:16" ht="15">
      <c r="A55" s="13"/>
      <c r="B55" s="39">
        <v>359</v>
      </c>
      <c r="C55" s="21" t="s">
        <v>65</v>
      </c>
      <c r="D55" s="46">
        <v>18604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18604</v>
      </c>
      <c r="O55" s="47">
        <f t="shared" si="8"/>
        <v>0.4354970856059365</v>
      </c>
      <c r="P55" s="9"/>
    </row>
    <row r="56" spans="1:16" ht="15.75">
      <c r="A56" s="29" t="s">
        <v>4</v>
      </c>
      <c r="B56" s="30"/>
      <c r="C56" s="31"/>
      <c r="D56" s="32">
        <f aca="true" t="shared" si="12" ref="D56:M56">SUM(D57:D64)</f>
        <v>5385151</v>
      </c>
      <c r="E56" s="32">
        <f t="shared" si="12"/>
        <v>5821882</v>
      </c>
      <c r="F56" s="32">
        <f t="shared" si="12"/>
        <v>0</v>
      </c>
      <c r="G56" s="32">
        <f t="shared" si="12"/>
        <v>388449</v>
      </c>
      <c r="H56" s="32">
        <f t="shared" si="12"/>
        <v>0</v>
      </c>
      <c r="I56" s="32">
        <f t="shared" si="12"/>
        <v>455888</v>
      </c>
      <c r="J56" s="32">
        <f t="shared" si="12"/>
        <v>81107</v>
      </c>
      <c r="K56" s="32">
        <f t="shared" si="12"/>
        <v>5660973</v>
      </c>
      <c r="L56" s="32">
        <f t="shared" si="12"/>
        <v>0</v>
      </c>
      <c r="M56" s="32">
        <f t="shared" si="12"/>
        <v>0</v>
      </c>
      <c r="N56" s="32">
        <f t="shared" si="11"/>
        <v>17793450</v>
      </c>
      <c r="O56" s="45">
        <f t="shared" si="8"/>
        <v>416.5230927690255</v>
      </c>
      <c r="P56" s="10"/>
    </row>
    <row r="57" spans="1:16" ht="15">
      <c r="A57" s="12"/>
      <c r="B57" s="25">
        <v>361.1</v>
      </c>
      <c r="C57" s="20" t="s">
        <v>67</v>
      </c>
      <c r="D57" s="46">
        <v>301763</v>
      </c>
      <c r="E57" s="46">
        <v>337469</v>
      </c>
      <c r="F57" s="46">
        <v>0</v>
      </c>
      <c r="G57" s="46">
        <v>274480</v>
      </c>
      <c r="H57" s="46">
        <v>0</v>
      </c>
      <c r="I57" s="46">
        <v>367656</v>
      </c>
      <c r="J57" s="46">
        <v>15410</v>
      </c>
      <c r="K57" s="46">
        <v>500833</v>
      </c>
      <c r="L57" s="46">
        <v>0</v>
      </c>
      <c r="M57" s="46">
        <v>0</v>
      </c>
      <c r="N57" s="46">
        <f t="shared" si="11"/>
        <v>1797611</v>
      </c>
      <c r="O57" s="47">
        <f t="shared" si="8"/>
        <v>42.07989419227978</v>
      </c>
      <c r="P57" s="9"/>
    </row>
    <row r="58" spans="1:16" ht="15">
      <c r="A58" s="12"/>
      <c r="B58" s="25">
        <v>361.3</v>
      </c>
      <c r="C58" s="20" t="s">
        <v>68</v>
      </c>
      <c r="D58" s="46">
        <v>22196</v>
      </c>
      <c r="E58" s="46">
        <v>5207</v>
      </c>
      <c r="F58" s="46">
        <v>0</v>
      </c>
      <c r="G58" s="46">
        <v>29024</v>
      </c>
      <c r="H58" s="46">
        <v>0</v>
      </c>
      <c r="I58" s="46">
        <v>28197</v>
      </c>
      <c r="J58" s="46">
        <v>2099</v>
      </c>
      <c r="K58" s="46">
        <v>3099622</v>
      </c>
      <c r="L58" s="46">
        <v>0</v>
      </c>
      <c r="M58" s="46">
        <v>0</v>
      </c>
      <c r="N58" s="46">
        <f aca="true" t="shared" si="13" ref="N58:N64">SUM(D58:M58)</f>
        <v>3186345</v>
      </c>
      <c r="O58" s="47">
        <f t="shared" si="8"/>
        <v>74.58847351295677</v>
      </c>
      <c r="P58" s="9"/>
    </row>
    <row r="59" spans="1:16" ht="15">
      <c r="A59" s="12"/>
      <c r="B59" s="25">
        <v>361.4</v>
      </c>
      <c r="C59" s="20" t="s">
        <v>118</v>
      </c>
      <c r="D59" s="46">
        <v>8826</v>
      </c>
      <c r="E59" s="46">
        <v>9341</v>
      </c>
      <c r="F59" s="46">
        <v>0</v>
      </c>
      <c r="G59" s="46">
        <v>8155</v>
      </c>
      <c r="H59" s="46">
        <v>0</v>
      </c>
      <c r="I59" s="46">
        <v>10385</v>
      </c>
      <c r="J59" s="46">
        <v>467</v>
      </c>
      <c r="K59" s="46">
        <v>-76945</v>
      </c>
      <c r="L59" s="46">
        <v>0</v>
      </c>
      <c r="M59" s="46">
        <v>0</v>
      </c>
      <c r="N59" s="46">
        <f t="shared" si="13"/>
        <v>-39771</v>
      </c>
      <c r="O59" s="47">
        <f t="shared" si="8"/>
        <v>-0.9309908939816007</v>
      </c>
      <c r="P59" s="9"/>
    </row>
    <row r="60" spans="1:16" ht="15">
      <c r="A60" s="12"/>
      <c r="B60" s="25">
        <v>364</v>
      </c>
      <c r="C60" s="20" t="s">
        <v>119</v>
      </c>
      <c r="D60" s="46">
        <v>52581</v>
      </c>
      <c r="E60" s="46">
        <v>5465520</v>
      </c>
      <c r="F60" s="46">
        <v>0</v>
      </c>
      <c r="G60" s="46">
        <v>49888</v>
      </c>
      <c r="H60" s="46">
        <v>0</v>
      </c>
      <c r="I60" s="46">
        <v>18739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5586728</v>
      </c>
      <c r="O60" s="47">
        <f t="shared" si="8"/>
        <v>130.77852945995926</v>
      </c>
      <c r="P60" s="9"/>
    </row>
    <row r="61" spans="1:16" ht="15">
      <c r="A61" s="12"/>
      <c r="B61" s="25">
        <v>366</v>
      </c>
      <c r="C61" s="20" t="s">
        <v>70</v>
      </c>
      <c r="D61" s="46">
        <v>197753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197753</v>
      </c>
      <c r="O61" s="47">
        <f t="shared" si="8"/>
        <v>4.62915798590791</v>
      </c>
      <c r="P61" s="9"/>
    </row>
    <row r="62" spans="1:16" ht="15">
      <c r="A62" s="12"/>
      <c r="B62" s="25">
        <v>368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2137463</v>
      </c>
      <c r="L62" s="46">
        <v>0</v>
      </c>
      <c r="M62" s="46">
        <v>0</v>
      </c>
      <c r="N62" s="46">
        <f t="shared" si="13"/>
        <v>2137463</v>
      </c>
      <c r="O62" s="47">
        <f t="shared" si="8"/>
        <v>50.0354174957279</v>
      </c>
      <c r="P62" s="9"/>
    </row>
    <row r="63" spans="1:16" ht="15">
      <c r="A63" s="12"/>
      <c r="B63" s="25">
        <v>369.3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63131</v>
      </c>
      <c r="K63" s="46">
        <v>0</v>
      </c>
      <c r="L63" s="46">
        <v>0</v>
      </c>
      <c r="M63" s="46">
        <v>0</v>
      </c>
      <c r="N63" s="46">
        <f t="shared" si="13"/>
        <v>63131</v>
      </c>
      <c r="O63" s="47">
        <f t="shared" si="8"/>
        <v>1.4778201736932044</v>
      </c>
      <c r="P63" s="9"/>
    </row>
    <row r="64" spans="1:16" ht="15">
      <c r="A64" s="12"/>
      <c r="B64" s="25">
        <v>369.9</v>
      </c>
      <c r="C64" s="20" t="s">
        <v>73</v>
      </c>
      <c r="D64" s="46">
        <v>4802032</v>
      </c>
      <c r="E64" s="46">
        <v>4345</v>
      </c>
      <c r="F64" s="46">
        <v>0</v>
      </c>
      <c r="G64" s="46">
        <v>26902</v>
      </c>
      <c r="H64" s="46">
        <v>0</v>
      </c>
      <c r="I64" s="46">
        <v>30911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4864190</v>
      </c>
      <c r="O64" s="47">
        <f t="shared" si="8"/>
        <v>113.86479084248226</v>
      </c>
      <c r="P64" s="9"/>
    </row>
    <row r="65" spans="1:16" ht="15.75">
      <c r="A65" s="29" t="s">
        <v>47</v>
      </c>
      <c r="B65" s="30"/>
      <c r="C65" s="31"/>
      <c r="D65" s="32">
        <f aca="true" t="shared" si="14" ref="D65:M65">SUM(D66:D67)</f>
        <v>0</v>
      </c>
      <c r="E65" s="32">
        <f t="shared" si="14"/>
        <v>1290121</v>
      </c>
      <c r="F65" s="32">
        <f t="shared" si="14"/>
        <v>0</v>
      </c>
      <c r="G65" s="32">
        <f t="shared" si="14"/>
        <v>2250000</v>
      </c>
      <c r="H65" s="32">
        <f t="shared" si="14"/>
        <v>0</v>
      </c>
      <c r="I65" s="32">
        <f t="shared" si="14"/>
        <v>924747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4464868</v>
      </c>
      <c r="O65" s="45">
        <f t="shared" si="8"/>
        <v>104.51714693696013</v>
      </c>
      <c r="P65" s="9"/>
    </row>
    <row r="66" spans="1:16" ht="15">
      <c r="A66" s="12"/>
      <c r="B66" s="25">
        <v>381</v>
      </c>
      <c r="C66" s="20" t="s">
        <v>74</v>
      </c>
      <c r="D66" s="46">
        <v>0</v>
      </c>
      <c r="E66" s="46">
        <v>1290121</v>
      </c>
      <c r="F66" s="46">
        <v>0</v>
      </c>
      <c r="G66" s="46">
        <v>2250000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3540121</v>
      </c>
      <c r="O66" s="47">
        <f t="shared" si="8"/>
        <v>82.86994077576722</v>
      </c>
      <c r="P66" s="9"/>
    </row>
    <row r="67" spans="1:16" ht="15.75" thickBot="1">
      <c r="A67" s="12"/>
      <c r="B67" s="25">
        <v>389.8</v>
      </c>
      <c r="C67" s="20" t="s">
        <v>120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924747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924747</v>
      </c>
      <c r="O67" s="47">
        <f t="shared" si="8"/>
        <v>21.647206161192912</v>
      </c>
      <c r="P67" s="9"/>
    </row>
    <row r="68" spans="1:119" ht="16.5" thickBot="1">
      <c r="A68" s="14" t="s">
        <v>61</v>
      </c>
      <c r="B68" s="23"/>
      <c r="C68" s="22"/>
      <c r="D68" s="15">
        <f aca="true" t="shared" si="15" ref="D68:M68">SUM(D5,D15,D28,D37,D52,D56,D65)</f>
        <v>30258254</v>
      </c>
      <c r="E68" s="15">
        <f t="shared" si="15"/>
        <v>13327075</v>
      </c>
      <c r="F68" s="15">
        <f t="shared" si="15"/>
        <v>0</v>
      </c>
      <c r="G68" s="15">
        <f t="shared" si="15"/>
        <v>4832041</v>
      </c>
      <c r="H68" s="15">
        <f t="shared" si="15"/>
        <v>0</v>
      </c>
      <c r="I68" s="15">
        <f t="shared" si="15"/>
        <v>19816661</v>
      </c>
      <c r="J68" s="15">
        <f t="shared" si="15"/>
        <v>321107</v>
      </c>
      <c r="K68" s="15">
        <f t="shared" si="15"/>
        <v>5660973</v>
      </c>
      <c r="L68" s="15">
        <f t="shared" si="15"/>
        <v>0</v>
      </c>
      <c r="M68" s="15">
        <f t="shared" si="15"/>
        <v>0</v>
      </c>
      <c r="N68" s="15">
        <f>SUM(D68:M68)</f>
        <v>74216111</v>
      </c>
      <c r="O68" s="38">
        <f t="shared" si="8"/>
        <v>1737.3091832673986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125</v>
      </c>
      <c r="M70" s="48"/>
      <c r="N70" s="48"/>
      <c r="O70" s="43">
        <v>42719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92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76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14118263</v>
      </c>
      <c r="E5" s="27">
        <f t="shared" si="0"/>
        <v>2123345</v>
      </c>
      <c r="F5" s="27">
        <f t="shared" si="0"/>
        <v>0</v>
      </c>
      <c r="G5" s="27">
        <f t="shared" si="0"/>
        <v>14119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16255727</v>
      </c>
      <c r="O5" s="33">
        <f aca="true" t="shared" si="1" ref="O5:O36">(N5/O$67)</f>
        <v>382.5326979644664</v>
      </c>
      <c r="P5" s="6"/>
    </row>
    <row r="6" spans="1:16" ht="15">
      <c r="A6" s="12"/>
      <c r="B6" s="25">
        <v>311</v>
      </c>
      <c r="C6" s="20" t="s">
        <v>3</v>
      </c>
      <c r="D6" s="46">
        <v>6443901</v>
      </c>
      <c r="E6" s="46">
        <v>1832159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8276060</v>
      </c>
      <c r="O6" s="47">
        <f t="shared" si="1"/>
        <v>194.7537357336157</v>
      </c>
      <c r="P6" s="9"/>
    </row>
    <row r="7" spans="1:16" ht="15">
      <c r="A7" s="12"/>
      <c r="B7" s="25">
        <v>312.1</v>
      </c>
      <c r="C7" s="20" t="s">
        <v>11</v>
      </c>
      <c r="D7" s="46">
        <v>640025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640025</v>
      </c>
      <c r="O7" s="47">
        <f t="shared" si="1"/>
        <v>15.061183668666901</v>
      </c>
      <c r="P7" s="9"/>
    </row>
    <row r="8" spans="1:16" ht="15">
      <c r="A8" s="12"/>
      <c r="B8" s="25">
        <v>312.52</v>
      </c>
      <c r="C8" s="20" t="s">
        <v>109</v>
      </c>
      <c r="D8" s="46">
        <v>0</v>
      </c>
      <c r="E8" s="46">
        <v>291186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291186</v>
      </c>
      <c r="O8" s="47">
        <f t="shared" si="1"/>
        <v>6.852241440169432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14119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14119</v>
      </c>
      <c r="O9" s="47">
        <f t="shared" si="1"/>
        <v>0.3322508530415343</v>
      </c>
      <c r="P9" s="9"/>
    </row>
    <row r="10" spans="1:16" ht="15">
      <c r="A10" s="12"/>
      <c r="B10" s="25">
        <v>314.1</v>
      </c>
      <c r="C10" s="20" t="s">
        <v>13</v>
      </c>
      <c r="D10" s="46">
        <v>3299787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3299787</v>
      </c>
      <c r="O10" s="47">
        <f t="shared" si="1"/>
        <v>77.65118249205788</v>
      </c>
      <c r="P10" s="9"/>
    </row>
    <row r="11" spans="1:16" ht="15">
      <c r="A11" s="12"/>
      <c r="B11" s="25">
        <v>314.3</v>
      </c>
      <c r="C11" s="20" t="s">
        <v>14</v>
      </c>
      <c r="D11" s="46">
        <v>308493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308493</v>
      </c>
      <c r="O11" s="47">
        <f t="shared" si="1"/>
        <v>7.25951288386869</v>
      </c>
      <c r="P11" s="9"/>
    </row>
    <row r="12" spans="1:16" ht="15">
      <c r="A12" s="12"/>
      <c r="B12" s="25">
        <v>314.4</v>
      </c>
      <c r="C12" s="20" t="s">
        <v>15</v>
      </c>
      <c r="D12" s="46">
        <v>23219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23219</v>
      </c>
      <c r="O12" s="47">
        <f t="shared" si="1"/>
        <v>0.5463936933756912</v>
      </c>
      <c r="P12" s="9"/>
    </row>
    <row r="13" spans="1:16" ht="15">
      <c r="A13" s="12"/>
      <c r="B13" s="25">
        <v>314.8</v>
      </c>
      <c r="C13" s="20" t="s">
        <v>16</v>
      </c>
      <c r="D13" s="46">
        <v>27868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27868</v>
      </c>
      <c r="O13" s="47">
        <f t="shared" si="1"/>
        <v>0.6557947993881633</v>
      </c>
      <c r="P13" s="9"/>
    </row>
    <row r="14" spans="1:16" ht="15">
      <c r="A14" s="12"/>
      <c r="B14" s="25">
        <v>315</v>
      </c>
      <c r="C14" s="20" t="s">
        <v>110</v>
      </c>
      <c r="D14" s="46">
        <v>2484421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2484421</v>
      </c>
      <c r="O14" s="47">
        <f t="shared" si="1"/>
        <v>58.46384280503589</v>
      </c>
      <c r="P14" s="9"/>
    </row>
    <row r="15" spans="1:16" ht="15">
      <c r="A15" s="12"/>
      <c r="B15" s="25">
        <v>316</v>
      </c>
      <c r="C15" s="20" t="s">
        <v>111</v>
      </c>
      <c r="D15" s="46">
        <v>890549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890549</v>
      </c>
      <c r="O15" s="47">
        <f t="shared" si="1"/>
        <v>20.9565595952465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SUM(D17:D25)</f>
        <v>4373362</v>
      </c>
      <c r="E16" s="32">
        <f t="shared" si="3"/>
        <v>539055</v>
      </c>
      <c r="F16" s="32">
        <f t="shared" si="3"/>
        <v>0</v>
      </c>
      <c r="G16" s="32">
        <f t="shared" si="3"/>
        <v>206975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5119392</v>
      </c>
      <c r="O16" s="45">
        <f t="shared" si="1"/>
        <v>120.47045534768796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539055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539055</v>
      </c>
      <c r="O17" s="47">
        <f t="shared" si="1"/>
        <v>12.68513942816802</v>
      </c>
      <c r="P17" s="9"/>
    </row>
    <row r="18" spans="1:16" ht="15">
      <c r="A18" s="12"/>
      <c r="B18" s="25">
        <v>323.1</v>
      </c>
      <c r="C18" s="20" t="s">
        <v>20</v>
      </c>
      <c r="D18" s="46">
        <v>3525885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3525885</v>
      </c>
      <c r="O18" s="47">
        <f t="shared" si="1"/>
        <v>82.9717613836922</v>
      </c>
      <c r="P18" s="9"/>
    </row>
    <row r="19" spans="1:16" ht="15">
      <c r="A19" s="12"/>
      <c r="B19" s="25">
        <v>323.4</v>
      </c>
      <c r="C19" s="20" t="s">
        <v>21</v>
      </c>
      <c r="D19" s="46">
        <v>68860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68860</v>
      </c>
      <c r="O19" s="47">
        <f t="shared" si="1"/>
        <v>1.6204259324626427</v>
      </c>
      <c r="P19" s="9"/>
    </row>
    <row r="20" spans="1:16" ht="15">
      <c r="A20" s="12"/>
      <c r="B20" s="25">
        <v>323.7</v>
      </c>
      <c r="C20" s="20" t="s">
        <v>22</v>
      </c>
      <c r="D20" s="46">
        <v>764761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764761</v>
      </c>
      <c r="O20" s="47">
        <f t="shared" si="1"/>
        <v>17.99649370514178</v>
      </c>
      <c r="P20" s="9"/>
    </row>
    <row r="21" spans="1:16" ht="15">
      <c r="A21" s="12"/>
      <c r="B21" s="25">
        <v>324.12</v>
      </c>
      <c r="C21" s="20" t="s">
        <v>24</v>
      </c>
      <c r="D21" s="46">
        <v>0</v>
      </c>
      <c r="E21" s="46">
        <v>0</v>
      </c>
      <c r="F21" s="46">
        <v>0</v>
      </c>
      <c r="G21" s="46">
        <v>15980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15980</v>
      </c>
      <c r="O21" s="47">
        <f t="shared" si="1"/>
        <v>0.37604424049888224</v>
      </c>
      <c r="P21" s="9"/>
    </row>
    <row r="22" spans="1:16" ht="15">
      <c r="A22" s="12"/>
      <c r="B22" s="25">
        <v>324.22</v>
      </c>
      <c r="C22" s="20" t="s">
        <v>26</v>
      </c>
      <c r="D22" s="46">
        <v>0</v>
      </c>
      <c r="E22" s="46">
        <v>0</v>
      </c>
      <c r="F22" s="46">
        <v>0</v>
      </c>
      <c r="G22" s="46">
        <v>18424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18424</v>
      </c>
      <c r="O22" s="47">
        <f t="shared" si="1"/>
        <v>0.4335568890457701</v>
      </c>
      <c r="P22" s="9"/>
    </row>
    <row r="23" spans="1:16" ht="15">
      <c r="A23" s="12"/>
      <c r="B23" s="25">
        <v>324.31</v>
      </c>
      <c r="C23" s="20" t="s">
        <v>27</v>
      </c>
      <c r="D23" s="46">
        <v>0</v>
      </c>
      <c r="E23" s="46">
        <v>0</v>
      </c>
      <c r="F23" s="46">
        <v>0</v>
      </c>
      <c r="G23" s="46">
        <v>12524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12524</v>
      </c>
      <c r="O23" s="47">
        <f t="shared" si="1"/>
        <v>0.2947170255324156</v>
      </c>
      <c r="P23" s="9"/>
    </row>
    <row r="24" spans="1:16" ht="15">
      <c r="A24" s="12"/>
      <c r="B24" s="25">
        <v>324.32</v>
      </c>
      <c r="C24" s="20" t="s">
        <v>28</v>
      </c>
      <c r="D24" s="46">
        <v>0</v>
      </c>
      <c r="E24" s="46">
        <v>0</v>
      </c>
      <c r="F24" s="46">
        <v>0</v>
      </c>
      <c r="G24" s="46">
        <v>160047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160047</v>
      </c>
      <c r="O24" s="47">
        <f t="shared" si="1"/>
        <v>3.766254853512178</v>
      </c>
      <c r="P24" s="9"/>
    </row>
    <row r="25" spans="1:16" ht="15">
      <c r="A25" s="12"/>
      <c r="B25" s="25">
        <v>329</v>
      </c>
      <c r="C25" s="20" t="s">
        <v>30</v>
      </c>
      <c r="D25" s="46">
        <v>13856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4">SUM(D25:M25)</f>
        <v>13856</v>
      </c>
      <c r="O25" s="47">
        <f t="shared" si="1"/>
        <v>0.3260618896340746</v>
      </c>
      <c r="P25" s="9"/>
    </row>
    <row r="26" spans="1:16" ht="15.75">
      <c r="A26" s="29" t="s">
        <v>31</v>
      </c>
      <c r="B26" s="30"/>
      <c r="C26" s="31"/>
      <c r="D26" s="32">
        <f aca="true" t="shared" si="6" ref="D26:M26">SUM(D27:D33)</f>
        <v>3900025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3900025</v>
      </c>
      <c r="O26" s="45">
        <f t="shared" si="1"/>
        <v>91.77609130485939</v>
      </c>
      <c r="P26" s="10"/>
    </row>
    <row r="27" spans="1:16" ht="15">
      <c r="A27" s="12"/>
      <c r="B27" s="25">
        <v>331.2</v>
      </c>
      <c r="C27" s="20" t="s">
        <v>87</v>
      </c>
      <c r="D27" s="46">
        <v>33653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33653</v>
      </c>
      <c r="O27" s="47">
        <f t="shared" si="1"/>
        <v>0.7919284621720203</v>
      </c>
      <c r="P27" s="9"/>
    </row>
    <row r="28" spans="1:16" ht="15">
      <c r="A28" s="12"/>
      <c r="B28" s="25">
        <v>334.7</v>
      </c>
      <c r="C28" s="20" t="s">
        <v>35</v>
      </c>
      <c r="D28" s="46">
        <v>15596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15596</v>
      </c>
      <c r="O28" s="47">
        <f t="shared" si="1"/>
        <v>0.3670078832803859</v>
      </c>
      <c r="P28" s="9"/>
    </row>
    <row r="29" spans="1:16" ht="15">
      <c r="A29" s="12"/>
      <c r="B29" s="25">
        <v>335.12</v>
      </c>
      <c r="C29" s="20" t="s">
        <v>112</v>
      </c>
      <c r="D29" s="46">
        <v>1200170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1200170</v>
      </c>
      <c r="O29" s="47">
        <f t="shared" si="1"/>
        <v>28.24261677844452</v>
      </c>
      <c r="P29" s="9"/>
    </row>
    <row r="30" spans="1:16" ht="15">
      <c r="A30" s="12"/>
      <c r="B30" s="25">
        <v>335.15</v>
      </c>
      <c r="C30" s="20" t="s">
        <v>113</v>
      </c>
      <c r="D30" s="46">
        <v>30644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30644</v>
      </c>
      <c r="O30" s="47">
        <f t="shared" si="1"/>
        <v>0.7211201317802094</v>
      </c>
      <c r="P30" s="9"/>
    </row>
    <row r="31" spans="1:16" ht="15">
      <c r="A31" s="12"/>
      <c r="B31" s="25">
        <v>335.18</v>
      </c>
      <c r="C31" s="20" t="s">
        <v>114</v>
      </c>
      <c r="D31" s="46">
        <v>2503928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2503928</v>
      </c>
      <c r="O31" s="47">
        <f t="shared" si="1"/>
        <v>58.922885045299445</v>
      </c>
      <c r="P31" s="9"/>
    </row>
    <row r="32" spans="1:16" ht="15">
      <c r="A32" s="12"/>
      <c r="B32" s="25">
        <v>335.49</v>
      </c>
      <c r="C32" s="20" t="s">
        <v>39</v>
      </c>
      <c r="D32" s="46">
        <v>37034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37034</v>
      </c>
      <c r="O32" s="47">
        <f t="shared" si="1"/>
        <v>0.8714907636192494</v>
      </c>
      <c r="P32" s="9"/>
    </row>
    <row r="33" spans="1:16" ht="15">
      <c r="A33" s="12"/>
      <c r="B33" s="25">
        <v>337.2</v>
      </c>
      <c r="C33" s="20" t="s">
        <v>40</v>
      </c>
      <c r="D33" s="46">
        <v>79000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79000</v>
      </c>
      <c r="O33" s="47">
        <f t="shared" si="1"/>
        <v>1.8590422402635605</v>
      </c>
      <c r="P33" s="9"/>
    </row>
    <row r="34" spans="1:16" ht="15.75">
      <c r="A34" s="29" t="s">
        <v>45</v>
      </c>
      <c r="B34" s="30"/>
      <c r="C34" s="31"/>
      <c r="D34" s="32">
        <f aca="true" t="shared" si="7" ref="D34:M34">SUM(D35:D48)</f>
        <v>1731175</v>
      </c>
      <c r="E34" s="32">
        <f t="shared" si="7"/>
        <v>2809545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18291543</v>
      </c>
      <c r="J34" s="32">
        <f t="shared" si="7"/>
        <v>310901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23143164</v>
      </c>
      <c r="O34" s="45">
        <f t="shared" si="1"/>
        <v>544.6091069537592</v>
      </c>
      <c r="P34" s="10"/>
    </row>
    <row r="35" spans="1:16" ht="15">
      <c r="A35" s="12"/>
      <c r="B35" s="25">
        <v>341.2</v>
      </c>
      <c r="C35" s="20" t="s">
        <v>115</v>
      </c>
      <c r="D35" s="46">
        <v>463102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310901</v>
      </c>
      <c r="K35" s="46">
        <v>0</v>
      </c>
      <c r="L35" s="46">
        <v>0</v>
      </c>
      <c r="M35" s="46">
        <v>0</v>
      </c>
      <c r="N35" s="46">
        <f aca="true" t="shared" si="8" ref="N35:N48">SUM(D35:M35)</f>
        <v>774003</v>
      </c>
      <c r="O35" s="47">
        <f t="shared" si="1"/>
        <v>18.21397811507236</v>
      </c>
      <c r="P35" s="9"/>
    </row>
    <row r="36" spans="1:16" ht="15">
      <c r="A36" s="12"/>
      <c r="B36" s="25">
        <v>341.9</v>
      </c>
      <c r="C36" s="20" t="s">
        <v>116</v>
      </c>
      <c r="D36" s="46">
        <v>215262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215262</v>
      </c>
      <c r="O36" s="47">
        <f t="shared" si="1"/>
        <v>5.065584186374868</v>
      </c>
      <c r="P36" s="9"/>
    </row>
    <row r="37" spans="1:16" ht="15">
      <c r="A37" s="12"/>
      <c r="B37" s="25">
        <v>342.1</v>
      </c>
      <c r="C37" s="20" t="s">
        <v>90</v>
      </c>
      <c r="D37" s="46">
        <v>222473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222473</v>
      </c>
      <c r="O37" s="47">
        <f aca="true" t="shared" si="9" ref="O37:O65">(N37/O$67)</f>
        <v>5.235274738204494</v>
      </c>
      <c r="P37" s="9"/>
    </row>
    <row r="38" spans="1:16" ht="15">
      <c r="A38" s="12"/>
      <c r="B38" s="25">
        <v>342.5</v>
      </c>
      <c r="C38" s="20" t="s">
        <v>50</v>
      </c>
      <c r="D38" s="46">
        <v>0</v>
      </c>
      <c r="E38" s="46">
        <v>599799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599799</v>
      </c>
      <c r="O38" s="47">
        <f t="shared" si="9"/>
        <v>14.114578185668902</v>
      </c>
      <c r="P38" s="9"/>
    </row>
    <row r="39" spans="1:16" ht="15">
      <c r="A39" s="12"/>
      <c r="B39" s="25">
        <v>343.3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7835814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7835814</v>
      </c>
      <c r="O39" s="47">
        <f t="shared" si="9"/>
        <v>184.39378750441227</v>
      </c>
      <c r="P39" s="9"/>
    </row>
    <row r="40" spans="1:16" ht="15">
      <c r="A40" s="12"/>
      <c r="B40" s="25">
        <v>343.4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1686823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1686823</v>
      </c>
      <c r="O40" s="47">
        <f t="shared" si="9"/>
        <v>39.69462289681139</v>
      </c>
      <c r="P40" s="9"/>
    </row>
    <row r="41" spans="1:16" ht="15">
      <c r="A41" s="12"/>
      <c r="B41" s="25">
        <v>343.5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8755100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8755100</v>
      </c>
      <c r="O41" s="47">
        <f t="shared" si="9"/>
        <v>206.02659136368985</v>
      </c>
      <c r="P41" s="9"/>
    </row>
    <row r="42" spans="1:16" ht="15">
      <c r="A42" s="12"/>
      <c r="B42" s="25">
        <v>343.6</v>
      </c>
      <c r="C42" s="20" t="s">
        <v>54</v>
      </c>
      <c r="D42" s="46">
        <v>0</v>
      </c>
      <c r="E42" s="46">
        <v>1934689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1934689</v>
      </c>
      <c r="O42" s="47">
        <f t="shared" si="9"/>
        <v>45.52745028826921</v>
      </c>
      <c r="P42" s="9"/>
    </row>
    <row r="43" spans="1:16" ht="15">
      <c r="A43" s="12"/>
      <c r="B43" s="25">
        <v>343.9</v>
      </c>
      <c r="C43" s="20" t="s">
        <v>55</v>
      </c>
      <c r="D43" s="46">
        <v>5590</v>
      </c>
      <c r="E43" s="46">
        <v>0</v>
      </c>
      <c r="F43" s="46">
        <v>0</v>
      </c>
      <c r="G43" s="46">
        <v>0</v>
      </c>
      <c r="H43" s="46">
        <v>0</v>
      </c>
      <c r="I43" s="46">
        <v>13806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19396</v>
      </c>
      <c r="O43" s="47">
        <f t="shared" si="9"/>
        <v>0.4564301682550888</v>
      </c>
      <c r="P43" s="9"/>
    </row>
    <row r="44" spans="1:16" ht="15">
      <c r="A44" s="12"/>
      <c r="B44" s="25">
        <v>344.9</v>
      </c>
      <c r="C44" s="20" t="s">
        <v>117</v>
      </c>
      <c r="D44" s="46">
        <v>9233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9233</v>
      </c>
      <c r="O44" s="47">
        <f t="shared" si="9"/>
        <v>0.21727262030827157</v>
      </c>
      <c r="P44" s="9"/>
    </row>
    <row r="45" spans="1:16" ht="15">
      <c r="A45" s="12"/>
      <c r="B45" s="25">
        <v>347.1</v>
      </c>
      <c r="C45" s="20" t="s">
        <v>57</v>
      </c>
      <c r="D45" s="46">
        <v>11698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11698</v>
      </c>
      <c r="O45" s="47">
        <f t="shared" si="9"/>
        <v>0.27527944464054593</v>
      </c>
      <c r="P45" s="9"/>
    </row>
    <row r="46" spans="1:16" ht="15">
      <c r="A46" s="12"/>
      <c r="B46" s="25">
        <v>347.2</v>
      </c>
      <c r="C46" s="20" t="s">
        <v>58</v>
      </c>
      <c r="D46" s="46">
        <v>749850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749850</v>
      </c>
      <c r="O46" s="47">
        <f t="shared" si="9"/>
        <v>17.645605365337097</v>
      </c>
      <c r="P46" s="9"/>
    </row>
    <row r="47" spans="1:16" ht="15">
      <c r="A47" s="12"/>
      <c r="B47" s="25">
        <v>347.3</v>
      </c>
      <c r="C47" s="20" t="s">
        <v>59</v>
      </c>
      <c r="D47" s="46">
        <v>2122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2122</v>
      </c>
      <c r="O47" s="47">
        <f t="shared" si="9"/>
        <v>0.04993528650429462</v>
      </c>
      <c r="P47" s="9"/>
    </row>
    <row r="48" spans="1:16" ht="15">
      <c r="A48" s="12"/>
      <c r="B48" s="25">
        <v>349</v>
      </c>
      <c r="C48" s="20" t="s">
        <v>1</v>
      </c>
      <c r="D48" s="46">
        <v>51845</v>
      </c>
      <c r="E48" s="46">
        <v>275057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326902</v>
      </c>
      <c r="O48" s="47">
        <f t="shared" si="9"/>
        <v>7.692716790210613</v>
      </c>
      <c r="P48" s="9"/>
    </row>
    <row r="49" spans="1:16" ht="15.75">
      <c r="A49" s="29" t="s">
        <v>46</v>
      </c>
      <c r="B49" s="30"/>
      <c r="C49" s="31"/>
      <c r="D49" s="32">
        <f aca="true" t="shared" si="10" ref="D49:M49">SUM(D50:D52)</f>
        <v>353741</v>
      </c>
      <c r="E49" s="32">
        <f t="shared" si="10"/>
        <v>134222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4">SUM(D49:M49)</f>
        <v>487963</v>
      </c>
      <c r="O49" s="45">
        <f t="shared" si="9"/>
        <v>11.482833274502882</v>
      </c>
      <c r="P49" s="10"/>
    </row>
    <row r="50" spans="1:16" ht="15">
      <c r="A50" s="13"/>
      <c r="B50" s="39">
        <v>351.5</v>
      </c>
      <c r="C50" s="21" t="s">
        <v>63</v>
      </c>
      <c r="D50" s="46">
        <v>228123</v>
      </c>
      <c r="E50" s="46">
        <v>134222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362345</v>
      </c>
      <c r="O50" s="47">
        <f t="shared" si="9"/>
        <v>8.52676785504177</v>
      </c>
      <c r="P50" s="9"/>
    </row>
    <row r="51" spans="1:16" ht="15">
      <c r="A51" s="13"/>
      <c r="B51" s="39">
        <v>354</v>
      </c>
      <c r="C51" s="21" t="s">
        <v>64</v>
      </c>
      <c r="D51" s="46">
        <v>124915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124915</v>
      </c>
      <c r="O51" s="47">
        <f t="shared" si="9"/>
        <v>2.939522296740793</v>
      </c>
      <c r="P51" s="9"/>
    </row>
    <row r="52" spans="1:16" ht="15">
      <c r="A52" s="13"/>
      <c r="B52" s="39">
        <v>359</v>
      </c>
      <c r="C52" s="21" t="s">
        <v>65</v>
      </c>
      <c r="D52" s="46">
        <v>703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703</v>
      </c>
      <c r="O52" s="47">
        <f t="shared" si="9"/>
        <v>0.016543122720320037</v>
      </c>
      <c r="P52" s="9"/>
    </row>
    <row r="53" spans="1:16" ht="15.75">
      <c r="A53" s="29" t="s">
        <v>4</v>
      </c>
      <c r="B53" s="30"/>
      <c r="C53" s="31"/>
      <c r="D53" s="32">
        <f aca="true" t="shared" si="12" ref="D53:M53">SUM(D54:D61)</f>
        <v>5421777</v>
      </c>
      <c r="E53" s="32">
        <f t="shared" si="12"/>
        <v>113748</v>
      </c>
      <c r="F53" s="32">
        <f t="shared" si="12"/>
        <v>0</v>
      </c>
      <c r="G53" s="32">
        <f t="shared" si="12"/>
        <v>2556790</v>
      </c>
      <c r="H53" s="32">
        <f t="shared" si="12"/>
        <v>0</v>
      </c>
      <c r="I53" s="32">
        <f t="shared" si="12"/>
        <v>4933173</v>
      </c>
      <c r="J53" s="32">
        <f t="shared" si="12"/>
        <v>28627</v>
      </c>
      <c r="K53" s="32">
        <f t="shared" si="12"/>
        <v>3932753</v>
      </c>
      <c r="L53" s="32">
        <f t="shared" si="12"/>
        <v>0</v>
      </c>
      <c r="M53" s="32">
        <f t="shared" si="12"/>
        <v>0</v>
      </c>
      <c r="N53" s="32">
        <f t="shared" si="11"/>
        <v>16986868</v>
      </c>
      <c r="O53" s="45">
        <f t="shared" si="9"/>
        <v>399.7380397693846</v>
      </c>
      <c r="P53" s="10"/>
    </row>
    <row r="54" spans="1:16" ht="15">
      <c r="A54" s="12"/>
      <c r="B54" s="25">
        <v>361.1</v>
      </c>
      <c r="C54" s="20" t="s">
        <v>67</v>
      </c>
      <c r="D54" s="46">
        <v>315836</v>
      </c>
      <c r="E54" s="46">
        <v>317999</v>
      </c>
      <c r="F54" s="46">
        <v>0</v>
      </c>
      <c r="G54" s="46">
        <v>339731</v>
      </c>
      <c r="H54" s="46">
        <v>0</v>
      </c>
      <c r="I54" s="46">
        <v>306754</v>
      </c>
      <c r="J54" s="46">
        <v>18245</v>
      </c>
      <c r="K54" s="46">
        <v>439155</v>
      </c>
      <c r="L54" s="46">
        <v>0</v>
      </c>
      <c r="M54" s="46">
        <v>0</v>
      </c>
      <c r="N54" s="46">
        <f t="shared" si="11"/>
        <v>1737720</v>
      </c>
      <c r="O54" s="47">
        <f t="shared" si="9"/>
        <v>40.89234027532651</v>
      </c>
      <c r="P54" s="9"/>
    </row>
    <row r="55" spans="1:16" ht="15">
      <c r="A55" s="12"/>
      <c r="B55" s="25">
        <v>361.3</v>
      </c>
      <c r="C55" s="20" t="s">
        <v>68</v>
      </c>
      <c r="D55" s="46">
        <v>-223414</v>
      </c>
      <c r="E55" s="46">
        <v>-229465</v>
      </c>
      <c r="F55" s="46">
        <v>0</v>
      </c>
      <c r="G55" s="46">
        <v>-223851</v>
      </c>
      <c r="H55" s="46">
        <v>0</v>
      </c>
      <c r="I55" s="46">
        <v>-192802</v>
      </c>
      <c r="J55" s="46">
        <v>-12526</v>
      </c>
      <c r="K55" s="46">
        <v>1620198</v>
      </c>
      <c r="L55" s="46">
        <v>0</v>
      </c>
      <c r="M55" s="46">
        <v>0</v>
      </c>
      <c r="N55" s="46">
        <f aca="true" t="shared" si="13" ref="N55:N61">SUM(D55:M55)</f>
        <v>738140</v>
      </c>
      <c r="O55" s="47">
        <f t="shared" si="9"/>
        <v>17.370043534533476</v>
      </c>
      <c r="P55" s="9"/>
    </row>
    <row r="56" spans="1:16" ht="15">
      <c r="A56" s="12"/>
      <c r="B56" s="25">
        <v>361.4</v>
      </c>
      <c r="C56" s="20" t="s">
        <v>118</v>
      </c>
      <c r="D56" s="46">
        <v>-4697</v>
      </c>
      <c r="E56" s="46">
        <v>-4809</v>
      </c>
      <c r="F56" s="46">
        <v>0</v>
      </c>
      <c r="G56" s="46">
        <v>-4039</v>
      </c>
      <c r="H56" s="46">
        <v>0</v>
      </c>
      <c r="I56" s="46">
        <v>-4573</v>
      </c>
      <c r="J56" s="46">
        <v>-256</v>
      </c>
      <c r="K56" s="46">
        <v>-77565</v>
      </c>
      <c r="L56" s="46">
        <v>0</v>
      </c>
      <c r="M56" s="46">
        <v>0</v>
      </c>
      <c r="N56" s="46">
        <f t="shared" si="13"/>
        <v>-95939</v>
      </c>
      <c r="O56" s="47">
        <f t="shared" si="9"/>
        <v>-2.257653841628427</v>
      </c>
      <c r="P56" s="9"/>
    </row>
    <row r="57" spans="1:16" ht="15">
      <c r="A57" s="12"/>
      <c r="B57" s="25">
        <v>364</v>
      </c>
      <c r="C57" s="20" t="s">
        <v>119</v>
      </c>
      <c r="D57" s="46">
        <v>59565</v>
      </c>
      <c r="E57" s="46">
        <v>27391</v>
      </c>
      <c r="F57" s="46">
        <v>0</v>
      </c>
      <c r="G57" s="46">
        <v>35537</v>
      </c>
      <c r="H57" s="46">
        <v>0</v>
      </c>
      <c r="I57" s="46">
        <v>4760171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4882664</v>
      </c>
      <c r="O57" s="47">
        <f t="shared" si="9"/>
        <v>114.89972937992705</v>
      </c>
      <c r="P57" s="9"/>
    </row>
    <row r="58" spans="1:16" ht="15">
      <c r="A58" s="12"/>
      <c r="B58" s="25">
        <v>366</v>
      </c>
      <c r="C58" s="20" t="s">
        <v>70</v>
      </c>
      <c r="D58" s="46">
        <v>419663</v>
      </c>
      <c r="E58" s="46">
        <v>0</v>
      </c>
      <c r="F58" s="46">
        <v>0</v>
      </c>
      <c r="G58" s="46">
        <v>50000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469663</v>
      </c>
      <c r="O58" s="47">
        <f t="shared" si="9"/>
        <v>11.052194375808918</v>
      </c>
      <c r="P58" s="9"/>
    </row>
    <row r="59" spans="1:16" ht="15">
      <c r="A59" s="12"/>
      <c r="B59" s="25">
        <v>368</v>
      </c>
      <c r="C59" s="20" t="s">
        <v>71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1950965</v>
      </c>
      <c r="L59" s="46">
        <v>0</v>
      </c>
      <c r="M59" s="46">
        <v>0</v>
      </c>
      <c r="N59" s="46">
        <f t="shared" si="13"/>
        <v>1950965</v>
      </c>
      <c r="O59" s="47">
        <f t="shared" si="9"/>
        <v>45.910460054124016</v>
      </c>
      <c r="P59" s="9"/>
    </row>
    <row r="60" spans="1:16" ht="15">
      <c r="A60" s="12"/>
      <c r="B60" s="25">
        <v>369.3</v>
      </c>
      <c r="C60" s="20" t="s">
        <v>72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23164</v>
      </c>
      <c r="K60" s="46">
        <v>0</v>
      </c>
      <c r="L60" s="46">
        <v>0</v>
      </c>
      <c r="M60" s="46">
        <v>0</v>
      </c>
      <c r="N60" s="46">
        <f t="shared" si="13"/>
        <v>23164</v>
      </c>
      <c r="O60" s="47">
        <f t="shared" si="9"/>
        <v>0.5450994234615837</v>
      </c>
      <c r="P60" s="9"/>
    </row>
    <row r="61" spans="1:16" ht="15">
      <c r="A61" s="12"/>
      <c r="B61" s="25">
        <v>369.9</v>
      </c>
      <c r="C61" s="20" t="s">
        <v>73</v>
      </c>
      <c r="D61" s="46">
        <v>4854824</v>
      </c>
      <c r="E61" s="46">
        <v>2632</v>
      </c>
      <c r="F61" s="46">
        <v>0</v>
      </c>
      <c r="G61" s="46">
        <v>2359412</v>
      </c>
      <c r="H61" s="46">
        <v>0</v>
      </c>
      <c r="I61" s="46">
        <v>63623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7280491</v>
      </c>
      <c r="O61" s="47">
        <f t="shared" si="9"/>
        <v>171.3258265678315</v>
      </c>
      <c r="P61" s="9"/>
    </row>
    <row r="62" spans="1:16" ht="15.75">
      <c r="A62" s="29" t="s">
        <v>47</v>
      </c>
      <c r="B62" s="30"/>
      <c r="C62" s="31"/>
      <c r="D62" s="32">
        <f aca="true" t="shared" si="14" ref="D62:M62">SUM(D63:D64)</f>
        <v>0</v>
      </c>
      <c r="E62" s="32">
        <f t="shared" si="14"/>
        <v>1236119</v>
      </c>
      <c r="F62" s="32">
        <f t="shared" si="14"/>
        <v>0</v>
      </c>
      <c r="G62" s="32">
        <f t="shared" si="14"/>
        <v>2250000</v>
      </c>
      <c r="H62" s="32">
        <f t="shared" si="14"/>
        <v>0</v>
      </c>
      <c r="I62" s="32">
        <f t="shared" si="14"/>
        <v>1158950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4645069</v>
      </c>
      <c r="O62" s="45">
        <f t="shared" si="9"/>
        <v>109.30860101188375</v>
      </c>
      <c r="P62" s="9"/>
    </row>
    <row r="63" spans="1:16" ht="15">
      <c r="A63" s="12"/>
      <c r="B63" s="25">
        <v>381</v>
      </c>
      <c r="C63" s="20" t="s">
        <v>74</v>
      </c>
      <c r="D63" s="46">
        <v>0</v>
      </c>
      <c r="E63" s="46">
        <v>1236119</v>
      </c>
      <c r="F63" s="46">
        <v>0</v>
      </c>
      <c r="G63" s="46">
        <v>2250000</v>
      </c>
      <c r="H63" s="46">
        <v>0</v>
      </c>
      <c r="I63" s="46">
        <v>1000000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4486119</v>
      </c>
      <c r="O63" s="47">
        <f t="shared" si="9"/>
        <v>105.56816096011295</v>
      </c>
      <c r="P63" s="9"/>
    </row>
    <row r="64" spans="1:16" ht="15.75" thickBot="1">
      <c r="A64" s="12"/>
      <c r="B64" s="25">
        <v>389.8</v>
      </c>
      <c r="C64" s="20" t="s">
        <v>120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158950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158950</v>
      </c>
      <c r="O64" s="47">
        <f t="shared" si="9"/>
        <v>3.7404400517707965</v>
      </c>
      <c r="P64" s="9"/>
    </row>
    <row r="65" spans="1:119" ht="16.5" thickBot="1">
      <c r="A65" s="14" t="s">
        <v>61</v>
      </c>
      <c r="B65" s="23"/>
      <c r="C65" s="22"/>
      <c r="D65" s="15">
        <f aca="true" t="shared" si="15" ref="D65:M65">SUM(D5,D16,D26,D34,D49,D53,D62)</f>
        <v>29898343</v>
      </c>
      <c r="E65" s="15">
        <f t="shared" si="15"/>
        <v>6956034</v>
      </c>
      <c r="F65" s="15">
        <f t="shared" si="15"/>
        <v>0</v>
      </c>
      <c r="G65" s="15">
        <f t="shared" si="15"/>
        <v>5027884</v>
      </c>
      <c r="H65" s="15">
        <f t="shared" si="15"/>
        <v>0</v>
      </c>
      <c r="I65" s="15">
        <f t="shared" si="15"/>
        <v>24383666</v>
      </c>
      <c r="J65" s="15">
        <f t="shared" si="15"/>
        <v>339528</v>
      </c>
      <c r="K65" s="15">
        <f t="shared" si="15"/>
        <v>3932753</v>
      </c>
      <c r="L65" s="15">
        <f t="shared" si="15"/>
        <v>0</v>
      </c>
      <c r="M65" s="15">
        <f t="shared" si="15"/>
        <v>0</v>
      </c>
      <c r="N65" s="15">
        <f>SUM(D65:M65)</f>
        <v>70538208</v>
      </c>
      <c r="O65" s="38">
        <f t="shared" si="9"/>
        <v>1659.9178256265443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121</v>
      </c>
      <c r="M67" s="48"/>
      <c r="N67" s="48"/>
      <c r="O67" s="43">
        <v>42495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92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2022-04-14T15:47:59Z</cp:lastPrinted>
  <dcterms:created xsi:type="dcterms:W3CDTF">2000-08-31T21:26:31Z</dcterms:created>
  <dcterms:modified xsi:type="dcterms:W3CDTF">2022-04-14T15:48:03Z</dcterms:modified>
  <cp:category/>
  <cp:version/>
  <cp:contentType/>
  <cp:contentStatus/>
</cp:coreProperties>
</file>