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'2009'!$A$1:$O$30</definedName>
    <definedName name="_xlnm.Print_Area" localSheetId="12">'2010'!$A$1:$O$30</definedName>
    <definedName name="_xlnm.Print_Area" localSheetId="11">'2011'!$A$1:$O$30</definedName>
    <definedName name="_xlnm.Print_Area" localSheetId="10">'2012'!$A$1:$O$30</definedName>
    <definedName name="_xlnm.Print_Area" localSheetId="9">'2013'!$A$1:$O$31</definedName>
    <definedName name="_xlnm.Print_Area" localSheetId="8">'2014'!$A$1:$O$31</definedName>
    <definedName name="_xlnm.Print_Area" localSheetId="7">'2015'!$A$1:$O$32</definedName>
    <definedName name="_xlnm.Print_Area" localSheetId="6">'2016'!$A$1:$O$32</definedName>
    <definedName name="_xlnm.Print_Area" localSheetId="5">'2017'!$A$1:$O$31</definedName>
    <definedName name="_xlnm.Print_Area" localSheetId="4">'2018'!$A$1:$O$32</definedName>
    <definedName name="_xlnm.Print_Area" localSheetId="3">'2019'!$A$1:$O$32</definedName>
    <definedName name="_xlnm.Print_Area" localSheetId="2">'2020'!$A$1:$O$30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12" i="48"/>
  <c r="P12" i="48" s="1"/>
  <c r="O21" i="48"/>
  <c r="P21" i="48" s="1"/>
  <c r="O19" i="48"/>
  <c r="P19" i="48" s="1"/>
  <c r="O15" i="48"/>
  <c r="P15" i="48" s="1"/>
  <c r="O5" i="48"/>
  <c r="P5" i="48" s="1"/>
  <c r="L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O25" i="47" s="1"/>
  <c r="P25" i="47" s="1"/>
  <c r="D25" i="47"/>
  <c r="O24" i="47"/>
  <c r="P24" i="47"/>
  <c r="O23" i="47"/>
  <c r="P23" i="47" s="1"/>
  <c r="O22" i="47"/>
  <c r="P22" i="47" s="1"/>
  <c r="N21" i="47"/>
  <c r="M21" i="47"/>
  <c r="L21" i="47"/>
  <c r="K21" i="47"/>
  <c r="J21" i="47"/>
  <c r="O21" i="47" s="1"/>
  <c r="P21" i="47" s="1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O19" i="47" s="1"/>
  <c r="P19" i="47" s="1"/>
  <c r="J19" i="47"/>
  <c r="I19" i="47"/>
  <c r="H19" i="47"/>
  <c r="G19" i="47"/>
  <c r="F19" i="47"/>
  <c r="E19" i="47"/>
  <c r="D19" i="47"/>
  <c r="O18" i="47"/>
  <c r="P18" i="47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O12" i="47" s="1"/>
  <c r="P12" i="47" s="1"/>
  <c r="F12" i="47"/>
  <c r="E12" i="47"/>
  <c r="D12" i="47"/>
  <c r="O11" i="47"/>
  <c r="P11" i="47" s="1"/>
  <c r="O10" i="47"/>
  <c r="P10" i="47" s="1"/>
  <c r="O9" i="47"/>
  <c r="P9" i="47"/>
  <c r="O8" i="47"/>
  <c r="P8" i="47" s="1"/>
  <c r="O7" i="47"/>
  <c r="P7" i="47" s="1"/>
  <c r="O6" i="47"/>
  <c r="P6" i="47"/>
  <c r="N5" i="47"/>
  <c r="N27" i="47" s="1"/>
  <c r="M5" i="47"/>
  <c r="M27" i="47" s="1"/>
  <c r="L5" i="47"/>
  <c r="K5" i="47"/>
  <c r="K27" i="47" s="1"/>
  <c r="J5" i="47"/>
  <c r="J27" i="47" s="1"/>
  <c r="I5" i="47"/>
  <c r="I27" i="47" s="1"/>
  <c r="H5" i="47"/>
  <c r="H27" i="47" s="1"/>
  <c r="G5" i="47"/>
  <c r="G27" i="47" s="1"/>
  <c r="F5" i="47"/>
  <c r="F27" i="47" s="1"/>
  <c r="E5" i="47"/>
  <c r="E27" i="47" s="1"/>
  <c r="D5" i="47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 s="1"/>
  <c r="N22" i="46"/>
  <c r="O22" i="46" s="1"/>
  <c r="N21" i="46"/>
  <c r="O21" i="46"/>
  <c r="M20" i="46"/>
  <c r="L20" i="46"/>
  <c r="K20" i="46"/>
  <c r="J20" i="46"/>
  <c r="I20" i="46"/>
  <c r="H20" i="46"/>
  <c r="N20" i="46" s="1"/>
  <c r="O20" i="46" s="1"/>
  <c r="G20" i="46"/>
  <c r="F20" i="46"/>
  <c r="E20" i="46"/>
  <c r="D20" i="46"/>
  <c r="N19" i="46"/>
  <c r="O19" i="46"/>
  <c r="M18" i="46"/>
  <c r="L18" i="46"/>
  <c r="K18" i="46"/>
  <c r="J18" i="46"/>
  <c r="I18" i="46"/>
  <c r="H18" i="46"/>
  <c r="N18" i="46" s="1"/>
  <c r="O18" i="46" s="1"/>
  <c r="G18" i="46"/>
  <c r="F18" i="46"/>
  <c r="E18" i="46"/>
  <c r="D18" i="46"/>
  <c r="N17" i="46"/>
  <c r="O17" i="46"/>
  <c r="N16" i="46"/>
  <c r="O16" i="46" s="1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M11" i="46"/>
  <c r="L11" i="46"/>
  <c r="K11" i="46"/>
  <c r="K26" i="46" s="1"/>
  <c r="J11" i="46"/>
  <c r="I11" i="46"/>
  <c r="H11" i="46"/>
  <c r="G11" i="46"/>
  <c r="F11" i="46"/>
  <c r="E11" i="46"/>
  <c r="E26" i="46" s="1"/>
  <c r="D11" i="46"/>
  <c r="N10" i="46"/>
  <c r="O10" i="46"/>
  <c r="N9" i="46"/>
  <c r="O9" i="46" s="1"/>
  <c r="N8" i="46"/>
  <c r="O8" i="46" s="1"/>
  <c r="N7" i="46"/>
  <c r="O7" i="46"/>
  <c r="N6" i="46"/>
  <c r="O6" i="46" s="1"/>
  <c r="M5" i="46"/>
  <c r="M26" i="46" s="1"/>
  <c r="L5" i="46"/>
  <c r="L26" i="46" s="1"/>
  <c r="K5" i="46"/>
  <c r="J5" i="46"/>
  <c r="N5" i="46" s="1"/>
  <c r="O5" i="46" s="1"/>
  <c r="I5" i="46"/>
  <c r="I26" i="46" s="1"/>
  <c r="H5" i="46"/>
  <c r="H26" i="46" s="1"/>
  <c r="G5" i="46"/>
  <c r="G26" i="46" s="1"/>
  <c r="F5" i="46"/>
  <c r="F26" i="46" s="1"/>
  <c r="E5" i="46"/>
  <c r="D5" i="46"/>
  <c r="J28" i="45"/>
  <c r="N27" i="45"/>
  <c r="O27" i="45" s="1"/>
  <c r="M26" i="45"/>
  <c r="L26" i="45"/>
  <c r="K26" i="45"/>
  <c r="J26" i="45"/>
  <c r="I26" i="45"/>
  <c r="H26" i="45"/>
  <c r="N26" i="45" s="1"/>
  <c r="O26" i="45" s="1"/>
  <c r="G26" i="45"/>
  <c r="F26" i="45"/>
  <c r="E26" i="45"/>
  <c r="D26" i="45"/>
  <c r="N25" i="45"/>
  <c r="O25" i="45" s="1"/>
  <c r="N24" i="45"/>
  <c r="O24" i="45" s="1"/>
  <c r="N23" i="45"/>
  <c r="O23" i="45" s="1"/>
  <c r="M22" i="45"/>
  <c r="L22" i="45"/>
  <c r="N22" i="45" s="1"/>
  <c r="O22" i="45" s="1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N18" i="45" s="1"/>
  <c r="O18" i="45" s="1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M14" i="45"/>
  <c r="M28" i="45" s="1"/>
  <c r="L14" i="45"/>
  <c r="K14" i="45"/>
  <c r="J14" i="45"/>
  <c r="I14" i="45"/>
  <c r="H14" i="45"/>
  <c r="G14" i="45"/>
  <c r="G28" i="45" s="1"/>
  <c r="F14" i="45"/>
  <c r="E14" i="45"/>
  <c r="D14" i="45"/>
  <c r="N14" i="45" s="1"/>
  <c r="O14" i="45" s="1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N11" i="45" s="1"/>
  <c r="O11" i="45" s="1"/>
  <c r="E11" i="45"/>
  <c r="D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L28" i="45" s="1"/>
  <c r="K5" i="45"/>
  <c r="K28" i="45" s="1"/>
  <c r="J5" i="45"/>
  <c r="I5" i="45"/>
  <c r="I28" i="45" s="1"/>
  <c r="H5" i="45"/>
  <c r="H28" i="45" s="1"/>
  <c r="G5" i="45"/>
  <c r="F5" i="45"/>
  <c r="F28" i="45" s="1"/>
  <c r="E5" i="45"/>
  <c r="E28" i="45" s="1"/>
  <c r="D5" i="45"/>
  <c r="D28" i="45" s="1"/>
  <c r="N27" i="44"/>
  <c r="O27" i="44" s="1"/>
  <c r="M26" i="44"/>
  <c r="L26" i="44"/>
  <c r="N26" i="44" s="1"/>
  <c r="O26" i="44" s="1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N14" i="44" s="1"/>
  <c r="O14" i="44" s="1"/>
  <c r="G14" i="44"/>
  <c r="F14" i="44"/>
  <c r="E14" i="44"/>
  <c r="D14" i="44"/>
  <c r="N13" i="44"/>
  <c r="O13" i="44"/>
  <c r="N12" i="44"/>
  <c r="O12" i="44" s="1"/>
  <c r="M11" i="44"/>
  <c r="L11" i="44"/>
  <c r="K11" i="44"/>
  <c r="J11" i="44"/>
  <c r="N11" i="44" s="1"/>
  <c r="O11" i="44" s="1"/>
  <c r="I11" i="44"/>
  <c r="H11" i="44"/>
  <c r="G11" i="44"/>
  <c r="F11" i="44"/>
  <c r="E11" i="44"/>
  <c r="D11" i="44"/>
  <c r="N10" i="44"/>
  <c r="O10" i="44" s="1"/>
  <c r="N9" i="44"/>
  <c r="O9" i="44" s="1"/>
  <c r="N8" i="44"/>
  <c r="O8" i="44"/>
  <c r="N7" i="44"/>
  <c r="O7" i="44" s="1"/>
  <c r="N6" i="44"/>
  <c r="O6" i="44" s="1"/>
  <c r="M5" i="44"/>
  <c r="M28" i="44" s="1"/>
  <c r="L5" i="44"/>
  <c r="L28" i="44" s="1"/>
  <c r="K5" i="44"/>
  <c r="K28" i="44" s="1"/>
  <c r="J5" i="44"/>
  <c r="J28" i="44" s="1"/>
  <c r="I5" i="44"/>
  <c r="I28" i="44" s="1"/>
  <c r="H5" i="44"/>
  <c r="H28" i="44" s="1"/>
  <c r="G5" i="44"/>
  <c r="G28" i="44" s="1"/>
  <c r="F5" i="44"/>
  <c r="N5" i="44" s="1"/>
  <c r="O5" i="44" s="1"/>
  <c r="E5" i="44"/>
  <c r="E28" i="44" s="1"/>
  <c r="D5" i="44"/>
  <c r="D28" i="44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 s="1"/>
  <c r="N23" i="43"/>
  <c r="O23" i="43" s="1"/>
  <c r="N22" i="43"/>
  <c r="O22" i="43"/>
  <c r="M21" i="43"/>
  <c r="L21" i="43"/>
  <c r="K21" i="43"/>
  <c r="J21" i="43"/>
  <c r="I21" i="43"/>
  <c r="H21" i="43"/>
  <c r="N21" i="43" s="1"/>
  <c r="O21" i="43" s="1"/>
  <c r="G21" i="43"/>
  <c r="F21" i="43"/>
  <c r="E21" i="43"/>
  <c r="D21" i="43"/>
  <c r="N20" i="43"/>
  <c r="O20" i="43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K14" i="43"/>
  <c r="K27" i="43" s="1"/>
  <c r="J14" i="43"/>
  <c r="I14" i="43"/>
  <c r="H14" i="43"/>
  <c r="G14" i="43"/>
  <c r="F14" i="43"/>
  <c r="E14" i="43"/>
  <c r="E27" i="43" s="1"/>
  <c r="D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D27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M27" i="43" s="1"/>
  <c r="L5" i="43"/>
  <c r="N5" i="43" s="1"/>
  <c r="O5" i="43" s="1"/>
  <c r="K5" i="43"/>
  <c r="J5" i="43"/>
  <c r="J27" i="43" s="1"/>
  <c r="I5" i="43"/>
  <c r="I27" i="43" s="1"/>
  <c r="H5" i="43"/>
  <c r="H27" i="43" s="1"/>
  <c r="G5" i="43"/>
  <c r="G27" i="43" s="1"/>
  <c r="F5" i="43"/>
  <c r="F27" i="43" s="1"/>
  <c r="E5" i="43"/>
  <c r="D5" i="43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 s="1"/>
  <c r="M11" i="42"/>
  <c r="L11" i="42"/>
  <c r="N11" i="42" s="1"/>
  <c r="O11" i="42" s="1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 s="1"/>
  <c r="M5" i="42"/>
  <c r="M28" i="42" s="1"/>
  <c r="L5" i="42"/>
  <c r="L28" i="42" s="1"/>
  <c r="K5" i="42"/>
  <c r="K28" i="42" s="1"/>
  <c r="J5" i="42"/>
  <c r="J28" i="42" s="1"/>
  <c r="I5" i="42"/>
  <c r="I28" i="42" s="1"/>
  <c r="H5" i="42"/>
  <c r="H28" i="42" s="1"/>
  <c r="G5" i="42"/>
  <c r="G28" i="42" s="1"/>
  <c r="F5" i="42"/>
  <c r="F28" i="42" s="1"/>
  <c r="E5" i="42"/>
  <c r="E28" i="42" s="1"/>
  <c r="D5" i="42"/>
  <c r="D28" i="42" s="1"/>
  <c r="L28" i="4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N24" i="41"/>
  <c r="O24" i="41" s="1"/>
  <c r="N23" i="41"/>
  <c r="O23" i="41" s="1"/>
  <c r="N22" i="41"/>
  <c r="O22" i="41" s="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I28" i="41" s="1"/>
  <c r="H14" i="41"/>
  <c r="G14" i="41"/>
  <c r="F14" i="41"/>
  <c r="N14" i="41" s="1"/>
  <c r="O14" i="41" s="1"/>
  <c r="E14" i="41"/>
  <c r="D14" i="4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 s="1"/>
  <c r="N8" i="41"/>
  <c r="O8" i="41" s="1"/>
  <c r="N7" i="41"/>
  <c r="O7" i="41"/>
  <c r="N6" i="41"/>
  <c r="O6" i="41" s="1"/>
  <c r="M5" i="41"/>
  <c r="M28" i="41" s="1"/>
  <c r="L5" i="41"/>
  <c r="K5" i="41"/>
  <c r="K28" i="41" s="1"/>
  <c r="J5" i="41"/>
  <c r="J28" i="41" s="1"/>
  <c r="I5" i="41"/>
  <c r="H5" i="41"/>
  <c r="H28" i="41" s="1"/>
  <c r="G5" i="41"/>
  <c r="G28" i="41" s="1"/>
  <c r="F5" i="41"/>
  <c r="F28" i="41" s="1"/>
  <c r="E5" i="41"/>
  <c r="E28" i="41" s="1"/>
  <c r="D5" i="41"/>
  <c r="D28" i="41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H26" i="40" s="1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N14" i="40" s="1"/>
  <c r="O14" i="40" s="1"/>
  <c r="L14" i="40"/>
  <c r="K14" i="40"/>
  <c r="J14" i="40"/>
  <c r="J26" i="40" s="1"/>
  <c r="I14" i="40"/>
  <c r="H14" i="40"/>
  <c r="G14" i="40"/>
  <c r="F14" i="40"/>
  <c r="E14" i="40"/>
  <c r="D14" i="40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26" i="40"/>
  <c r="L5" i="40"/>
  <c r="L26" i="40" s="1"/>
  <c r="K5" i="40"/>
  <c r="K26" i="40" s="1"/>
  <c r="J5" i="40"/>
  <c r="I5" i="40"/>
  <c r="I26" i="40" s="1"/>
  <c r="H5" i="40"/>
  <c r="G5" i="40"/>
  <c r="G26" i="40" s="1"/>
  <c r="F5" i="40"/>
  <c r="F26" i="40"/>
  <c r="E5" i="40"/>
  <c r="E26" i="40" s="1"/>
  <c r="D5" i="40"/>
  <c r="D26" i="40" s="1"/>
  <c r="N26" i="39"/>
  <c r="O26" i="39" s="1"/>
  <c r="M25" i="39"/>
  <c r="L25" i="39"/>
  <c r="K25" i="39"/>
  <c r="J25" i="39"/>
  <c r="I25" i="39"/>
  <c r="H25" i="39"/>
  <c r="H27" i="39" s="1"/>
  <c r="G25" i="39"/>
  <c r="F25" i="39"/>
  <c r="E25" i="39"/>
  <c r="D25" i="39"/>
  <c r="N25" i="39" s="1"/>
  <c r="O25" i="39" s="1"/>
  <c r="N24" i="39"/>
  <c r="O24" i="39" s="1"/>
  <c r="N23" i="39"/>
  <c r="O23" i="39" s="1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N20" i="39"/>
  <c r="O20" i="39" s="1"/>
  <c r="D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M11" i="39"/>
  <c r="L11" i="39"/>
  <c r="K11" i="39"/>
  <c r="J11" i="39"/>
  <c r="I11" i="39"/>
  <c r="H11" i="39"/>
  <c r="G11" i="39"/>
  <c r="F11" i="39"/>
  <c r="F27" i="39" s="1"/>
  <c r="E11" i="39"/>
  <c r="D11" i="39"/>
  <c r="N11" i="39" s="1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M27" i="39" s="1"/>
  <c r="L5" i="39"/>
  <c r="L27" i="39" s="1"/>
  <c r="K5" i="39"/>
  <c r="K27" i="39"/>
  <c r="J5" i="39"/>
  <c r="J27" i="39" s="1"/>
  <c r="I5" i="39"/>
  <c r="I27" i="39" s="1"/>
  <c r="H5" i="39"/>
  <c r="G5" i="39"/>
  <c r="F5" i="39"/>
  <c r="E5" i="39"/>
  <c r="E27" i="39" s="1"/>
  <c r="D5" i="39"/>
  <c r="D27" i="39" s="1"/>
  <c r="N26" i="38"/>
  <c r="O26" i="38" s="1"/>
  <c r="M25" i="38"/>
  <c r="L25" i="38"/>
  <c r="K25" i="38"/>
  <c r="J25" i="38"/>
  <c r="J27" i="38" s="1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F27" i="38" s="1"/>
  <c r="E20" i="38"/>
  <c r="D20" i="38"/>
  <c r="N20" i="38" s="1"/>
  <c r="O20" i="38" s="1"/>
  <c r="N19" i="38"/>
  <c r="O19" i="38"/>
  <c r="M18" i="38"/>
  <c r="L18" i="38"/>
  <c r="K18" i="38"/>
  <c r="J18" i="38"/>
  <c r="I18" i="38"/>
  <c r="H18" i="38"/>
  <c r="G18" i="38"/>
  <c r="N18" i="38" s="1"/>
  <c r="O18" i="38" s="1"/>
  <c r="F18" i="38"/>
  <c r="E18" i="38"/>
  <c r="D18" i="38"/>
  <c r="N17" i="38"/>
  <c r="O17" i="38" s="1"/>
  <c r="N16" i="38"/>
  <c r="O16" i="38" s="1"/>
  <c r="N15" i="38"/>
  <c r="O15" i="38" s="1"/>
  <c r="M14" i="38"/>
  <c r="L14" i="38"/>
  <c r="L27" i="38" s="1"/>
  <c r="K14" i="38"/>
  <c r="J14" i="38"/>
  <c r="I14" i="38"/>
  <c r="H14" i="38"/>
  <c r="G14" i="38"/>
  <c r="F14" i="38"/>
  <c r="E14" i="38"/>
  <c r="D14" i="38"/>
  <c r="N14" i="38" s="1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E27" i="38" s="1"/>
  <c r="D11" i="38"/>
  <c r="N11" i="38" s="1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27" i="38" s="1"/>
  <c r="L5" i="38"/>
  <c r="K5" i="38"/>
  <c r="K27" i="38"/>
  <c r="J5" i="38"/>
  <c r="I5" i="38"/>
  <c r="I27" i="38"/>
  <c r="H5" i="38"/>
  <c r="H27" i="38"/>
  <c r="G5" i="38"/>
  <c r="N5" i="38" s="1"/>
  <c r="O5" i="38" s="1"/>
  <c r="F5" i="38"/>
  <c r="E5" i="38"/>
  <c r="D5" i="38"/>
  <c r="N25" i="37"/>
  <c r="O25" i="37" s="1"/>
  <c r="M24" i="37"/>
  <c r="L24" i="37"/>
  <c r="K24" i="37"/>
  <c r="J24" i="37"/>
  <c r="J26" i="37" s="1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N20" i="37" s="1"/>
  <c r="O20" i="37" s="1"/>
  <c r="E20" i="37"/>
  <c r="D20" i="37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 s="1"/>
  <c r="N15" i="37"/>
  <c r="O15" i="37" s="1"/>
  <c r="M14" i="37"/>
  <c r="L14" i="37"/>
  <c r="K14" i="37"/>
  <c r="K26" i="37" s="1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26" i="37"/>
  <c r="K5" i="37"/>
  <c r="J5" i="37"/>
  <c r="I5" i="37"/>
  <c r="H5" i="37"/>
  <c r="G5" i="37"/>
  <c r="F5" i="37"/>
  <c r="E5" i="37"/>
  <c r="E26" i="37" s="1"/>
  <c r="D5" i="37"/>
  <c r="N5" i="37" s="1"/>
  <c r="O5" i="37" s="1"/>
  <c r="D5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N21" i="36"/>
  <c r="O21" i="36" s="1"/>
  <c r="M20" i="36"/>
  <c r="L20" i="36"/>
  <c r="K20" i="36"/>
  <c r="N20" i="36" s="1"/>
  <c r="O20" i="36" s="1"/>
  <c r="J20" i="36"/>
  <c r="I20" i="36"/>
  <c r="H20" i="36"/>
  <c r="G20" i="36"/>
  <c r="F20" i="36"/>
  <c r="E20" i="36"/>
  <c r="D20" i="36"/>
  <c r="N19" i="36"/>
  <c r="O19" i="36" s="1"/>
  <c r="M18" i="36"/>
  <c r="L18" i="36"/>
  <c r="K18" i="36"/>
  <c r="N18" i="36" s="1"/>
  <c r="O18" i="36" s="1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G26" i="36" s="1"/>
  <c r="F14" i="36"/>
  <c r="E14" i="36"/>
  <c r="N14" i="36" s="1"/>
  <c r="O14" i="36" s="1"/>
  <c r="D14" i="36"/>
  <c r="N13" i="36"/>
  <c r="O13" i="36" s="1"/>
  <c r="N12" i="36"/>
  <c r="O12" i="36" s="1"/>
  <c r="M11" i="36"/>
  <c r="L11" i="36"/>
  <c r="K11" i="36"/>
  <c r="K26" i="36" s="1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26" i="36" s="1"/>
  <c r="L5" i="36"/>
  <c r="N5" i="36" s="1"/>
  <c r="K5" i="36"/>
  <c r="J5" i="36"/>
  <c r="J26" i="36" s="1"/>
  <c r="I5" i="36"/>
  <c r="I26" i="36" s="1"/>
  <c r="H5" i="36"/>
  <c r="H26" i="36" s="1"/>
  <c r="G5" i="36"/>
  <c r="F5" i="36"/>
  <c r="F26" i="36" s="1"/>
  <c r="E5" i="36"/>
  <c r="E26" i="36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N20" i="35" s="1"/>
  <c r="O20" i="35" s="1"/>
  <c r="F20" i="35"/>
  <c r="E20" i="35"/>
  <c r="D20" i="35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N16" i="35"/>
  <c r="O16" i="35" s="1"/>
  <c r="N15" i="35"/>
  <c r="O15" i="35" s="1"/>
  <c r="M14" i="35"/>
  <c r="N14" i="35" s="1"/>
  <c r="O14" i="35" s="1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26" i="35" s="1"/>
  <c r="L5" i="35"/>
  <c r="K5" i="35"/>
  <c r="J5" i="35"/>
  <c r="I5" i="35"/>
  <c r="I26" i="35"/>
  <c r="H5" i="35"/>
  <c r="G5" i="35"/>
  <c r="G26" i="35" s="1"/>
  <c r="F5" i="35"/>
  <c r="E5" i="35"/>
  <c r="D5" i="35"/>
  <c r="D26" i="35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D26" i="34" s="1"/>
  <c r="N23" i="34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M18" i="34"/>
  <c r="L18" i="34"/>
  <c r="L26" i="34" s="1"/>
  <c r="K18" i="34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N14" i="34" s="1"/>
  <c r="O14" i="34" s="1"/>
  <c r="E14" i="34"/>
  <c r="D14" i="34"/>
  <c r="N13" i="34"/>
  <c r="O13" i="34" s="1"/>
  <c r="N12" i="34"/>
  <c r="O12" i="34"/>
  <c r="M11" i="34"/>
  <c r="L11" i="34"/>
  <c r="K11" i="34"/>
  <c r="J11" i="34"/>
  <c r="I11" i="34"/>
  <c r="H11" i="34"/>
  <c r="N11" i="34" s="1"/>
  <c r="O11" i="34" s="1"/>
  <c r="G11" i="34"/>
  <c r="F11" i="34"/>
  <c r="E11" i="34"/>
  <c r="D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K26" i="34" s="1"/>
  <c r="J5" i="34"/>
  <c r="J26" i="34" s="1"/>
  <c r="I5" i="34"/>
  <c r="H5" i="34"/>
  <c r="H26" i="34"/>
  <c r="G5" i="34"/>
  <c r="G26" i="34" s="1"/>
  <c r="F5" i="34"/>
  <c r="E5" i="34"/>
  <c r="E26" i="34" s="1"/>
  <c r="D5" i="34"/>
  <c r="E24" i="33"/>
  <c r="F24" i="33"/>
  <c r="G24" i="33"/>
  <c r="H24" i="33"/>
  <c r="I24" i="33"/>
  <c r="J24" i="33"/>
  <c r="K24" i="33"/>
  <c r="N24" i="33" s="1"/>
  <c r="O24" i="33" s="1"/>
  <c r="L24" i="33"/>
  <c r="M24" i="33"/>
  <c r="D24" i="33"/>
  <c r="E20" i="33"/>
  <c r="F20" i="33"/>
  <c r="G20" i="33"/>
  <c r="H20" i="33"/>
  <c r="I20" i="33"/>
  <c r="J20" i="33"/>
  <c r="K20" i="33"/>
  <c r="L20" i="33"/>
  <c r="M20" i="33"/>
  <c r="N20" i="33" s="1"/>
  <c r="O20" i="33" s="1"/>
  <c r="E18" i="33"/>
  <c r="F18" i="33"/>
  <c r="G18" i="33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N11" i="33" s="1"/>
  <c r="O11" i="33" s="1"/>
  <c r="H11" i="33"/>
  <c r="I11" i="33"/>
  <c r="J11" i="33"/>
  <c r="K11" i="33"/>
  <c r="L11" i="33"/>
  <c r="M11" i="33"/>
  <c r="E5" i="33"/>
  <c r="E26" i="33" s="1"/>
  <c r="F5" i="33"/>
  <c r="F26" i="33" s="1"/>
  <c r="G5" i="33"/>
  <c r="H5" i="33"/>
  <c r="I5" i="33"/>
  <c r="N5" i="33"/>
  <c r="O5" i="33" s="1"/>
  <c r="J5" i="33"/>
  <c r="J26" i="33"/>
  <c r="K5" i="33"/>
  <c r="L5" i="33"/>
  <c r="L26" i="33"/>
  <c r="M5" i="33"/>
  <c r="M26" i="33" s="1"/>
  <c r="D20" i="33"/>
  <c r="D18" i="33"/>
  <c r="D14" i="33"/>
  <c r="D26" i="33" s="1"/>
  <c r="D11" i="33"/>
  <c r="D5" i="33"/>
  <c r="N25" i="33"/>
  <c r="O25" i="33" s="1"/>
  <c r="N21" i="33"/>
  <c r="O21" i="33"/>
  <c r="N22" i="33"/>
  <c r="N23" i="33"/>
  <c r="O23" i="33" s="1"/>
  <c r="N19" i="33"/>
  <c r="O19" i="33" s="1"/>
  <c r="O22" i="33"/>
  <c r="N13" i="33"/>
  <c r="O13" i="33" s="1"/>
  <c r="N6" i="33"/>
  <c r="O6" i="33" s="1"/>
  <c r="N7" i="33"/>
  <c r="O7" i="33"/>
  <c r="N8" i="33"/>
  <c r="O8" i="33" s="1"/>
  <c r="N9" i="33"/>
  <c r="O9" i="33" s="1"/>
  <c r="N10" i="33"/>
  <c r="O10" i="33"/>
  <c r="N15" i="33"/>
  <c r="O15" i="33" s="1"/>
  <c r="N16" i="33"/>
  <c r="O16" i="33" s="1"/>
  <c r="N17" i="33"/>
  <c r="O17" i="33"/>
  <c r="N12" i="33"/>
  <c r="O12" i="33" s="1"/>
  <c r="J26" i="35"/>
  <c r="M26" i="34"/>
  <c r="F26" i="35"/>
  <c r="G26" i="37"/>
  <c r="N14" i="33"/>
  <c r="O14" i="33" s="1"/>
  <c r="N18" i="40"/>
  <c r="O18" i="40" s="1"/>
  <c r="N5" i="40"/>
  <c r="O5" i="40" s="1"/>
  <c r="N18" i="33"/>
  <c r="O18" i="33" s="1"/>
  <c r="H26" i="35"/>
  <c r="K26" i="35"/>
  <c r="N24" i="35"/>
  <c r="O24" i="35" s="1"/>
  <c r="D27" i="38"/>
  <c r="D26" i="36"/>
  <c r="H26" i="37"/>
  <c r="G27" i="39"/>
  <c r="I26" i="33"/>
  <c r="L26" i="35"/>
  <c r="H26" i="33"/>
  <c r="N5" i="34"/>
  <c r="O5" i="34" s="1"/>
  <c r="I26" i="34"/>
  <c r="E26" i="35"/>
  <c r="I26" i="37"/>
  <c r="M26" i="37"/>
  <c r="N18" i="41"/>
  <c r="O18" i="41"/>
  <c r="N14" i="43"/>
  <c r="O14" i="43"/>
  <c r="N5" i="45"/>
  <c r="O5" i="45"/>
  <c r="N11" i="46"/>
  <c r="O11" i="46"/>
  <c r="O27" i="48" l="1"/>
  <c r="P27" i="48" s="1"/>
  <c r="N26" i="40"/>
  <c r="O26" i="40" s="1"/>
  <c r="N26" i="35"/>
  <c r="O26" i="35" s="1"/>
  <c r="N27" i="39"/>
  <c r="O27" i="39" s="1"/>
  <c r="O5" i="36"/>
  <c r="N26" i="36"/>
  <c r="O26" i="36" s="1"/>
  <c r="N28" i="45"/>
  <c r="O28" i="45" s="1"/>
  <c r="N28" i="42"/>
  <c r="O28" i="42" s="1"/>
  <c r="N27" i="38"/>
  <c r="O27" i="38" s="1"/>
  <c r="N28" i="41"/>
  <c r="O28" i="41" s="1"/>
  <c r="O27" i="47"/>
  <c r="P27" i="47" s="1"/>
  <c r="N24" i="34"/>
  <c r="O24" i="34" s="1"/>
  <c r="G27" i="38"/>
  <c r="F28" i="44"/>
  <c r="N28" i="44" s="1"/>
  <c r="O28" i="44" s="1"/>
  <c r="N5" i="39"/>
  <c r="O5" i="39" s="1"/>
  <c r="F26" i="34"/>
  <c r="N26" i="34" s="1"/>
  <c r="O26" i="34" s="1"/>
  <c r="N18" i="34"/>
  <c r="O18" i="34" s="1"/>
  <c r="N20" i="40"/>
  <c r="O20" i="40" s="1"/>
  <c r="F26" i="37"/>
  <c r="L27" i="43"/>
  <c r="N27" i="43" s="1"/>
  <c r="O27" i="43" s="1"/>
  <c r="N11" i="43"/>
  <c r="O11" i="43" s="1"/>
  <c r="N5" i="35"/>
  <c r="O5" i="35" s="1"/>
  <c r="J26" i="46"/>
  <c r="D26" i="46"/>
  <c r="N26" i="46" s="1"/>
  <c r="O26" i="46" s="1"/>
  <c r="O5" i="47"/>
  <c r="P5" i="47" s="1"/>
  <c r="D26" i="37"/>
  <c r="G26" i="33"/>
  <c r="N26" i="33" s="1"/>
  <c r="O26" i="33" s="1"/>
  <c r="K26" i="33"/>
  <c r="L26" i="36"/>
  <c r="N5" i="42"/>
  <c r="O5" i="42" s="1"/>
  <c r="N5" i="41"/>
  <c r="O5" i="41" s="1"/>
  <c r="N26" i="37" l="1"/>
  <c r="O26" i="37" s="1"/>
</calcChain>
</file>

<file path=xl/sharedStrings.xml><?xml version="1.0" encoding="utf-8"?>
<sst xmlns="http://schemas.openxmlformats.org/spreadsheetml/2006/main" count="687" uniqueCount="89">
  <si>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</si>
  <si>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</si>
  <si>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</si>
  <si>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</si>
  <si>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</si>
  <si>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</si>
  <si>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</si>
  <si>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</si>
  <si>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</si>
  <si>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</si>
  <si>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</si>
  <si>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</si>
  <si>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</si>
  <si>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</si>
  <si>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</si>
  <si>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</si>
  <si>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</si>
  <si>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</si>
  <si>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</si>
  <si>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</si>
  <si>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</si>
  <si>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</si>
  <si>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</si>
  <si>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</si>
  <si>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</si>
  <si>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</si>
  <si>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</si>
  <si>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</si>
  <si>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</si>
  <si>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</si>
  <si>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</si>
  <si>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</si>
  <si>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</si>
  <si>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</si>
  <si>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</si>
  <si>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</si>
  <si>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</si>
  <si>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</si>
  <si>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</si>
  <si>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</si>
  <si>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Altamonte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</si>
  <si>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</si>
  <si>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</si>
  <si>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</si>
  <si>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</si>
  <si>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</si>
  <si>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</si>
  <si>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</si>
  <si>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</si>
  <si>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</si>
  <si>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</si>
  <si>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Culture / Recreation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</si>
  <si>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</si>
  <si>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</si>
  <si>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</si>
  <si>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</si>
  <si>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</si>
  <si>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</si>
  <si>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</si>
  <si>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</si>
  <si>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</si>
  <si>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</si>
  <si>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</si>
  <si>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</si>
  <si>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</si>
  <si>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</si>
  <si>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Transportation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</si>
  <si>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</si>
  <si>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</si>
  <si>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</si>
  <si>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</si>
  <si>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</si>
  <si>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</si>
  <si>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Economic Environment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</si>
  <si>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</si>
  <si>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</si>
  <si>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</si>
  <si>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</si>
  <si>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</si>
  <si>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</si>
  <si>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</si>
  <si>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</si>
  <si>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</si>
  <si>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</si>
  <si>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Non-Court Information Systems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</si>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</sst>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17955618</v>
      </c>
      <c r="E5" s="24">
        <f>SUM(E6:E11)</f>
        <v>1448509</v>
      </c>
      <c r="F5" s="24">
        <f>SUM(F6:F11)</f>
        <v>0</v>
      </c>
      <c r="G5" s="24">
        <f>SUM(G6:G11)</f>
        <v>1643231</v>
      </c>
      <c r="H5" s="24">
        <f>SUM(H6:H11)</f>
        <v>0</v>
      </c>
      <c r="I5" s="24">
        <f>SUM(I6:I11)</f>
        <v>0</v>
      </c>
      <c r="J5" s="24">
        <f>SUM(J6:J11)</f>
        <v>803866</v>
      </c>
      <c r="K5" s="24">
        <f>SUM(K6:K11)</f>
        <v>1741527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23592751</v>
      </c>
      <c r="P5" s="30">
        <f>(O5/P$29)</f>
        <v>497.60089005125178</v>
      </c>
      <c r="Q5" s="6"/>
    </row>
    <row r="6" spans="1:134">
      <c r="A6" s="12"/>
      <c r="B6" s="42">
        <v>512</v>
      </c>
      <c r="C6" s="19" t="s">
        <v>19</v>
      </c>
      <c r="D6" s="43">
        <v>4460610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1" si="0">SUM(D6:N6)</f>
        <v>4460610</v>
      </c>
      <c r="P6" s="44">
        <f>(O6/P$29)</f>
        <v>94.079893700040074</v>
      </c>
      <c r="Q6" s="9"/>
    </row>
    <row r="7" spans="1:134">
      <c r="A7" s="12"/>
      <c r="B7" s="42">
        <v>513</v>
      </c>
      <c r="C7" s="19" t="s">
        <v>20</v>
      </c>
      <c r="D7" s="43">
        <v>3827414</v>
      </c>
      <c r="E7" s="43">
        <v>0</v>
      </c>
      <c r="F7" s="43">
        <v>0</v>
      </c>
      <c r="G7" s="43">
        <v>860407</v>
      </c>
      <c r="H7" s="43">
        <v>0</v>
      </c>
      <c r="I7" s="43">
        <v>0</v>
      </c>
      <c r="J7" s="43">
        <v>803866</v>
      </c>
      <c r="K7" s="43">
        <v>1741527</v>
      </c>
      <c r="L7" s="43">
        <v>0</v>
      </c>
      <c r="M7" s="43">
        <v>0</v>
      </c>
      <c r="N7" s="43">
        <v>0</v>
      </c>
      <c r="O7" s="43">
        <f t="shared" si="0"/>
        <v>7233214</v>
      </c>
      <c r="P7" s="44">
        <f>(O7/P$29)</f>
        <v>152.55761078185307</v>
      </c>
      <c r="Q7" s="9"/>
    </row>
    <row r="8" spans="1:134">
      <c r="A8" s="12"/>
      <c r="B8" s="42">
        <v>515</v>
      </c>
      <c r="C8" s="19" t="s">
        <v>21</v>
      </c>
      <c r="D8" s="43">
        <v>744850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744850</v>
      </c>
      <c r="P8" s="44">
        <f>(O8/P$29)</f>
        <v>15.709826418914643</v>
      </c>
      <c r="Q8" s="9"/>
    </row>
    <row r="9" spans="1:134">
      <c r="A9" s="12"/>
      <c r="B9" s="42">
        <v>516</v>
      </c>
      <c r="C9" s="19" t="s">
        <v>84</v>
      </c>
      <c r="D9" s="43">
        <v>1839884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1839884</v>
      </c>
      <c r="P9" s="44">
        <f>(O9/P$29)</f>
        <v>38.805475291586696</v>
      </c>
      <c r="Q9" s="9"/>
    </row>
    <row r="10" spans="1:134">
      <c r="A10" s="12"/>
      <c r="B10" s="42">
        <v>518</v>
      </c>
      <c r="C10" s="19" t="s">
        <v>22</v>
      </c>
      <c r="D10" s="43">
        <v>0</v>
      </c>
      <c r="E10" s="43">
        <v>417306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417306</v>
      </c>
      <c r="P10" s="44">
        <f>(O10/P$29)</f>
        <v>8.8015101343513376</v>
      </c>
      <c r="Q10" s="9"/>
    </row>
    <row r="11" spans="1:134">
      <c r="A11" s="12"/>
      <c r="B11" s="42">
        <v>519</v>
      </c>
      <c r="C11" s="19" t="s">
        <v>23</v>
      </c>
      <c r="D11" s="43">
        <v>7082860</v>
      </c>
      <c r="E11" s="43">
        <v>1031203</v>
      </c>
      <c r="F11" s="43">
        <v>0</v>
      </c>
      <c r="G11" s="43">
        <v>782824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8896887</v>
      </c>
      <c r="P11" s="44">
        <f>(O11/P$29)</f>
        <v>187.64657372450594</v>
      </c>
      <c r="Q11" s="9"/>
    </row>
    <row r="12" spans="1:134" ht="15.75">
      <c r="A12" s="26" t="s">
        <v>24</v>
      </c>
      <c r="B12" s="27"/>
      <c r="C12" s="28"/>
      <c r="D12" s="29">
        <f>SUM(D13:D14)</f>
        <v>11653296</v>
      </c>
      <c r="E12" s="29">
        <f>SUM(E13:E14)</f>
        <v>1667670</v>
      </c>
      <c r="F12" s="29">
        <f>SUM(F13:F14)</f>
        <v>0</v>
      </c>
      <c r="G12" s="29">
        <f>SUM(G13:G14)</f>
        <v>129750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13450716</v>
      </c>
      <c r="P12" s="41">
        <f>(O12/P$29)</f>
        <v>283.69257376668844</v>
      </c>
      <c r="Q12" s="10"/>
    </row>
    <row r="13" spans="1:134">
      <c r="A13" s="12"/>
      <c r="B13" s="42">
        <v>521</v>
      </c>
      <c r="C13" s="19" t="s">
        <v>25</v>
      </c>
      <c r="D13" s="43">
        <v>11510770</v>
      </c>
      <c r="E13" s="43">
        <v>16000</v>
      </c>
      <c r="F13" s="43">
        <v>0</v>
      </c>
      <c r="G13" s="43">
        <v>129750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11656520</v>
      </c>
      <c r="P13" s="44">
        <f>(O13/P$29)</f>
        <v>245.85071604834118</v>
      </c>
      <c r="Q13" s="9"/>
    </row>
    <row r="14" spans="1:134">
      <c r="A14" s="12"/>
      <c r="B14" s="42">
        <v>524</v>
      </c>
      <c r="C14" s="19" t="s">
        <v>26</v>
      </c>
      <c r="D14" s="43">
        <v>142526</v>
      </c>
      <c r="E14" s="43">
        <v>1651670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1794196</v>
      </c>
      <c r="P14" s="44">
        <f>(O14/P$29)</f>
        <v>37.841857718347292</v>
      </c>
      <c r="Q14" s="9"/>
    </row>
    <row r="15" spans="1:134" ht="15.75">
      <c r="A15" s="26" t="s">
        <v>27</v>
      </c>
      <c r="B15" s="27"/>
      <c r="C15" s="28"/>
      <c r="D15" s="29">
        <f>SUM(D16:D18)</f>
        <v>0</v>
      </c>
      <c r="E15" s="29">
        <f>SUM(E16:E18)</f>
        <v>2027343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22257583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24284926</v>
      </c>
      <c r="P15" s="41">
        <f>(O15/P$29)</f>
        <v>512.19973425010016</v>
      </c>
      <c r="Q15" s="10"/>
    </row>
    <row r="16" spans="1:134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1797217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1797217</v>
      </c>
      <c r="P16" s="44">
        <f>(O16/P$29)</f>
        <v>37.905574420517581</v>
      </c>
      <c r="Q16" s="9"/>
    </row>
    <row r="17" spans="1:120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20460366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20460366</v>
      </c>
      <c r="P17" s="44">
        <f>(O17/P$29)</f>
        <v>431.53493767532109</v>
      </c>
      <c r="Q17" s="9"/>
    </row>
    <row r="18" spans="1:120">
      <c r="A18" s="12"/>
      <c r="B18" s="42">
        <v>538</v>
      </c>
      <c r="C18" s="19" t="s">
        <v>30</v>
      </c>
      <c r="D18" s="43">
        <v>0</v>
      </c>
      <c r="E18" s="43">
        <v>2027343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2027343</v>
      </c>
      <c r="P18" s="44">
        <f>(O18/P$29)</f>
        <v>42.759222154261487</v>
      </c>
      <c r="Q18" s="9"/>
    </row>
    <row r="19" spans="1:120" ht="15.75">
      <c r="A19" s="26" t="s">
        <v>31</v>
      </c>
      <c r="B19" s="27"/>
      <c r="C19" s="28"/>
      <c r="D19" s="29">
        <f>SUM(D20:D20)</f>
        <v>672052</v>
      </c>
      <c r="E19" s="29">
        <f>SUM(E20:E20)</f>
        <v>0</v>
      </c>
      <c r="F19" s="29">
        <f>SUM(F20:F20)</f>
        <v>0</v>
      </c>
      <c r="G19" s="29">
        <f>SUM(G20:G20)</f>
        <v>6929325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7601377</v>
      </c>
      <c r="P19" s="41">
        <f>(O19/P$29)</f>
        <v>160.32263303313437</v>
      </c>
      <c r="Q19" s="10"/>
    </row>
    <row r="20" spans="1:120">
      <c r="A20" s="12"/>
      <c r="B20" s="42">
        <v>541</v>
      </c>
      <c r="C20" s="19" t="s">
        <v>32</v>
      </c>
      <c r="D20" s="43">
        <v>672052</v>
      </c>
      <c r="E20" s="43">
        <v>0</v>
      </c>
      <c r="F20" s="43">
        <v>0</v>
      </c>
      <c r="G20" s="43">
        <v>6929325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7601377</v>
      </c>
      <c r="P20" s="44">
        <f>(O20/P$29)</f>
        <v>160.32263303313437</v>
      </c>
      <c r="Q20" s="9"/>
    </row>
    <row r="21" spans="1:120" ht="15.75">
      <c r="A21" s="26" t="s">
        <v>33</v>
      </c>
      <c r="B21" s="27"/>
      <c r="C21" s="28"/>
      <c r="D21" s="29">
        <f>SUM(D22:D24)</f>
        <v>5247879</v>
      </c>
      <c r="E21" s="29">
        <f>SUM(E22:E24)</f>
        <v>0</v>
      </c>
      <c r="F21" s="29">
        <f>SUM(F22:F24)</f>
        <v>0</v>
      </c>
      <c r="G21" s="29">
        <f>SUM(G22:G24)</f>
        <v>1258439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29">
        <f>SUM(M22:M24)</f>
        <v>0</v>
      </c>
      <c r="N21" s="29">
        <f>SUM(N22:N24)</f>
        <v>0</v>
      </c>
      <c r="O21" s="29">
        <f>SUM(D21:N21)</f>
        <v>6506318</v>
      </c>
      <c r="P21" s="41">
        <f>(O21/P$29)</f>
        <v>137.22645687891506</v>
      </c>
      <c r="Q21" s="9"/>
    </row>
    <row r="22" spans="1:120">
      <c r="A22" s="12"/>
      <c r="B22" s="42">
        <v>571</v>
      </c>
      <c r="C22" s="19" t="s">
        <v>34</v>
      </c>
      <c r="D22" s="43">
        <v>443112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443112</v>
      </c>
      <c r="P22" s="44">
        <f>(O22/P$29)</f>
        <v>9.3457912386898112</v>
      </c>
      <c r="Q22" s="9"/>
    </row>
    <row r="23" spans="1:120">
      <c r="A23" s="12"/>
      <c r="B23" s="42">
        <v>572</v>
      </c>
      <c r="C23" s="19" t="s">
        <v>35</v>
      </c>
      <c r="D23" s="43">
        <v>4714650</v>
      </c>
      <c r="E23" s="43">
        <v>0</v>
      </c>
      <c r="F23" s="43">
        <v>0</v>
      </c>
      <c r="G23" s="43">
        <v>1258439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5973089</v>
      </c>
      <c r="P23" s="44">
        <f>(O23/P$29)</f>
        <v>125.97998439246621</v>
      </c>
      <c r="Q23" s="9"/>
    </row>
    <row r="24" spans="1:120">
      <c r="A24" s="12"/>
      <c r="B24" s="42">
        <v>574</v>
      </c>
      <c r="C24" s="19" t="s">
        <v>36</v>
      </c>
      <c r="D24" s="43">
        <v>90117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90117</v>
      </c>
      <c r="P24" s="44">
        <f>(O24/P$29)</f>
        <v>1.9006812477590533</v>
      </c>
      <c r="Q24" s="9"/>
    </row>
    <row r="25" spans="1:120" ht="15.75">
      <c r="A25" s="26" t="s">
        <v>38</v>
      </c>
      <c r="B25" s="27"/>
      <c r="C25" s="28"/>
      <c r="D25" s="29">
        <f>SUM(D26:D26)</f>
        <v>1714131</v>
      </c>
      <c r="E25" s="29">
        <f>SUM(E26:E26)</f>
        <v>535869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500000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2750000</v>
      </c>
      <c r="P25" s="41">
        <f>(O25/P$29)</f>
        <v>58.00097019804695</v>
      </c>
      <c r="Q25" s="9"/>
    </row>
    <row r="26" spans="1:120" ht="15.75" thickBot="1">
      <c r="A26" s="12"/>
      <c r="B26" s="42">
        <v>581</v>
      </c>
      <c r="C26" s="19" t="s">
        <v>85</v>
      </c>
      <c r="D26" s="43">
        <v>1714131</v>
      </c>
      <c r="E26" s="43">
        <v>535869</v>
      </c>
      <c r="F26" s="43">
        <v>0</v>
      </c>
      <c r="G26" s="43">
        <v>0</v>
      </c>
      <c r="H26" s="43">
        <v>0</v>
      </c>
      <c r="I26" s="43">
        <v>500000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2750000</v>
      </c>
      <c r="P26" s="44">
        <f>(O26/P$29)</f>
        <v>58.00097019804695</v>
      </c>
      <c r="Q26" s="9"/>
    </row>
    <row r="27" spans="1:120" ht="16.5" thickBot="1">
      <c r="A27" s="13" t="s">
        <v>10</v>
      </c>
      <c r="B27" s="21"/>
      <c r="C27" s="20"/>
      <c r="D27" s="14">
        <f>SUM(D5,D12,D15,D19,D21,D25)</f>
        <v>37242976</v>
      </c>
      <c r="E27" s="14">
        <f t="shared" ref="E27:N27" si="3">SUM(E5,E12,E15,E19,E21,E25)</f>
        <v>5679391</v>
      </c>
      <c r="F27" s="14">
        <f t="shared" si="3"/>
        <v>0</v>
      </c>
      <c r="G27" s="14">
        <f t="shared" si="3"/>
        <v>9960745</v>
      </c>
      <c r="H27" s="14">
        <f t="shared" si="3"/>
        <v>0</v>
      </c>
      <c r="I27" s="14">
        <f t="shared" si="3"/>
        <v>22757583</v>
      </c>
      <c r="J27" s="14">
        <f t="shared" si="3"/>
        <v>803866</v>
      </c>
      <c r="K27" s="14">
        <f t="shared" si="3"/>
        <v>1741527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78186088</v>
      </c>
      <c r="P27" s="35">
        <f>(O27/P$29)</f>
        <v>1649.0432581781367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88</v>
      </c>
      <c r="N29" s="93"/>
      <c r="O29" s="93"/>
      <c r="P29" s="39">
        <v>47413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11665858</v>
      </c>
      <c r="E5" s="24">
        <f t="shared" si="0"/>
        <v>1653366</v>
      </c>
      <c r="F5" s="24">
        <f t="shared" si="0"/>
        <v>0</v>
      </c>
      <c r="G5" s="24">
        <f t="shared" si="0"/>
        <v>1955910</v>
      </c>
      <c r="H5" s="24">
        <f t="shared" si="0"/>
        <v>0</v>
      </c>
      <c r="I5" s="24">
        <f t="shared" si="0"/>
        <v>0</v>
      </c>
      <c r="J5" s="24">
        <f t="shared" si="0"/>
        <v>484526</v>
      </c>
      <c r="K5" s="24">
        <f t="shared" si="0"/>
        <v>297275</v>
      </c>
      <c r="L5" s="24">
        <f t="shared" si="0"/>
        <v>0</v>
      </c>
      <c r="M5" s="24">
        <f t="shared" si="0"/>
        <v>0</v>
      </c>
      <c r="N5" s="25">
        <f t="shared" ref="N5:N27" si="1">SUM(D5:M5)</f>
        <v>16056935</v>
      </c>
      <c r="O5" s="30">
        <f t="shared" ref="O5:O27" si="2">(N5/O$29)</f>
        <v>377.85468878691609</v>
      </c>
      <c r="P5" s="6"/>
    </row>
    <row r="6" spans="1:133">
      <c r="A6" s="12"/>
      <c r="B6" s="42">
        <v>512</v>
      </c>
      <c r="C6" s="19" t="s">
        <v>19</v>
      </c>
      <c r="D6" s="43">
        <v>2609432</v>
      </c>
      <c r="E6" s="43">
        <v>0</v>
      </c>
      <c r="F6" s="43">
        <v>0</v>
      </c>
      <c r="G6" s="43">
        <v>94886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2704318</v>
      </c>
      <c r="O6" s="44">
        <f t="shared" si="2"/>
        <v>63.638498646899635</v>
      </c>
      <c r="P6" s="9"/>
    </row>
    <row r="7" spans="1:133">
      <c r="A7" s="12"/>
      <c r="B7" s="42">
        <v>513</v>
      </c>
      <c r="C7" s="19" t="s">
        <v>20</v>
      </c>
      <c r="D7" s="43">
        <v>2835808</v>
      </c>
      <c r="E7" s="43">
        <v>0</v>
      </c>
      <c r="F7" s="43">
        <v>0</v>
      </c>
      <c r="G7" s="43">
        <v>620948</v>
      </c>
      <c r="H7" s="43">
        <v>0</v>
      </c>
      <c r="I7" s="43">
        <v>0</v>
      </c>
      <c r="J7" s="43">
        <v>484526</v>
      </c>
      <c r="K7" s="43">
        <v>297275</v>
      </c>
      <c r="L7" s="43">
        <v>0</v>
      </c>
      <c r="M7" s="43">
        <v>0</v>
      </c>
      <c r="N7" s="43">
        <f t="shared" si="1"/>
        <v>4238557</v>
      </c>
      <c r="O7" s="44">
        <f t="shared" si="2"/>
        <v>99.742487351453107</v>
      </c>
      <c r="P7" s="9"/>
    </row>
    <row r="8" spans="1:133">
      <c r="A8" s="12"/>
      <c r="B8" s="42">
        <v>515</v>
      </c>
      <c r="C8" s="19" t="s">
        <v>21</v>
      </c>
      <c r="D8" s="43">
        <v>756704</v>
      </c>
      <c r="E8" s="43">
        <v>728374</v>
      </c>
      <c r="F8" s="43">
        <v>0</v>
      </c>
      <c r="G8" s="43">
        <v>76657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1561735</v>
      </c>
      <c r="O8" s="44">
        <f t="shared" si="2"/>
        <v>36.751029532886221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291186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291186</v>
      </c>
      <c r="O9" s="44">
        <f t="shared" si="2"/>
        <v>6.8522414401694318</v>
      </c>
      <c r="P9" s="9"/>
    </row>
    <row r="10" spans="1:133">
      <c r="A10" s="12"/>
      <c r="B10" s="42">
        <v>519</v>
      </c>
      <c r="C10" s="19" t="s">
        <v>23</v>
      </c>
      <c r="D10" s="43">
        <v>5463914</v>
      </c>
      <c r="E10" s="43">
        <v>633806</v>
      </c>
      <c r="F10" s="43">
        <v>0</v>
      </c>
      <c r="G10" s="43">
        <v>1163419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7261139</v>
      </c>
      <c r="O10" s="44">
        <f t="shared" si="2"/>
        <v>170.87043181550771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9347138</v>
      </c>
      <c r="E11" s="29">
        <f t="shared" si="3"/>
        <v>1250356</v>
      </c>
      <c r="F11" s="29">
        <f t="shared" si="3"/>
        <v>0</v>
      </c>
      <c r="G11" s="29">
        <f t="shared" si="3"/>
        <v>1375762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11973256</v>
      </c>
      <c r="O11" s="41">
        <f t="shared" si="2"/>
        <v>281.75681844922934</v>
      </c>
      <c r="P11" s="10"/>
    </row>
    <row r="12" spans="1:133">
      <c r="A12" s="12"/>
      <c r="B12" s="42">
        <v>521</v>
      </c>
      <c r="C12" s="19" t="s">
        <v>25</v>
      </c>
      <c r="D12" s="43">
        <v>9210252</v>
      </c>
      <c r="E12" s="43">
        <v>113676</v>
      </c>
      <c r="F12" s="43">
        <v>0</v>
      </c>
      <c r="G12" s="43">
        <v>1312945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10636873</v>
      </c>
      <c r="O12" s="44">
        <f t="shared" si="2"/>
        <v>250.30881280150606</v>
      </c>
      <c r="P12" s="9"/>
    </row>
    <row r="13" spans="1:133">
      <c r="A13" s="12"/>
      <c r="B13" s="42">
        <v>524</v>
      </c>
      <c r="C13" s="19" t="s">
        <v>26</v>
      </c>
      <c r="D13" s="43">
        <v>136886</v>
      </c>
      <c r="E13" s="43">
        <v>1136680</v>
      </c>
      <c r="F13" s="43">
        <v>0</v>
      </c>
      <c r="G13" s="43">
        <v>62817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1336383</v>
      </c>
      <c r="O13" s="44">
        <f t="shared" si="2"/>
        <v>31.44800564772326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1209786</v>
      </c>
      <c r="F14" s="29">
        <f t="shared" si="4"/>
        <v>0</v>
      </c>
      <c r="G14" s="29">
        <f t="shared" si="4"/>
        <v>21156</v>
      </c>
      <c r="H14" s="29">
        <f t="shared" si="4"/>
        <v>0</v>
      </c>
      <c r="I14" s="29">
        <f t="shared" si="4"/>
        <v>18931166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20162108</v>
      </c>
      <c r="O14" s="41">
        <f t="shared" si="2"/>
        <v>474.45835980703612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1746260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1746260</v>
      </c>
      <c r="O15" s="44">
        <f t="shared" si="2"/>
        <v>41.093305094717024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17184906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17184906</v>
      </c>
      <c r="O16" s="44">
        <f t="shared" si="2"/>
        <v>404.39830568302153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1209786</v>
      </c>
      <c r="F17" s="43">
        <v>0</v>
      </c>
      <c r="G17" s="43">
        <v>21156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1230942</v>
      </c>
      <c r="O17" s="44">
        <f t="shared" si="2"/>
        <v>28.966749029297564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636863</v>
      </c>
      <c r="E18" s="29">
        <f t="shared" si="5"/>
        <v>98292</v>
      </c>
      <c r="F18" s="29">
        <f t="shared" si="5"/>
        <v>0</v>
      </c>
      <c r="G18" s="29">
        <f t="shared" si="5"/>
        <v>8724570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9459725</v>
      </c>
      <c r="O18" s="41">
        <f t="shared" si="2"/>
        <v>222.6079538769267</v>
      </c>
      <c r="P18" s="10"/>
    </row>
    <row r="19" spans="1:119">
      <c r="A19" s="12"/>
      <c r="B19" s="42">
        <v>541</v>
      </c>
      <c r="C19" s="19" t="s">
        <v>32</v>
      </c>
      <c r="D19" s="43">
        <v>636863</v>
      </c>
      <c r="E19" s="43">
        <v>98292</v>
      </c>
      <c r="F19" s="43">
        <v>0</v>
      </c>
      <c r="G19" s="43">
        <v>8724570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9459725</v>
      </c>
      <c r="O19" s="44">
        <f t="shared" si="2"/>
        <v>222.6079538769267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SUM(D21:D24)</f>
        <v>3594293</v>
      </c>
      <c r="E20" s="29">
        <f t="shared" si="6"/>
        <v>328665</v>
      </c>
      <c r="F20" s="29">
        <f t="shared" si="6"/>
        <v>0</v>
      </c>
      <c r="G20" s="29">
        <f t="shared" si="6"/>
        <v>334106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4257064</v>
      </c>
      <c r="O20" s="41">
        <f t="shared" si="2"/>
        <v>100.17799741146017</v>
      </c>
      <c r="P20" s="9"/>
    </row>
    <row r="21" spans="1:119">
      <c r="A21" s="12"/>
      <c r="B21" s="42">
        <v>571</v>
      </c>
      <c r="C21" s="19" t="s">
        <v>34</v>
      </c>
      <c r="D21" s="43">
        <v>389572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389572</v>
      </c>
      <c r="O21" s="44">
        <f t="shared" si="2"/>
        <v>9.1674785268855157</v>
      </c>
      <c r="P21" s="9"/>
    </row>
    <row r="22" spans="1:119">
      <c r="A22" s="12"/>
      <c r="B22" s="42">
        <v>572</v>
      </c>
      <c r="C22" s="19" t="s">
        <v>35</v>
      </c>
      <c r="D22" s="43">
        <v>2760698</v>
      </c>
      <c r="E22" s="43">
        <v>0</v>
      </c>
      <c r="F22" s="43">
        <v>0</v>
      </c>
      <c r="G22" s="43">
        <v>334106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3094804</v>
      </c>
      <c r="O22" s="44">
        <f t="shared" si="2"/>
        <v>72.827485586539595</v>
      </c>
      <c r="P22" s="9"/>
    </row>
    <row r="23" spans="1:119">
      <c r="A23" s="12"/>
      <c r="B23" s="42">
        <v>574</v>
      </c>
      <c r="C23" s="19" t="s">
        <v>36</v>
      </c>
      <c r="D23" s="43">
        <v>331915</v>
      </c>
      <c r="E23" s="43">
        <v>328665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660580</v>
      </c>
      <c r="O23" s="44">
        <f t="shared" si="2"/>
        <v>15.544887633839275</v>
      </c>
      <c r="P23" s="9"/>
    </row>
    <row r="24" spans="1:119">
      <c r="A24" s="12"/>
      <c r="B24" s="42">
        <v>579</v>
      </c>
      <c r="C24" s="19" t="s">
        <v>51</v>
      </c>
      <c r="D24" s="43">
        <v>112108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112108</v>
      </c>
      <c r="O24" s="44">
        <f t="shared" si="2"/>
        <v>2.6381456641957879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3486119</v>
      </c>
      <c r="E25" s="29">
        <f t="shared" si="7"/>
        <v>1000000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4486119</v>
      </c>
      <c r="O25" s="41">
        <f t="shared" si="2"/>
        <v>105.56816096011295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3486119</v>
      </c>
      <c r="E26" s="43">
        <v>1000000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4486119</v>
      </c>
      <c r="O26" s="44">
        <f t="shared" si="2"/>
        <v>105.56816096011295</v>
      </c>
      <c r="P26" s="9"/>
    </row>
    <row r="27" spans="1:119" ht="16.5" thickBot="1">
      <c r="A27" s="13" t="s">
        <v>10</v>
      </c>
      <c r="B27" s="21"/>
      <c r="C27" s="20"/>
      <c r="D27" s="14">
        <f>SUM(D5,D11,D14,D18,D20,D25)</f>
        <v>28730271</v>
      </c>
      <c r="E27" s="14">
        <f t="shared" ref="E27:M27" si="8">SUM(E5,E11,E14,E18,E20,E25)</f>
        <v>5540465</v>
      </c>
      <c r="F27" s="14">
        <f t="shared" si="8"/>
        <v>0</v>
      </c>
      <c r="G27" s="14">
        <f t="shared" si="8"/>
        <v>12411504</v>
      </c>
      <c r="H27" s="14">
        <f t="shared" si="8"/>
        <v>0</v>
      </c>
      <c r="I27" s="14">
        <f t="shared" si="8"/>
        <v>18931166</v>
      </c>
      <c r="J27" s="14">
        <f t="shared" si="8"/>
        <v>484526</v>
      </c>
      <c r="K27" s="14">
        <f t="shared" si="8"/>
        <v>297275</v>
      </c>
      <c r="L27" s="14">
        <f t="shared" si="8"/>
        <v>0</v>
      </c>
      <c r="M27" s="14">
        <f t="shared" si="8"/>
        <v>0</v>
      </c>
      <c r="N27" s="14">
        <f t="shared" si="1"/>
        <v>66395207</v>
      </c>
      <c r="O27" s="35">
        <f t="shared" si="2"/>
        <v>1562.4239792916815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52</v>
      </c>
      <c r="M29" s="93"/>
      <c r="N29" s="93"/>
      <c r="O29" s="39">
        <v>42495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11942959</v>
      </c>
      <c r="E5" s="24">
        <f t="shared" si="0"/>
        <v>1528515</v>
      </c>
      <c r="F5" s="24">
        <f t="shared" si="0"/>
        <v>0</v>
      </c>
      <c r="G5" s="24">
        <f t="shared" si="0"/>
        <v>1018183</v>
      </c>
      <c r="H5" s="24">
        <f t="shared" si="0"/>
        <v>0</v>
      </c>
      <c r="I5" s="24">
        <f t="shared" si="0"/>
        <v>0</v>
      </c>
      <c r="J5" s="24">
        <f t="shared" si="0"/>
        <v>393781</v>
      </c>
      <c r="K5" s="24">
        <f t="shared" si="0"/>
        <v>207938</v>
      </c>
      <c r="L5" s="24">
        <f t="shared" si="0"/>
        <v>0</v>
      </c>
      <c r="M5" s="24">
        <f t="shared" si="0"/>
        <v>0</v>
      </c>
      <c r="N5" s="25">
        <f t="shared" ref="N5:N25" si="1">SUM(D5:M5)</f>
        <v>15091376</v>
      </c>
      <c r="O5" s="30">
        <f t="shared" ref="O5:O26" si="2">(N5/O$28)</f>
        <v>357.96332930097964</v>
      </c>
      <c r="P5" s="6"/>
    </row>
    <row r="6" spans="1:133">
      <c r="A6" s="12"/>
      <c r="B6" s="42">
        <v>512</v>
      </c>
      <c r="C6" s="19" t="s">
        <v>19</v>
      </c>
      <c r="D6" s="43">
        <v>3037927</v>
      </c>
      <c r="E6" s="43">
        <v>0</v>
      </c>
      <c r="F6" s="43">
        <v>0</v>
      </c>
      <c r="G6" s="43">
        <v>583012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3620939</v>
      </c>
      <c r="O6" s="44">
        <f t="shared" si="2"/>
        <v>85.887687089352212</v>
      </c>
      <c r="P6" s="9"/>
    </row>
    <row r="7" spans="1:133">
      <c r="A7" s="12"/>
      <c r="B7" s="42">
        <v>513</v>
      </c>
      <c r="C7" s="19" t="s">
        <v>20</v>
      </c>
      <c r="D7" s="43">
        <v>2759793</v>
      </c>
      <c r="E7" s="43">
        <v>0</v>
      </c>
      <c r="F7" s="43">
        <v>0</v>
      </c>
      <c r="G7" s="43">
        <v>7591</v>
      </c>
      <c r="H7" s="43">
        <v>0</v>
      </c>
      <c r="I7" s="43">
        <v>0</v>
      </c>
      <c r="J7" s="43">
        <v>393781</v>
      </c>
      <c r="K7" s="43">
        <v>207938</v>
      </c>
      <c r="L7" s="43">
        <v>0</v>
      </c>
      <c r="M7" s="43">
        <v>0</v>
      </c>
      <c r="N7" s="43">
        <f t="shared" si="1"/>
        <v>3369103</v>
      </c>
      <c r="O7" s="44">
        <f t="shared" si="2"/>
        <v>79.91420574491805</v>
      </c>
      <c r="P7" s="9"/>
    </row>
    <row r="8" spans="1:133">
      <c r="A8" s="12"/>
      <c r="B8" s="42">
        <v>515</v>
      </c>
      <c r="C8" s="19" t="s">
        <v>21</v>
      </c>
      <c r="D8" s="43">
        <v>583251</v>
      </c>
      <c r="E8" s="43">
        <v>629376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1212627</v>
      </c>
      <c r="O8" s="44">
        <f t="shared" si="2"/>
        <v>28.763182238667898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275148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275148</v>
      </c>
      <c r="O9" s="44">
        <f t="shared" si="2"/>
        <v>6.5264356365188929</v>
      </c>
      <c r="P9" s="9"/>
    </row>
    <row r="10" spans="1:133">
      <c r="A10" s="12"/>
      <c r="B10" s="42">
        <v>519</v>
      </c>
      <c r="C10" s="19" t="s">
        <v>23</v>
      </c>
      <c r="D10" s="43">
        <v>5561988</v>
      </c>
      <c r="E10" s="43">
        <v>623991</v>
      </c>
      <c r="F10" s="43">
        <v>0</v>
      </c>
      <c r="G10" s="43">
        <v>427580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6613559</v>
      </c>
      <c r="O10" s="44">
        <f t="shared" si="2"/>
        <v>156.87181859152258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9523332</v>
      </c>
      <c r="E11" s="29">
        <f t="shared" si="3"/>
        <v>1215856</v>
      </c>
      <c r="F11" s="29">
        <f t="shared" si="3"/>
        <v>0</v>
      </c>
      <c r="G11" s="29">
        <f t="shared" si="3"/>
        <v>580162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11319350</v>
      </c>
      <c r="O11" s="41">
        <f t="shared" si="2"/>
        <v>268.49189971299131</v>
      </c>
      <c r="P11" s="10"/>
    </row>
    <row r="12" spans="1:133">
      <c r="A12" s="12"/>
      <c r="B12" s="42">
        <v>521</v>
      </c>
      <c r="C12" s="19" t="s">
        <v>25</v>
      </c>
      <c r="D12" s="43">
        <v>9457567</v>
      </c>
      <c r="E12" s="43">
        <v>96354</v>
      </c>
      <c r="F12" s="43">
        <v>0</v>
      </c>
      <c r="G12" s="43">
        <v>580162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10134083</v>
      </c>
      <c r="O12" s="44">
        <f t="shared" si="2"/>
        <v>240.37768922412772</v>
      </c>
      <c r="P12" s="9"/>
    </row>
    <row r="13" spans="1:133">
      <c r="A13" s="12"/>
      <c r="B13" s="42">
        <v>524</v>
      </c>
      <c r="C13" s="19" t="s">
        <v>26</v>
      </c>
      <c r="D13" s="43">
        <v>65765</v>
      </c>
      <c r="E13" s="43">
        <v>1119502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1185267</v>
      </c>
      <c r="O13" s="44">
        <f t="shared" si="2"/>
        <v>28.114210488863588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1245529</v>
      </c>
      <c r="F14" s="29">
        <f t="shared" si="4"/>
        <v>0</v>
      </c>
      <c r="G14" s="29">
        <f t="shared" si="4"/>
        <v>13340</v>
      </c>
      <c r="H14" s="29">
        <f t="shared" si="4"/>
        <v>0</v>
      </c>
      <c r="I14" s="29">
        <f t="shared" si="4"/>
        <v>18365322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19624191</v>
      </c>
      <c r="O14" s="41">
        <f t="shared" si="2"/>
        <v>465.48046680424108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1658209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1658209</v>
      </c>
      <c r="O15" s="44">
        <f t="shared" si="2"/>
        <v>39.332265945586947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16707113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16707113</v>
      </c>
      <c r="O16" s="44">
        <f t="shared" si="2"/>
        <v>396.28817097179723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1245529</v>
      </c>
      <c r="F17" s="43">
        <v>0</v>
      </c>
      <c r="G17" s="43">
        <v>13340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1258869</v>
      </c>
      <c r="O17" s="44">
        <f t="shared" si="2"/>
        <v>29.8600298868569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570258</v>
      </c>
      <c r="E18" s="29">
        <f t="shared" si="5"/>
        <v>68033</v>
      </c>
      <c r="F18" s="29">
        <f t="shared" si="5"/>
        <v>0</v>
      </c>
      <c r="G18" s="29">
        <f t="shared" si="5"/>
        <v>1912993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2551284</v>
      </c>
      <c r="O18" s="41">
        <f t="shared" si="2"/>
        <v>60.515761759055003</v>
      </c>
      <c r="P18" s="10"/>
    </row>
    <row r="19" spans="1:119">
      <c r="A19" s="12"/>
      <c r="B19" s="42">
        <v>541</v>
      </c>
      <c r="C19" s="19" t="s">
        <v>32</v>
      </c>
      <c r="D19" s="43">
        <v>570258</v>
      </c>
      <c r="E19" s="43">
        <v>68033</v>
      </c>
      <c r="F19" s="43">
        <v>0</v>
      </c>
      <c r="G19" s="43">
        <v>1912993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2551284</v>
      </c>
      <c r="O19" s="44">
        <f t="shared" si="2"/>
        <v>60.515761759055003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3361827</v>
      </c>
      <c r="E20" s="29">
        <f t="shared" si="6"/>
        <v>323133</v>
      </c>
      <c r="F20" s="29">
        <f t="shared" si="6"/>
        <v>0</v>
      </c>
      <c r="G20" s="29">
        <f t="shared" si="6"/>
        <v>201488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3886448</v>
      </c>
      <c r="O20" s="41">
        <f t="shared" si="2"/>
        <v>92.185488270594647</v>
      </c>
      <c r="P20" s="9"/>
    </row>
    <row r="21" spans="1:119">
      <c r="A21" s="12"/>
      <c r="B21" s="42">
        <v>571</v>
      </c>
      <c r="C21" s="19" t="s">
        <v>34</v>
      </c>
      <c r="D21" s="43">
        <v>374098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374098</v>
      </c>
      <c r="O21" s="44">
        <f t="shared" si="2"/>
        <v>8.8735026921890938</v>
      </c>
      <c r="P21" s="9"/>
    </row>
    <row r="22" spans="1:119">
      <c r="A22" s="12"/>
      <c r="B22" s="42">
        <v>572</v>
      </c>
      <c r="C22" s="19" t="s">
        <v>35</v>
      </c>
      <c r="D22" s="43">
        <v>2658024</v>
      </c>
      <c r="E22" s="43">
        <v>0</v>
      </c>
      <c r="F22" s="43">
        <v>0</v>
      </c>
      <c r="G22" s="43">
        <v>201488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2859512</v>
      </c>
      <c r="O22" s="44">
        <f t="shared" si="2"/>
        <v>67.826845987808056</v>
      </c>
      <c r="P22" s="9"/>
    </row>
    <row r="23" spans="1:119">
      <c r="A23" s="12"/>
      <c r="B23" s="42">
        <v>574</v>
      </c>
      <c r="C23" s="19" t="s">
        <v>36</v>
      </c>
      <c r="D23" s="43">
        <v>329705</v>
      </c>
      <c r="E23" s="43">
        <v>323133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652838</v>
      </c>
      <c r="O23" s="44">
        <f t="shared" si="2"/>
        <v>15.4851395905975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3549470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3549470</v>
      </c>
      <c r="O24" s="41">
        <f t="shared" si="2"/>
        <v>84.192461870537727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3549470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3549470</v>
      </c>
      <c r="O25" s="44">
        <f t="shared" si="2"/>
        <v>84.192461870537727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28947846</v>
      </c>
      <c r="E26" s="14">
        <f t="shared" ref="E26:N26" si="8">SUM(E5,E11,E14,E18,E20,E24)</f>
        <v>4381066</v>
      </c>
      <c r="F26" s="14">
        <f t="shared" si="8"/>
        <v>0</v>
      </c>
      <c r="G26" s="14">
        <f t="shared" si="8"/>
        <v>3726166</v>
      </c>
      <c r="H26" s="14">
        <f t="shared" si="8"/>
        <v>0</v>
      </c>
      <c r="I26" s="14">
        <f t="shared" si="8"/>
        <v>18365322</v>
      </c>
      <c r="J26" s="14">
        <f t="shared" si="8"/>
        <v>393781</v>
      </c>
      <c r="K26" s="14">
        <f t="shared" si="8"/>
        <v>207938</v>
      </c>
      <c r="L26" s="14">
        <f t="shared" si="8"/>
        <v>0</v>
      </c>
      <c r="M26" s="14">
        <f t="shared" si="8"/>
        <v>0</v>
      </c>
      <c r="N26" s="14">
        <f t="shared" si="8"/>
        <v>56022119</v>
      </c>
      <c r="O26" s="35">
        <f t="shared" si="2"/>
        <v>1328.8294077183994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47</v>
      </c>
      <c r="M28" s="93"/>
      <c r="N28" s="93"/>
      <c r="O28" s="39">
        <v>42159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11115674</v>
      </c>
      <c r="E5" s="24">
        <f t="shared" si="0"/>
        <v>2734563</v>
      </c>
      <c r="F5" s="24">
        <f t="shared" si="0"/>
        <v>0</v>
      </c>
      <c r="G5" s="24">
        <f t="shared" si="0"/>
        <v>641639</v>
      </c>
      <c r="H5" s="24">
        <f t="shared" si="0"/>
        <v>0</v>
      </c>
      <c r="I5" s="24">
        <f t="shared" si="0"/>
        <v>0</v>
      </c>
      <c r="J5" s="24">
        <f t="shared" si="0"/>
        <v>608991</v>
      </c>
      <c r="K5" s="24">
        <f t="shared" si="0"/>
        <v>167417</v>
      </c>
      <c r="L5" s="24">
        <f t="shared" si="0"/>
        <v>0</v>
      </c>
      <c r="M5" s="24">
        <f t="shared" si="0"/>
        <v>0</v>
      </c>
      <c r="N5" s="25">
        <f t="shared" ref="N5:N26" si="1">SUM(D5:M5)</f>
        <v>15268284</v>
      </c>
      <c r="O5" s="30">
        <f t="shared" ref="O5:O26" si="2">(N5/O$28)</f>
        <v>367.02605769230769</v>
      </c>
      <c r="P5" s="6"/>
    </row>
    <row r="6" spans="1:133">
      <c r="A6" s="12"/>
      <c r="B6" s="42">
        <v>512</v>
      </c>
      <c r="C6" s="19" t="s">
        <v>19</v>
      </c>
      <c r="D6" s="43">
        <v>2911512</v>
      </c>
      <c r="E6" s="43">
        <v>0</v>
      </c>
      <c r="F6" s="43">
        <v>0</v>
      </c>
      <c r="G6" s="43">
        <v>240429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3151941</v>
      </c>
      <c r="O6" s="44">
        <f t="shared" si="2"/>
        <v>75.767812500000005</v>
      </c>
      <c r="P6" s="9"/>
    </row>
    <row r="7" spans="1:133">
      <c r="A7" s="12"/>
      <c r="B7" s="42">
        <v>513</v>
      </c>
      <c r="C7" s="19" t="s">
        <v>20</v>
      </c>
      <c r="D7" s="43">
        <v>2621581</v>
      </c>
      <c r="E7" s="43">
        <v>0</v>
      </c>
      <c r="F7" s="43">
        <v>0</v>
      </c>
      <c r="G7" s="43">
        <v>999</v>
      </c>
      <c r="H7" s="43">
        <v>0</v>
      </c>
      <c r="I7" s="43">
        <v>0</v>
      </c>
      <c r="J7" s="43">
        <v>608991</v>
      </c>
      <c r="K7" s="43">
        <v>167417</v>
      </c>
      <c r="L7" s="43">
        <v>0</v>
      </c>
      <c r="M7" s="43">
        <v>0</v>
      </c>
      <c r="N7" s="43">
        <f t="shared" si="1"/>
        <v>3398988</v>
      </c>
      <c r="O7" s="44">
        <f t="shared" si="2"/>
        <v>81.706442307692313</v>
      </c>
      <c r="P7" s="9"/>
    </row>
    <row r="8" spans="1:133">
      <c r="A8" s="12"/>
      <c r="B8" s="42">
        <v>515</v>
      </c>
      <c r="C8" s="19" t="s">
        <v>21</v>
      </c>
      <c r="D8" s="43">
        <v>533013</v>
      </c>
      <c r="E8" s="43">
        <v>1819379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2352392</v>
      </c>
      <c r="O8" s="44">
        <f t="shared" si="2"/>
        <v>56.547884615384618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291440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291440</v>
      </c>
      <c r="O9" s="44">
        <f t="shared" si="2"/>
        <v>7.0057692307692312</v>
      </c>
      <c r="P9" s="9"/>
    </row>
    <row r="10" spans="1:133">
      <c r="A10" s="12"/>
      <c r="B10" s="42">
        <v>519</v>
      </c>
      <c r="C10" s="19" t="s">
        <v>23</v>
      </c>
      <c r="D10" s="43">
        <v>5049568</v>
      </c>
      <c r="E10" s="43">
        <v>623744</v>
      </c>
      <c r="F10" s="43">
        <v>0</v>
      </c>
      <c r="G10" s="43">
        <v>400211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6073523</v>
      </c>
      <c r="O10" s="44">
        <f t="shared" si="2"/>
        <v>145.99814903846155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9552055</v>
      </c>
      <c r="E11" s="29">
        <f t="shared" si="3"/>
        <v>1135171</v>
      </c>
      <c r="F11" s="29">
        <f t="shared" si="3"/>
        <v>0</v>
      </c>
      <c r="G11" s="29">
        <f t="shared" si="3"/>
        <v>26182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10713408</v>
      </c>
      <c r="O11" s="41">
        <f t="shared" si="2"/>
        <v>257.53384615384613</v>
      </c>
      <c r="P11" s="10"/>
    </row>
    <row r="12" spans="1:133">
      <c r="A12" s="12"/>
      <c r="B12" s="42">
        <v>521</v>
      </c>
      <c r="C12" s="19" t="s">
        <v>25</v>
      </c>
      <c r="D12" s="43">
        <v>9486338</v>
      </c>
      <c r="E12" s="43">
        <v>25786</v>
      </c>
      <c r="F12" s="43">
        <v>0</v>
      </c>
      <c r="G12" s="43">
        <v>26182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9538306</v>
      </c>
      <c r="O12" s="44">
        <f t="shared" si="2"/>
        <v>229.28620192307693</v>
      </c>
      <c r="P12" s="9"/>
    </row>
    <row r="13" spans="1:133">
      <c r="A13" s="12"/>
      <c r="B13" s="42">
        <v>524</v>
      </c>
      <c r="C13" s="19" t="s">
        <v>26</v>
      </c>
      <c r="D13" s="43">
        <v>65717</v>
      </c>
      <c r="E13" s="43">
        <v>1109385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1175102</v>
      </c>
      <c r="O13" s="44">
        <f t="shared" si="2"/>
        <v>28.247644230769232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1147646</v>
      </c>
      <c r="F14" s="29">
        <f t="shared" si="4"/>
        <v>0</v>
      </c>
      <c r="G14" s="29">
        <f t="shared" si="4"/>
        <v>81948</v>
      </c>
      <c r="H14" s="29">
        <f t="shared" si="4"/>
        <v>0</v>
      </c>
      <c r="I14" s="29">
        <f t="shared" si="4"/>
        <v>18320247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19549841</v>
      </c>
      <c r="O14" s="41">
        <f t="shared" si="2"/>
        <v>469.94810096153844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1603140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1603140</v>
      </c>
      <c r="O15" s="44">
        <f t="shared" si="2"/>
        <v>38.537019230769232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16717107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16717107</v>
      </c>
      <c r="O16" s="44">
        <f t="shared" si="2"/>
        <v>401.85353365384617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1147646</v>
      </c>
      <c r="F17" s="43">
        <v>0</v>
      </c>
      <c r="G17" s="43">
        <v>81948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1229594</v>
      </c>
      <c r="O17" s="44">
        <f t="shared" si="2"/>
        <v>29.557548076923077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612924</v>
      </c>
      <c r="E18" s="29">
        <f t="shared" si="5"/>
        <v>4781080</v>
      </c>
      <c r="F18" s="29">
        <f t="shared" si="5"/>
        <v>0</v>
      </c>
      <c r="G18" s="29">
        <f t="shared" si="5"/>
        <v>658131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6052135</v>
      </c>
      <c r="O18" s="41">
        <f t="shared" si="2"/>
        <v>145.48401442307693</v>
      </c>
      <c r="P18" s="10"/>
    </row>
    <row r="19" spans="1:119">
      <c r="A19" s="12"/>
      <c r="B19" s="42">
        <v>541</v>
      </c>
      <c r="C19" s="19" t="s">
        <v>32</v>
      </c>
      <c r="D19" s="43">
        <v>612924</v>
      </c>
      <c r="E19" s="43">
        <v>4781080</v>
      </c>
      <c r="F19" s="43">
        <v>0</v>
      </c>
      <c r="G19" s="43">
        <v>658131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6052135</v>
      </c>
      <c r="O19" s="44">
        <f t="shared" si="2"/>
        <v>145.48401442307693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3417666</v>
      </c>
      <c r="E20" s="29">
        <f t="shared" si="6"/>
        <v>330647</v>
      </c>
      <c r="F20" s="29">
        <f t="shared" si="6"/>
        <v>0</v>
      </c>
      <c r="G20" s="29">
        <f t="shared" si="6"/>
        <v>99072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3847385</v>
      </c>
      <c r="O20" s="41">
        <f t="shared" si="2"/>
        <v>92.485216346153848</v>
      </c>
      <c r="P20" s="9"/>
    </row>
    <row r="21" spans="1:119">
      <c r="A21" s="12"/>
      <c r="B21" s="42">
        <v>571</v>
      </c>
      <c r="C21" s="19" t="s">
        <v>34</v>
      </c>
      <c r="D21" s="43">
        <v>359678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359678</v>
      </c>
      <c r="O21" s="44">
        <f t="shared" si="2"/>
        <v>8.6461057692307683</v>
      </c>
      <c r="P21" s="9"/>
    </row>
    <row r="22" spans="1:119">
      <c r="A22" s="12"/>
      <c r="B22" s="42">
        <v>572</v>
      </c>
      <c r="C22" s="19" t="s">
        <v>35</v>
      </c>
      <c r="D22" s="43">
        <v>2693215</v>
      </c>
      <c r="E22" s="43">
        <v>0</v>
      </c>
      <c r="F22" s="43">
        <v>0</v>
      </c>
      <c r="G22" s="43">
        <v>99072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2792287</v>
      </c>
      <c r="O22" s="44">
        <f t="shared" si="2"/>
        <v>67.122283653846154</v>
      </c>
      <c r="P22" s="9"/>
    </row>
    <row r="23" spans="1:119">
      <c r="A23" s="12"/>
      <c r="B23" s="42">
        <v>574</v>
      </c>
      <c r="C23" s="19" t="s">
        <v>36</v>
      </c>
      <c r="D23" s="43">
        <v>364773</v>
      </c>
      <c r="E23" s="43">
        <v>330647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695420</v>
      </c>
      <c r="O23" s="44">
        <f t="shared" si="2"/>
        <v>16.716826923076923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4055322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4055322</v>
      </c>
      <c r="O24" s="41">
        <f t="shared" si="2"/>
        <v>97.483701923076922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4055322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4055322</v>
      </c>
      <c r="O25" s="44">
        <f t="shared" si="2"/>
        <v>97.483701923076922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28753641</v>
      </c>
      <c r="E26" s="14">
        <f t="shared" ref="E26:M26" si="8">SUM(E5,E11,E14,E18,E20,E24)</f>
        <v>10129107</v>
      </c>
      <c r="F26" s="14">
        <f t="shared" si="8"/>
        <v>0</v>
      </c>
      <c r="G26" s="14">
        <f t="shared" si="8"/>
        <v>1506972</v>
      </c>
      <c r="H26" s="14">
        <f t="shared" si="8"/>
        <v>0</v>
      </c>
      <c r="I26" s="14">
        <f t="shared" si="8"/>
        <v>18320247</v>
      </c>
      <c r="J26" s="14">
        <f t="shared" si="8"/>
        <v>608991</v>
      </c>
      <c r="K26" s="14">
        <f t="shared" si="8"/>
        <v>167417</v>
      </c>
      <c r="L26" s="14">
        <f t="shared" si="8"/>
        <v>0</v>
      </c>
      <c r="M26" s="14">
        <f t="shared" si="8"/>
        <v>0</v>
      </c>
      <c r="N26" s="14">
        <f t="shared" si="1"/>
        <v>59486375</v>
      </c>
      <c r="O26" s="35">
        <f t="shared" si="2"/>
        <v>1429.9609375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45</v>
      </c>
      <c r="M28" s="93"/>
      <c r="N28" s="93"/>
      <c r="O28" s="39">
        <v>41600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10996836</v>
      </c>
      <c r="E5" s="24">
        <f t="shared" si="0"/>
        <v>2108321</v>
      </c>
      <c r="F5" s="24">
        <f t="shared" si="0"/>
        <v>0</v>
      </c>
      <c r="G5" s="24">
        <f t="shared" si="0"/>
        <v>515592</v>
      </c>
      <c r="H5" s="24">
        <f t="shared" si="0"/>
        <v>0</v>
      </c>
      <c r="I5" s="24">
        <f t="shared" si="0"/>
        <v>0</v>
      </c>
      <c r="J5" s="24">
        <f t="shared" si="0"/>
        <v>1437327</v>
      </c>
      <c r="K5" s="24">
        <f t="shared" si="0"/>
        <v>96606</v>
      </c>
      <c r="L5" s="24">
        <f t="shared" si="0"/>
        <v>0</v>
      </c>
      <c r="M5" s="24">
        <f t="shared" si="0"/>
        <v>0</v>
      </c>
      <c r="N5" s="25">
        <f t="shared" ref="N5:N26" si="1">SUM(D5:M5)</f>
        <v>15154682</v>
      </c>
      <c r="O5" s="30">
        <f t="shared" ref="O5:O26" si="2">(N5/O$28)</f>
        <v>365.20826103720839</v>
      </c>
      <c r="P5" s="6"/>
    </row>
    <row r="6" spans="1:133">
      <c r="A6" s="12"/>
      <c r="B6" s="42">
        <v>512</v>
      </c>
      <c r="C6" s="19" t="s">
        <v>19</v>
      </c>
      <c r="D6" s="43">
        <v>3058748</v>
      </c>
      <c r="E6" s="43">
        <v>0</v>
      </c>
      <c r="F6" s="43">
        <v>0</v>
      </c>
      <c r="G6" s="43">
        <v>153200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3211948</v>
      </c>
      <c r="O6" s="44">
        <f t="shared" si="2"/>
        <v>77.403797956429528</v>
      </c>
      <c r="P6" s="9"/>
    </row>
    <row r="7" spans="1:133">
      <c r="A7" s="12"/>
      <c r="B7" s="42">
        <v>513</v>
      </c>
      <c r="C7" s="19" t="s">
        <v>20</v>
      </c>
      <c r="D7" s="43">
        <v>2523803</v>
      </c>
      <c r="E7" s="43">
        <v>0</v>
      </c>
      <c r="F7" s="43">
        <v>0</v>
      </c>
      <c r="G7" s="43">
        <v>9789</v>
      </c>
      <c r="H7" s="43">
        <v>0</v>
      </c>
      <c r="I7" s="43">
        <v>0</v>
      </c>
      <c r="J7" s="43">
        <v>1437327</v>
      </c>
      <c r="K7" s="43">
        <v>96606</v>
      </c>
      <c r="L7" s="43">
        <v>0</v>
      </c>
      <c r="M7" s="43">
        <v>0</v>
      </c>
      <c r="N7" s="43">
        <f t="shared" si="1"/>
        <v>4067525</v>
      </c>
      <c r="O7" s="44">
        <f t="shared" si="2"/>
        <v>98.022098515519573</v>
      </c>
      <c r="P7" s="9"/>
    </row>
    <row r="8" spans="1:133">
      <c r="A8" s="12"/>
      <c r="B8" s="42">
        <v>515</v>
      </c>
      <c r="C8" s="19" t="s">
        <v>21</v>
      </c>
      <c r="D8" s="43">
        <v>868411</v>
      </c>
      <c r="E8" s="43">
        <v>1167914</v>
      </c>
      <c r="F8" s="43">
        <v>0</v>
      </c>
      <c r="G8" s="43">
        <v>9528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2045853</v>
      </c>
      <c r="O8" s="44">
        <f t="shared" si="2"/>
        <v>49.302414690572583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296923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296923</v>
      </c>
      <c r="O9" s="44">
        <f t="shared" si="2"/>
        <v>7.1554607673028725</v>
      </c>
      <c r="P9" s="9"/>
    </row>
    <row r="10" spans="1:133">
      <c r="A10" s="12"/>
      <c r="B10" s="42">
        <v>519</v>
      </c>
      <c r="C10" s="19" t="s">
        <v>23</v>
      </c>
      <c r="D10" s="43">
        <v>4545874</v>
      </c>
      <c r="E10" s="43">
        <v>643484</v>
      </c>
      <c r="F10" s="43">
        <v>0</v>
      </c>
      <c r="G10" s="43">
        <v>343075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5532433</v>
      </c>
      <c r="O10" s="44">
        <f t="shared" si="2"/>
        <v>133.32448910738384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10231103</v>
      </c>
      <c r="E11" s="29">
        <f t="shared" si="3"/>
        <v>1110054</v>
      </c>
      <c r="F11" s="29">
        <f t="shared" si="3"/>
        <v>0</v>
      </c>
      <c r="G11" s="29">
        <f t="shared" si="3"/>
        <v>63211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11404368</v>
      </c>
      <c r="O11" s="41">
        <f t="shared" si="2"/>
        <v>274.83053788316948</v>
      </c>
      <c r="P11" s="10"/>
    </row>
    <row r="12" spans="1:133">
      <c r="A12" s="12"/>
      <c r="B12" s="42">
        <v>521</v>
      </c>
      <c r="C12" s="19" t="s">
        <v>25</v>
      </c>
      <c r="D12" s="43">
        <v>10160895</v>
      </c>
      <c r="E12" s="43">
        <v>5500</v>
      </c>
      <c r="F12" s="43">
        <v>0</v>
      </c>
      <c r="G12" s="43">
        <v>53683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10220078</v>
      </c>
      <c r="O12" s="44">
        <f t="shared" si="2"/>
        <v>246.29067861962599</v>
      </c>
      <c r="P12" s="9"/>
    </row>
    <row r="13" spans="1:133">
      <c r="A13" s="12"/>
      <c r="B13" s="42">
        <v>524</v>
      </c>
      <c r="C13" s="19" t="s">
        <v>26</v>
      </c>
      <c r="D13" s="43">
        <v>70208</v>
      </c>
      <c r="E13" s="43">
        <v>1104554</v>
      </c>
      <c r="F13" s="43">
        <v>0</v>
      </c>
      <c r="G13" s="43">
        <v>9528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1184290</v>
      </c>
      <c r="O13" s="44">
        <f t="shared" si="2"/>
        <v>28.539859263543473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1049878</v>
      </c>
      <c r="F14" s="29">
        <f t="shared" si="4"/>
        <v>0</v>
      </c>
      <c r="G14" s="29">
        <f t="shared" si="4"/>
        <v>19296</v>
      </c>
      <c r="H14" s="29">
        <f t="shared" si="4"/>
        <v>0</v>
      </c>
      <c r="I14" s="29">
        <f t="shared" si="4"/>
        <v>17892404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18961578</v>
      </c>
      <c r="O14" s="41">
        <f t="shared" si="2"/>
        <v>456.94953730480046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1612296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1612296</v>
      </c>
      <c r="O15" s="44">
        <f t="shared" si="2"/>
        <v>38.854251012145752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16280108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16280108</v>
      </c>
      <c r="O16" s="44">
        <f t="shared" si="2"/>
        <v>392.32957393483707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1049878</v>
      </c>
      <c r="F17" s="43">
        <v>0</v>
      </c>
      <c r="G17" s="43">
        <v>19296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1069174</v>
      </c>
      <c r="O17" s="44">
        <f t="shared" si="2"/>
        <v>25.76571235781762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939546</v>
      </c>
      <c r="E18" s="29">
        <f t="shared" si="5"/>
        <v>28250</v>
      </c>
      <c r="F18" s="29">
        <f t="shared" si="5"/>
        <v>0</v>
      </c>
      <c r="G18" s="29">
        <f t="shared" si="5"/>
        <v>436350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1404146</v>
      </c>
      <c r="O18" s="41">
        <f t="shared" si="2"/>
        <v>33.838104877578559</v>
      </c>
      <c r="P18" s="10"/>
    </row>
    <row r="19" spans="1:119">
      <c r="A19" s="12"/>
      <c r="B19" s="42">
        <v>541</v>
      </c>
      <c r="C19" s="19" t="s">
        <v>32</v>
      </c>
      <c r="D19" s="43">
        <v>939546</v>
      </c>
      <c r="E19" s="43">
        <v>28250</v>
      </c>
      <c r="F19" s="43">
        <v>0</v>
      </c>
      <c r="G19" s="43">
        <v>436350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1404146</v>
      </c>
      <c r="O19" s="44">
        <f t="shared" si="2"/>
        <v>33.838104877578559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4084505</v>
      </c>
      <c r="E20" s="29">
        <f t="shared" si="6"/>
        <v>382223</v>
      </c>
      <c r="F20" s="29">
        <f t="shared" si="6"/>
        <v>0</v>
      </c>
      <c r="G20" s="29">
        <f t="shared" si="6"/>
        <v>435194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4901922</v>
      </c>
      <c r="O20" s="41">
        <f t="shared" si="2"/>
        <v>118.12998843262001</v>
      </c>
      <c r="P20" s="9"/>
    </row>
    <row r="21" spans="1:119">
      <c r="A21" s="12"/>
      <c r="B21" s="42">
        <v>571</v>
      </c>
      <c r="C21" s="19" t="s">
        <v>34</v>
      </c>
      <c r="D21" s="43">
        <v>345048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345048</v>
      </c>
      <c r="O21" s="44">
        <f t="shared" si="2"/>
        <v>8.3152111046847885</v>
      </c>
      <c r="P21" s="9"/>
    </row>
    <row r="22" spans="1:119">
      <c r="A22" s="12"/>
      <c r="B22" s="42">
        <v>572</v>
      </c>
      <c r="C22" s="19" t="s">
        <v>35</v>
      </c>
      <c r="D22" s="43">
        <v>3191228</v>
      </c>
      <c r="E22" s="43">
        <v>0</v>
      </c>
      <c r="F22" s="43">
        <v>0</v>
      </c>
      <c r="G22" s="43">
        <v>435194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3626422</v>
      </c>
      <c r="O22" s="44">
        <f t="shared" si="2"/>
        <v>87.39208598419124</v>
      </c>
      <c r="P22" s="9"/>
    </row>
    <row r="23" spans="1:119">
      <c r="A23" s="12"/>
      <c r="B23" s="42">
        <v>574</v>
      </c>
      <c r="C23" s="19" t="s">
        <v>36</v>
      </c>
      <c r="D23" s="43">
        <v>548229</v>
      </c>
      <c r="E23" s="43">
        <v>382223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930452</v>
      </c>
      <c r="O23" s="44">
        <f t="shared" si="2"/>
        <v>22.422691343743974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4863542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4863542</v>
      </c>
      <c r="O24" s="41">
        <f t="shared" si="2"/>
        <v>117.20508000771159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4863542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4863542</v>
      </c>
      <c r="O25" s="44">
        <f t="shared" si="2"/>
        <v>117.20508000771159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31115532</v>
      </c>
      <c r="E26" s="14">
        <f t="shared" ref="E26:M26" si="8">SUM(E5,E11,E14,E18,E20,E24)</f>
        <v>4678726</v>
      </c>
      <c r="F26" s="14">
        <f t="shared" si="8"/>
        <v>0</v>
      </c>
      <c r="G26" s="14">
        <f t="shared" si="8"/>
        <v>1469643</v>
      </c>
      <c r="H26" s="14">
        <f t="shared" si="8"/>
        <v>0</v>
      </c>
      <c r="I26" s="14">
        <f t="shared" si="8"/>
        <v>17892404</v>
      </c>
      <c r="J26" s="14">
        <f t="shared" si="8"/>
        <v>1437327</v>
      </c>
      <c r="K26" s="14">
        <f t="shared" si="8"/>
        <v>96606</v>
      </c>
      <c r="L26" s="14">
        <f t="shared" si="8"/>
        <v>0</v>
      </c>
      <c r="M26" s="14">
        <f t="shared" si="8"/>
        <v>0</v>
      </c>
      <c r="N26" s="14">
        <f t="shared" si="1"/>
        <v>56690238</v>
      </c>
      <c r="O26" s="35">
        <f t="shared" si="2"/>
        <v>1366.1615095430884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42</v>
      </c>
      <c r="M28" s="93"/>
      <c r="N28" s="93"/>
      <c r="O28" s="39">
        <v>41496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10369951</v>
      </c>
      <c r="E5" s="24">
        <f t="shared" si="0"/>
        <v>2195576</v>
      </c>
      <c r="F5" s="24">
        <f t="shared" si="0"/>
        <v>0</v>
      </c>
      <c r="G5" s="24">
        <f t="shared" si="0"/>
        <v>517335</v>
      </c>
      <c r="H5" s="24">
        <f t="shared" si="0"/>
        <v>0</v>
      </c>
      <c r="I5" s="24">
        <f t="shared" si="0"/>
        <v>0</v>
      </c>
      <c r="J5" s="24">
        <f t="shared" si="0"/>
        <v>698515</v>
      </c>
      <c r="K5" s="24">
        <f t="shared" si="0"/>
        <v>81791</v>
      </c>
      <c r="L5" s="24">
        <f t="shared" si="0"/>
        <v>0</v>
      </c>
      <c r="M5" s="24">
        <f t="shared" si="0"/>
        <v>0</v>
      </c>
      <c r="N5" s="25">
        <f t="shared" ref="N5:N26" si="1">SUM(D5:M5)</f>
        <v>13863168</v>
      </c>
      <c r="O5" s="30">
        <f t="shared" ref="O5:O26" si="2">(N5/O$28)</f>
        <v>325.19746657283605</v>
      </c>
      <c r="P5" s="6"/>
    </row>
    <row r="6" spans="1:133">
      <c r="A6" s="12"/>
      <c r="B6" s="42">
        <v>512</v>
      </c>
      <c r="C6" s="19" t="s">
        <v>19</v>
      </c>
      <c r="D6" s="43">
        <v>2989136</v>
      </c>
      <c r="E6" s="43">
        <v>0</v>
      </c>
      <c r="F6" s="43">
        <v>0</v>
      </c>
      <c r="G6" s="43">
        <v>120885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3110021</v>
      </c>
      <c r="O6" s="44">
        <f t="shared" si="2"/>
        <v>72.953811869575418</v>
      </c>
      <c r="P6" s="9"/>
    </row>
    <row r="7" spans="1:133">
      <c r="A7" s="12"/>
      <c r="B7" s="42">
        <v>513</v>
      </c>
      <c r="C7" s="19" t="s">
        <v>20</v>
      </c>
      <c r="D7" s="43">
        <v>2456409</v>
      </c>
      <c r="E7" s="43">
        <v>0</v>
      </c>
      <c r="F7" s="43">
        <v>0</v>
      </c>
      <c r="G7" s="43">
        <v>1638</v>
      </c>
      <c r="H7" s="43">
        <v>0</v>
      </c>
      <c r="I7" s="43">
        <v>0</v>
      </c>
      <c r="J7" s="43">
        <v>698515</v>
      </c>
      <c r="K7" s="43">
        <v>81791</v>
      </c>
      <c r="L7" s="43">
        <v>0</v>
      </c>
      <c r="M7" s="43">
        <v>0</v>
      </c>
      <c r="N7" s="43">
        <f t="shared" si="1"/>
        <v>3238353</v>
      </c>
      <c r="O7" s="44">
        <f t="shared" si="2"/>
        <v>75.964180154820554</v>
      </c>
      <c r="P7" s="9"/>
    </row>
    <row r="8" spans="1:133">
      <c r="A8" s="12"/>
      <c r="B8" s="42">
        <v>515</v>
      </c>
      <c r="C8" s="19" t="s">
        <v>21</v>
      </c>
      <c r="D8" s="43">
        <v>737407</v>
      </c>
      <c r="E8" s="43">
        <v>1206101</v>
      </c>
      <c r="F8" s="43">
        <v>0</v>
      </c>
      <c r="G8" s="43">
        <v>196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1943704</v>
      </c>
      <c r="O8" s="44">
        <f t="shared" si="2"/>
        <v>45.594745484400654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311791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311791</v>
      </c>
      <c r="O9" s="44">
        <f t="shared" si="2"/>
        <v>7.3138869340839783</v>
      </c>
      <c r="P9" s="9"/>
    </row>
    <row r="10" spans="1:133">
      <c r="A10" s="12"/>
      <c r="B10" s="42">
        <v>519</v>
      </c>
      <c r="C10" s="19" t="s">
        <v>23</v>
      </c>
      <c r="D10" s="43">
        <v>4186999</v>
      </c>
      <c r="E10" s="43">
        <v>677684</v>
      </c>
      <c r="F10" s="43">
        <v>0</v>
      </c>
      <c r="G10" s="43">
        <v>394616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5259299</v>
      </c>
      <c r="O10" s="44">
        <f t="shared" si="2"/>
        <v>123.37084212995543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9859210</v>
      </c>
      <c r="E11" s="29">
        <f t="shared" si="3"/>
        <v>1219256</v>
      </c>
      <c r="F11" s="29">
        <f t="shared" si="3"/>
        <v>0</v>
      </c>
      <c r="G11" s="29">
        <f t="shared" si="3"/>
        <v>30528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11108994</v>
      </c>
      <c r="O11" s="41">
        <f t="shared" si="2"/>
        <v>260.59099225897256</v>
      </c>
      <c r="P11" s="10"/>
    </row>
    <row r="12" spans="1:133">
      <c r="A12" s="12"/>
      <c r="B12" s="42">
        <v>521</v>
      </c>
      <c r="C12" s="19" t="s">
        <v>25</v>
      </c>
      <c r="D12" s="43">
        <v>9791622</v>
      </c>
      <c r="E12" s="43">
        <v>7215</v>
      </c>
      <c r="F12" s="43">
        <v>0</v>
      </c>
      <c r="G12" s="43">
        <v>30332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9829169</v>
      </c>
      <c r="O12" s="44">
        <f t="shared" si="2"/>
        <v>230.56929392446634</v>
      </c>
      <c r="P12" s="9"/>
    </row>
    <row r="13" spans="1:133">
      <c r="A13" s="12"/>
      <c r="B13" s="42">
        <v>524</v>
      </c>
      <c r="C13" s="19" t="s">
        <v>26</v>
      </c>
      <c r="D13" s="43">
        <v>67588</v>
      </c>
      <c r="E13" s="43">
        <v>1212041</v>
      </c>
      <c r="F13" s="43">
        <v>0</v>
      </c>
      <c r="G13" s="43">
        <v>196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1279825</v>
      </c>
      <c r="O13" s="44">
        <f t="shared" si="2"/>
        <v>30.021698334506215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951377</v>
      </c>
      <c r="F14" s="29">
        <f t="shared" si="4"/>
        <v>0</v>
      </c>
      <c r="G14" s="29">
        <f t="shared" si="4"/>
        <v>111110</v>
      </c>
      <c r="H14" s="29">
        <f t="shared" si="4"/>
        <v>0</v>
      </c>
      <c r="I14" s="29">
        <f t="shared" si="4"/>
        <v>18326199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19388686</v>
      </c>
      <c r="O14" s="41">
        <f t="shared" si="2"/>
        <v>454.8131832043162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1608498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1608498</v>
      </c>
      <c r="O15" s="44">
        <f t="shared" si="2"/>
        <v>37.731597466572836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16717701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16717701</v>
      </c>
      <c r="O16" s="44">
        <f t="shared" si="2"/>
        <v>392.15812807881775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951377</v>
      </c>
      <c r="F17" s="43">
        <v>0</v>
      </c>
      <c r="G17" s="43">
        <v>111110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1062487</v>
      </c>
      <c r="O17" s="44">
        <f t="shared" si="2"/>
        <v>24.923457658925638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1133963</v>
      </c>
      <c r="E18" s="29">
        <f t="shared" si="5"/>
        <v>213970</v>
      </c>
      <c r="F18" s="29">
        <f t="shared" si="5"/>
        <v>0</v>
      </c>
      <c r="G18" s="29">
        <f t="shared" si="5"/>
        <v>429176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1777109</v>
      </c>
      <c r="O18" s="41">
        <f t="shared" si="2"/>
        <v>41.686816795683789</v>
      </c>
      <c r="P18" s="10"/>
    </row>
    <row r="19" spans="1:119">
      <c r="A19" s="12"/>
      <c r="B19" s="42">
        <v>541</v>
      </c>
      <c r="C19" s="19" t="s">
        <v>32</v>
      </c>
      <c r="D19" s="43">
        <v>1133963</v>
      </c>
      <c r="E19" s="43">
        <v>213970</v>
      </c>
      <c r="F19" s="43">
        <v>0</v>
      </c>
      <c r="G19" s="43">
        <v>429176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1777109</v>
      </c>
      <c r="O19" s="44">
        <f t="shared" si="2"/>
        <v>41.686816795683789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4293333</v>
      </c>
      <c r="E20" s="29">
        <f t="shared" si="6"/>
        <v>449883</v>
      </c>
      <c r="F20" s="29">
        <f t="shared" si="6"/>
        <v>0</v>
      </c>
      <c r="G20" s="29">
        <f t="shared" si="6"/>
        <v>224834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4968050</v>
      </c>
      <c r="O20" s="41">
        <f t="shared" si="2"/>
        <v>116.53882242552193</v>
      </c>
      <c r="P20" s="9"/>
    </row>
    <row r="21" spans="1:119">
      <c r="A21" s="12"/>
      <c r="B21" s="42">
        <v>571</v>
      </c>
      <c r="C21" s="19" t="s">
        <v>34</v>
      </c>
      <c r="D21" s="43">
        <v>352757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352757</v>
      </c>
      <c r="O21" s="44">
        <f t="shared" si="2"/>
        <v>8.2748533896317156</v>
      </c>
      <c r="P21" s="9"/>
    </row>
    <row r="22" spans="1:119">
      <c r="A22" s="12"/>
      <c r="B22" s="42">
        <v>572</v>
      </c>
      <c r="C22" s="19" t="s">
        <v>35</v>
      </c>
      <c r="D22" s="43">
        <v>3375427</v>
      </c>
      <c r="E22" s="43">
        <v>0</v>
      </c>
      <c r="F22" s="43">
        <v>0</v>
      </c>
      <c r="G22" s="43">
        <v>224834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3600261</v>
      </c>
      <c r="O22" s="44">
        <f t="shared" si="2"/>
        <v>84.453694581280786</v>
      </c>
      <c r="P22" s="9"/>
    </row>
    <row r="23" spans="1:119">
      <c r="A23" s="12"/>
      <c r="B23" s="42">
        <v>574</v>
      </c>
      <c r="C23" s="19" t="s">
        <v>36</v>
      </c>
      <c r="D23" s="43">
        <v>565149</v>
      </c>
      <c r="E23" s="43">
        <v>449883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1015032</v>
      </c>
      <c r="O23" s="44">
        <f t="shared" si="2"/>
        <v>23.810274454609431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4744991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4744991</v>
      </c>
      <c r="O24" s="41">
        <f t="shared" si="2"/>
        <v>111.30638048322777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4744991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4744991</v>
      </c>
      <c r="O25" s="44">
        <f t="shared" si="2"/>
        <v>111.30638048322777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30401448</v>
      </c>
      <c r="E26" s="14">
        <f t="shared" ref="E26:M26" si="8">SUM(E5,E11,E14,E18,E20,E24)</f>
        <v>5030062</v>
      </c>
      <c r="F26" s="14">
        <f t="shared" si="8"/>
        <v>0</v>
      </c>
      <c r="G26" s="14">
        <f t="shared" si="8"/>
        <v>1312983</v>
      </c>
      <c r="H26" s="14">
        <f t="shared" si="8"/>
        <v>0</v>
      </c>
      <c r="I26" s="14">
        <f t="shared" si="8"/>
        <v>18326199</v>
      </c>
      <c r="J26" s="14">
        <f t="shared" si="8"/>
        <v>698515</v>
      </c>
      <c r="K26" s="14">
        <f t="shared" si="8"/>
        <v>81791</v>
      </c>
      <c r="L26" s="14">
        <f t="shared" si="8"/>
        <v>0</v>
      </c>
      <c r="M26" s="14">
        <f t="shared" si="8"/>
        <v>0</v>
      </c>
      <c r="N26" s="14">
        <f t="shared" si="1"/>
        <v>55850998</v>
      </c>
      <c r="O26" s="35">
        <f t="shared" si="2"/>
        <v>1310.1336617405582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42630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11311419</v>
      </c>
      <c r="E5" s="24">
        <f t="shared" si="0"/>
        <v>2874960</v>
      </c>
      <c r="F5" s="24">
        <f t="shared" si="0"/>
        <v>0</v>
      </c>
      <c r="G5" s="24">
        <f t="shared" si="0"/>
        <v>2027805</v>
      </c>
      <c r="H5" s="24">
        <f t="shared" si="0"/>
        <v>0</v>
      </c>
      <c r="I5" s="24">
        <f t="shared" si="0"/>
        <v>0</v>
      </c>
      <c r="J5" s="24">
        <f t="shared" si="0"/>
        <v>710516</v>
      </c>
      <c r="K5" s="24">
        <f t="shared" si="0"/>
        <v>44282</v>
      </c>
      <c r="L5" s="24">
        <f t="shared" si="0"/>
        <v>0</v>
      </c>
      <c r="M5" s="24">
        <f t="shared" si="0"/>
        <v>0</v>
      </c>
      <c r="N5" s="25">
        <f t="shared" ref="N5:N26" si="1">SUM(D5:M5)</f>
        <v>16968982</v>
      </c>
      <c r="O5" s="30">
        <f t="shared" ref="O5:O26" si="2">(N5/O$28)</f>
        <v>392.40991605577784</v>
      </c>
      <c r="P5" s="6"/>
    </row>
    <row r="6" spans="1:133">
      <c r="A6" s="12"/>
      <c r="B6" s="42">
        <v>512</v>
      </c>
      <c r="C6" s="19" t="s">
        <v>19</v>
      </c>
      <c r="D6" s="43">
        <v>3553626</v>
      </c>
      <c r="E6" s="43">
        <v>0</v>
      </c>
      <c r="F6" s="43">
        <v>0</v>
      </c>
      <c r="G6" s="43">
        <v>224446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3778072</v>
      </c>
      <c r="O6" s="44">
        <f t="shared" si="2"/>
        <v>87.368406447286262</v>
      </c>
      <c r="P6" s="9"/>
    </row>
    <row r="7" spans="1:133">
      <c r="A7" s="12"/>
      <c r="B7" s="42">
        <v>513</v>
      </c>
      <c r="C7" s="19" t="s">
        <v>20</v>
      </c>
      <c r="D7" s="43">
        <v>2548232</v>
      </c>
      <c r="E7" s="43">
        <v>0</v>
      </c>
      <c r="F7" s="43">
        <v>0</v>
      </c>
      <c r="G7" s="43">
        <v>56282</v>
      </c>
      <c r="H7" s="43">
        <v>0</v>
      </c>
      <c r="I7" s="43">
        <v>0</v>
      </c>
      <c r="J7" s="43">
        <v>710516</v>
      </c>
      <c r="K7" s="43">
        <v>44282</v>
      </c>
      <c r="L7" s="43">
        <v>0</v>
      </c>
      <c r="M7" s="43">
        <v>0</v>
      </c>
      <c r="N7" s="43">
        <f t="shared" si="1"/>
        <v>3359312</v>
      </c>
      <c r="O7" s="44">
        <f t="shared" si="2"/>
        <v>77.684526975464237</v>
      </c>
      <c r="P7" s="9"/>
    </row>
    <row r="8" spans="1:133">
      <c r="A8" s="12"/>
      <c r="B8" s="42">
        <v>515</v>
      </c>
      <c r="C8" s="19" t="s">
        <v>21</v>
      </c>
      <c r="D8" s="43">
        <v>827151</v>
      </c>
      <c r="E8" s="43">
        <v>2569463</v>
      </c>
      <c r="F8" s="43">
        <v>0</v>
      </c>
      <c r="G8" s="43">
        <v>971994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4368608</v>
      </c>
      <c r="O8" s="44">
        <f t="shared" si="2"/>
        <v>101.02462826353398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305497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305497</v>
      </c>
      <c r="O9" s="44">
        <f t="shared" si="2"/>
        <v>7.0646578637004831</v>
      </c>
      <c r="P9" s="9"/>
    </row>
    <row r="10" spans="1:133">
      <c r="A10" s="12"/>
      <c r="B10" s="42">
        <v>519</v>
      </c>
      <c r="C10" s="19" t="s">
        <v>23</v>
      </c>
      <c r="D10" s="43">
        <v>4382410</v>
      </c>
      <c r="E10" s="43">
        <v>0</v>
      </c>
      <c r="F10" s="43">
        <v>0</v>
      </c>
      <c r="G10" s="43">
        <v>775083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5157493</v>
      </c>
      <c r="O10" s="44">
        <f t="shared" si="2"/>
        <v>119.26769650579284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9783132</v>
      </c>
      <c r="E11" s="29">
        <f t="shared" si="3"/>
        <v>1241475</v>
      </c>
      <c r="F11" s="29">
        <f t="shared" si="3"/>
        <v>0</v>
      </c>
      <c r="G11" s="29">
        <f t="shared" si="3"/>
        <v>1025068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12049675</v>
      </c>
      <c r="O11" s="41">
        <f t="shared" si="2"/>
        <v>278.65030178294751</v>
      </c>
      <c r="P11" s="10"/>
    </row>
    <row r="12" spans="1:133">
      <c r="A12" s="12"/>
      <c r="B12" s="42">
        <v>521</v>
      </c>
      <c r="C12" s="19" t="s">
        <v>25</v>
      </c>
      <c r="D12" s="43">
        <v>9707527</v>
      </c>
      <c r="E12" s="43">
        <v>30703</v>
      </c>
      <c r="F12" s="43">
        <v>0</v>
      </c>
      <c r="G12" s="43">
        <v>53075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9791305</v>
      </c>
      <c r="O12" s="44">
        <f t="shared" si="2"/>
        <v>226.42520176675993</v>
      </c>
      <c r="P12" s="9"/>
    </row>
    <row r="13" spans="1:133">
      <c r="A13" s="12"/>
      <c r="B13" s="42">
        <v>524</v>
      </c>
      <c r="C13" s="19" t="s">
        <v>26</v>
      </c>
      <c r="D13" s="43">
        <v>75605</v>
      </c>
      <c r="E13" s="43">
        <v>1210772</v>
      </c>
      <c r="F13" s="43">
        <v>0</v>
      </c>
      <c r="G13" s="43">
        <v>971993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2258370</v>
      </c>
      <c r="O13" s="44">
        <f t="shared" si="2"/>
        <v>52.225100016187589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1246462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18223692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19470154</v>
      </c>
      <c r="O14" s="41">
        <f t="shared" si="2"/>
        <v>450.24984390537196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1756999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1756999</v>
      </c>
      <c r="O15" s="44">
        <f t="shared" si="2"/>
        <v>40.630830423421131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16466693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16466693</v>
      </c>
      <c r="O16" s="44">
        <f t="shared" si="2"/>
        <v>380.79441759359895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1246462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1246462</v>
      </c>
      <c r="O17" s="44">
        <f t="shared" si="2"/>
        <v>28.824595888351872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1242447</v>
      </c>
      <c r="E18" s="29">
        <f t="shared" si="5"/>
        <v>0</v>
      </c>
      <c r="F18" s="29">
        <f t="shared" si="5"/>
        <v>0</v>
      </c>
      <c r="G18" s="29">
        <f t="shared" si="5"/>
        <v>1642174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2884621</v>
      </c>
      <c r="O18" s="41">
        <f t="shared" si="2"/>
        <v>66.707235853201681</v>
      </c>
      <c r="P18" s="10"/>
    </row>
    <row r="19" spans="1:119">
      <c r="A19" s="12"/>
      <c r="B19" s="42">
        <v>541</v>
      </c>
      <c r="C19" s="19" t="s">
        <v>32</v>
      </c>
      <c r="D19" s="43">
        <v>1242447</v>
      </c>
      <c r="E19" s="43">
        <v>0</v>
      </c>
      <c r="F19" s="43">
        <v>0</v>
      </c>
      <c r="G19" s="43">
        <v>1642174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2884621</v>
      </c>
      <c r="O19" s="44">
        <f t="shared" si="2"/>
        <v>66.707235853201681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4716414</v>
      </c>
      <c r="E20" s="29">
        <f t="shared" si="6"/>
        <v>0</v>
      </c>
      <c r="F20" s="29">
        <f t="shared" si="6"/>
        <v>0</v>
      </c>
      <c r="G20" s="29">
        <f t="shared" si="6"/>
        <v>227442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4943856</v>
      </c>
      <c r="O20" s="41">
        <f t="shared" si="2"/>
        <v>114.32731309113613</v>
      </c>
      <c r="P20" s="9"/>
    </row>
    <row r="21" spans="1:119">
      <c r="A21" s="12"/>
      <c r="B21" s="42">
        <v>571</v>
      </c>
      <c r="C21" s="19" t="s">
        <v>34</v>
      </c>
      <c r="D21" s="43">
        <v>392101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392101</v>
      </c>
      <c r="O21" s="44">
        <f t="shared" si="2"/>
        <v>9.0673866290497891</v>
      </c>
      <c r="P21" s="9"/>
    </row>
    <row r="22" spans="1:119">
      <c r="A22" s="12"/>
      <c r="B22" s="42">
        <v>572</v>
      </c>
      <c r="C22" s="19" t="s">
        <v>35</v>
      </c>
      <c r="D22" s="43">
        <v>3759143</v>
      </c>
      <c r="E22" s="43">
        <v>0</v>
      </c>
      <c r="F22" s="43">
        <v>0</v>
      </c>
      <c r="G22" s="43">
        <v>227442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3986585</v>
      </c>
      <c r="O22" s="44">
        <f t="shared" si="2"/>
        <v>92.190296695418908</v>
      </c>
      <c r="P22" s="9"/>
    </row>
    <row r="23" spans="1:119">
      <c r="A23" s="12"/>
      <c r="B23" s="42">
        <v>574</v>
      </c>
      <c r="C23" s="19" t="s">
        <v>36</v>
      </c>
      <c r="D23" s="43">
        <v>565170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565170</v>
      </c>
      <c r="O23" s="44">
        <f t="shared" si="2"/>
        <v>13.069629766667438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5065109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5065109</v>
      </c>
      <c r="O24" s="41">
        <f t="shared" si="2"/>
        <v>117.13130448858774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5065109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5065109</v>
      </c>
      <c r="O25" s="44">
        <f t="shared" si="2"/>
        <v>117.13130448858774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32118521</v>
      </c>
      <c r="E26" s="14">
        <f t="shared" ref="E26:M26" si="8">SUM(E5,E11,E14,E18,E20,E24)</f>
        <v>5362897</v>
      </c>
      <c r="F26" s="14">
        <f t="shared" si="8"/>
        <v>0</v>
      </c>
      <c r="G26" s="14">
        <f t="shared" si="8"/>
        <v>4922489</v>
      </c>
      <c r="H26" s="14">
        <f t="shared" si="8"/>
        <v>0</v>
      </c>
      <c r="I26" s="14">
        <f t="shared" si="8"/>
        <v>18223692</v>
      </c>
      <c r="J26" s="14">
        <f t="shared" si="8"/>
        <v>710516</v>
      </c>
      <c r="K26" s="14">
        <f t="shared" si="8"/>
        <v>44282</v>
      </c>
      <c r="L26" s="14">
        <f t="shared" si="8"/>
        <v>0</v>
      </c>
      <c r="M26" s="14">
        <f t="shared" si="8"/>
        <v>0</v>
      </c>
      <c r="N26" s="14">
        <f t="shared" si="1"/>
        <v>61382397</v>
      </c>
      <c r="O26" s="35">
        <f t="shared" si="2"/>
        <v>1419.4759151770229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49</v>
      </c>
      <c r="M28" s="93"/>
      <c r="N28" s="93"/>
      <c r="O28" s="39">
        <v>43243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11139786</v>
      </c>
      <c r="E5" s="24">
        <f t="shared" si="0"/>
        <v>2430372</v>
      </c>
      <c r="F5" s="24">
        <f t="shared" si="0"/>
        <v>0</v>
      </c>
      <c r="G5" s="24">
        <f t="shared" si="0"/>
        <v>950712</v>
      </c>
      <c r="H5" s="24">
        <f t="shared" si="0"/>
        <v>0</v>
      </c>
      <c r="I5" s="24">
        <f t="shared" si="0"/>
        <v>0</v>
      </c>
      <c r="J5" s="24">
        <f t="shared" si="0"/>
        <v>257506</v>
      </c>
      <c r="K5" s="24">
        <f t="shared" si="0"/>
        <v>31290</v>
      </c>
      <c r="L5" s="24">
        <f t="shared" si="0"/>
        <v>0</v>
      </c>
      <c r="M5" s="24">
        <f t="shared" si="0"/>
        <v>0</v>
      </c>
      <c r="N5" s="25">
        <f t="shared" ref="N5:N26" si="1">SUM(D5:M5)</f>
        <v>14809666</v>
      </c>
      <c r="O5" s="30">
        <f t="shared" ref="O5:O26" si="2">(N5/O$28)</f>
        <v>340.22527510395366</v>
      </c>
      <c r="P5" s="6"/>
    </row>
    <row r="6" spans="1:133">
      <c r="A6" s="12"/>
      <c r="B6" s="42">
        <v>512</v>
      </c>
      <c r="C6" s="19" t="s">
        <v>19</v>
      </c>
      <c r="D6" s="43">
        <v>3492490</v>
      </c>
      <c r="E6" s="43">
        <v>0</v>
      </c>
      <c r="F6" s="43">
        <v>0</v>
      </c>
      <c r="G6" s="43">
        <v>400027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3892517</v>
      </c>
      <c r="O6" s="44">
        <f t="shared" si="2"/>
        <v>89.42353373612994</v>
      </c>
      <c r="P6" s="9"/>
    </row>
    <row r="7" spans="1:133">
      <c r="A7" s="12"/>
      <c r="B7" s="42">
        <v>513</v>
      </c>
      <c r="C7" s="19" t="s">
        <v>20</v>
      </c>
      <c r="D7" s="43">
        <v>2664081</v>
      </c>
      <c r="E7" s="43">
        <v>0</v>
      </c>
      <c r="F7" s="43">
        <v>0</v>
      </c>
      <c r="G7" s="43">
        <v>29131</v>
      </c>
      <c r="H7" s="43">
        <v>0</v>
      </c>
      <c r="I7" s="43">
        <v>0</v>
      </c>
      <c r="J7" s="43">
        <v>257506</v>
      </c>
      <c r="K7" s="43">
        <v>31290</v>
      </c>
      <c r="L7" s="43">
        <v>0</v>
      </c>
      <c r="M7" s="43">
        <v>0</v>
      </c>
      <c r="N7" s="43">
        <f t="shared" si="1"/>
        <v>2982008</v>
      </c>
      <c r="O7" s="44">
        <f t="shared" si="2"/>
        <v>68.506237221162905</v>
      </c>
      <c r="P7" s="9"/>
    </row>
    <row r="8" spans="1:133">
      <c r="A8" s="12"/>
      <c r="B8" s="42">
        <v>515</v>
      </c>
      <c r="C8" s="19" t="s">
        <v>21</v>
      </c>
      <c r="D8" s="43">
        <v>851134</v>
      </c>
      <c r="E8" s="43">
        <v>2124875</v>
      </c>
      <c r="F8" s="43">
        <v>0</v>
      </c>
      <c r="G8" s="43">
        <v>39903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3015912</v>
      </c>
      <c r="O8" s="44">
        <f t="shared" si="2"/>
        <v>69.285120264651155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305497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305497</v>
      </c>
      <c r="O9" s="44">
        <f t="shared" si="2"/>
        <v>7.0182407130878266</v>
      </c>
      <c r="P9" s="9"/>
    </row>
    <row r="10" spans="1:133">
      <c r="A10" s="12"/>
      <c r="B10" s="42">
        <v>519</v>
      </c>
      <c r="C10" s="19" t="s">
        <v>23</v>
      </c>
      <c r="D10" s="43">
        <v>4132081</v>
      </c>
      <c r="E10" s="43">
        <v>0</v>
      </c>
      <c r="F10" s="43">
        <v>0</v>
      </c>
      <c r="G10" s="43">
        <v>481651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4613732</v>
      </c>
      <c r="O10" s="44">
        <f t="shared" si="2"/>
        <v>105.99214316892187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10587135</v>
      </c>
      <c r="E11" s="29">
        <f t="shared" si="3"/>
        <v>18016</v>
      </c>
      <c r="F11" s="29">
        <f t="shared" si="3"/>
        <v>0</v>
      </c>
      <c r="G11" s="29">
        <f t="shared" si="3"/>
        <v>123436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10728587</v>
      </c>
      <c r="O11" s="41">
        <f t="shared" si="2"/>
        <v>246.46987066093868</v>
      </c>
      <c r="P11" s="10"/>
    </row>
    <row r="12" spans="1:133">
      <c r="A12" s="12"/>
      <c r="B12" s="42">
        <v>521</v>
      </c>
      <c r="C12" s="19" t="s">
        <v>25</v>
      </c>
      <c r="D12" s="43">
        <v>9484143</v>
      </c>
      <c r="E12" s="43">
        <v>18016</v>
      </c>
      <c r="F12" s="43">
        <v>0</v>
      </c>
      <c r="G12" s="43">
        <v>88616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9590775</v>
      </c>
      <c r="O12" s="44">
        <f t="shared" si="2"/>
        <v>220.33069907418044</v>
      </c>
      <c r="P12" s="9"/>
    </row>
    <row r="13" spans="1:133">
      <c r="A13" s="12"/>
      <c r="B13" s="42">
        <v>524</v>
      </c>
      <c r="C13" s="19" t="s">
        <v>26</v>
      </c>
      <c r="D13" s="43">
        <v>1102992</v>
      </c>
      <c r="E13" s="43">
        <v>0</v>
      </c>
      <c r="F13" s="43">
        <v>0</v>
      </c>
      <c r="G13" s="43">
        <v>34820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1137812</v>
      </c>
      <c r="O13" s="44">
        <f t="shared" si="2"/>
        <v>26.139171586758252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1193789</v>
      </c>
      <c r="F14" s="29">
        <f t="shared" si="4"/>
        <v>0</v>
      </c>
      <c r="G14" s="29">
        <f t="shared" si="4"/>
        <v>142040</v>
      </c>
      <c r="H14" s="29">
        <f t="shared" si="4"/>
        <v>0</v>
      </c>
      <c r="I14" s="29">
        <f t="shared" si="4"/>
        <v>17604107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18939936</v>
      </c>
      <c r="O14" s="41">
        <f t="shared" si="2"/>
        <v>435.11075375037331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1605644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1605644</v>
      </c>
      <c r="O15" s="44">
        <f t="shared" si="2"/>
        <v>36.886765145075699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15998463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15998463</v>
      </c>
      <c r="O16" s="44">
        <f t="shared" si="2"/>
        <v>367.53573479749133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1193789</v>
      </c>
      <c r="F17" s="43">
        <v>0</v>
      </c>
      <c r="G17" s="43">
        <v>142040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1335829</v>
      </c>
      <c r="O17" s="44">
        <f t="shared" si="2"/>
        <v>30.688253807806291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1214663</v>
      </c>
      <c r="E18" s="29">
        <f t="shared" si="5"/>
        <v>1227415</v>
      </c>
      <c r="F18" s="29">
        <f t="shared" si="5"/>
        <v>0</v>
      </c>
      <c r="G18" s="29">
        <f t="shared" si="5"/>
        <v>2793951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5236029</v>
      </c>
      <c r="O18" s="41">
        <f t="shared" si="2"/>
        <v>120.28829056491075</v>
      </c>
      <c r="P18" s="10"/>
    </row>
    <row r="19" spans="1:119">
      <c r="A19" s="12"/>
      <c r="B19" s="42">
        <v>541</v>
      </c>
      <c r="C19" s="19" t="s">
        <v>32</v>
      </c>
      <c r="D19" s="43">
        <v>1214663</v>
      </c>
      <c r="E19" s="43">
        <v>1227415</v>
      </c>
      <c r="F19" s="43">
        <v>0</v>
      </c>
      <c r="G19" s="43">
        <v>2793951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5236029</v>
      </c>
      <c r="O19" s="44">
        <f t="shared" si="2"/>
        <v>120.28829056491075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4870615</v>
      </c>
      <c r="E20" s="29">
        <f t="shared" si="6"/>
        <v>0</v>
      </c>
      <c r="F20" s="29">
        <f t="shared" si="6"/>
        <v>0</v>
      </c>
      <c r="G20" s="29">
        <f t="shared" si="6"/>
        <v>319927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5190542</v>
      </c>
      <c r="O20" s="41">
        <f t="shared" si="2"/>
        <v>119.24330905832893</v>
      </c>
      <c r="P20" s="9"/>
    </row>
    <row r="21" spans="1:119">
      <c r="A21" s="12"/>
      <c r="B21" s="42">
        <v>571</v>
      </c>
      <c r="C21" s="19" t="s">
        <v>34</v>
      </c>
      <c r="D21" s="43">
        <v>437629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437629</v>
      </c>
      <c r="O21" s="44">
        <f t="shared" si="2"/>
        <v>10.053734292081142</v>
      </c>
      <c r="P21" s="9"/>
    </row>
    <row r="22" spans="1:119">
      <c r="A22" s="12"/>
      <c r="B22" s="42">
        <v>572</v>
      </c>
      <c r="C22" s="19" t="s">
        <v>35</v>
      </c>
      <c r="D22" s="43">
        <v>3871478</v>
      </c>
      <c r="E22" s="43">
        <v>0</v>
      </c>
      <c r="F22" s="43">
        <v>0</v>
      </c>
      <c r="G22" s="43">
        <v>319927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4191405</v>
      </c>
      <c r="O22" s="44">
        <f t="shared" si="2"/>
        <v>96.289944634611402</v>
      </c>
      <c r="P22" s="9"/>
    </row>
    <row r="23" spans="1:119">
      <c r="A23" s="12"/>
      <c r="B23" s="42">
        <v>574</v>
      </c>
      <c r="C23" s="19" t="s">
        <v>36</v>
      </c>
      <c r="D23" s="43">
        <v>561508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561508</v>
      </c>
      <c r="O23" s="44">
        <f t="shared" si="2"/>
        <v>12.89963013163638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4537145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4537145</v>
      </c>
      <c r="O24" s="41">
        <f t="shared" si="2"/>
        <v>104.23269544441636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4537145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4537145</v>
      </c>
      <c r="O25" s="44">
        <f t="shared" si="2"/>
        <v>104.23269544441636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32349344</v>
      </c>
      <c r="E26" s="14">
        <f t="shared" ref="E26:M26" si="8">SUM(E5,E11,E14,E18,E20,E24)</f>
        <v>4869592</v>
      </c>
      <c r="F26" s="14">
        <f t="shared" si="8"/>
        <v>0</v>
      </c>
      <c r="G26" s="14">
        <f t="shared" si="8"/>
        <v>4330066</v>
      </c>
      <c r="H26" s="14">
        <f t="shared" si="8"/>
        <v>0</v>
      </c>
      <c r="I26" s="14">
        <f t="shared" si="8"/>
        <v>17604107</v>
      </c>
      <c r="J26" s="14">
        <f t="shared" si="8"/>
        <v>257506</v>
      </c>
      <c r="K26" s="14">
        <f t="shared" si="8"/>
        <v>31290</v>
      </c>
      <c r="L26" s="14">
        <f t="shared" si="8"/>
        <v>0</v>
      </c>
      <c r="M26" s="14">
        <f t="shared" si="8"/>
        <v>0</v>
      </c>
      <c r="N26" s="14">
        <f t="shared" si="1"/>
        <v>59441905</v>
      </c>
      <c r="O26" s="35">
        <f t="shared" si="2"/>
        <v>1365.5701945829217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64</v>
      </c>
      <c r="M28" s="93"/>
      <c r="N28" s="93"/>
      <c r="O28" s="39">
        <v>43529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16551938</v>
      </c>
      <c r="E5" s="24">
        <f t="shared" si="0"/>
        <v>483060</v>
      </c>
      <c r="F5" s="24">
        <f t="shared" si="0"/>
        <v>0</v>
      </c>
      <c r="G5" s="24">
        <f t="shared" si="0"/>
        <v>914558</v>
      </c>
      <c r="H5" s="24">
        <f t="shared" si="0"/>
        <v>0</v>
      </c>
      <c r="I5" s="24">
        <f t="shared" si="0"/>
        <v>0</v>
      </c>
      <c r="J5" s="24">
        <f t="shared" si="0"/>
        <v>260766</v>
      </c>
      <c r="K5" s="24">
        <f t="shared" si="0"/>
        <v>1653446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19863768</v>
      </c>
      <c r="P5" s="30">
        <f t="shared" ref="P5:P27" si="1">(O5/P$29)</f>
        <v>425.02980635498022</v>
      </c>
      <c r="Q5" s="6"/>
    </row>
    <row r="6" spans="1:134">
      <c r="A6" s="12"/>
      <c r="B6" s="42">
        <v>512</v>
      </c>
      <c r="C6" s="19" t="s">
        <v>19</v>
      </c>
      <c r="D6" s="43">
        <v>4267058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1" si="2">SUM(D6:N6)</f>
        <v>4267058</v>
      </c>
      <c r="P6" s="44">
        <f t="shared" si="1"/>
        <v>91.303263079062802</v>
      </c>
      <c r="Q6" s="9"/>
    </row>
    <row r="7" spans="1:134">
      <c r="A7" s="12"/>
      <c r="B7" s="42">
        <v>513</v>
      </c>
      <c r="C7" s="19" t="s">
        <v>20</v>
      </c>
      <c r="D7" s="43">
        <v>3599714</v>
      </c>
      <c r="E7" s="43">
        <v>0</v>
      </c>
      <c r="F7" s="43">
        <v>0</v>
      </c>
      <c r="G7" s="43">
        <v>494441</v>
      </c>
      <c r="H7" s="43">
        <v>0</v>
      </c>
      <c r="I7" s="43">
        <v>0</v>
      </c>
      <c r="J7" s="43">
        <v>260766</v>
      </c>
      <c r="K7" s="43">
        <v>1653446</v>
      </c>
      <c r="L7" s="43">
        <v>0</v>
      </c>
      <c r="M7" s="43">
        <v>0</v>
      </c>
      <c r="N7" s="43">
        <v>0</v>
      </c>
      <c r="O7" s="43">
        <f t="shared" si="2"/>
        <v>6008367</v>
      </c>
      <c r="P7" s="44">
        <f t="shared" si="1"/>
        <v>128.56246924146785</v>
      </c>
      <c r="Q7" s="9"/>
    </row>
    <row r="8" spans="1:134">
      <c r="A8" s="12"/>
      <c r="B8" s="42">
        <v>515</v>
      </c>
      <c r="C8" s="19" t="s">
        <v>21</v>
      </c>
      <c r="D8" s="43">
        <v>917155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917155</v>
      </c>
      <c r="P8" s="44">
        <f t="shared" si="1"/>
        <v>19.624585428479726</v>
      </c>
      <c r="Q8" s="9"/>
    </row>
    <row r="9" spans="1:134">
      <c r="A9" s="12"/>
      <c r="B9" s="42">
        <v>516</v>
      </c>
      <c r="C9" s="19" t="s">
        <v>84</v>
      </c>
      <c r="D9" s="43">
        <v>1367481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1367481</v>
      </c>
      <c r="P9" s="44">
        <f t="shared" si="1"/>
        <v>29.260318818872367</v>
      </c>
      <c r="Q9" s="9"/>
    </row>
    <row r="10" spans="1:134">
      <c r="A10" s="12"/>
      <c r="B10" s="42">
        <v>518</v>
      </c>
      <c r="C10" s="19" t="s">
        <v>22</v>
      </c>
      <c r="D10" s="43">
        <v>0</v>
      </c>
      <c r="E10" s="43">
        <v>394655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394655</v>
      </c>
      <c r="P10" s="44">
        <f t="shared" si="1"/>
        <v>8.4445276559323847</v>
      </c>
      <c r="Q10" s="9"/>
    </row>
    <row r="11" spans="1:134">
      <c r="A11" s="12"/>
      <c r="B11" s="42">
        <v>519</v>
      </c>
      <c r="C11" s="19" t="s">
        <v>23</v>
      </c>
      <c r="D11" s="43">
        <v>6400530</v>
      </c>
      <c r="E11" s="43">
        <v>88405</v>
      </c>
      <c r="F11" s="43">
        <v>0</v>
      </c>
      <c r="G11" s="43">
        <v>420117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6909052</v>
      </c>
      <c r="P11" s="44">
        <f t="shared" si="1"/>
        <v>147.83464213116508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SUM(D13:D14)</f>
        <v>11388928</v>
      </c>
      <c r="E12" s="29">
        <f t="shared" si="3"/>
        <v>1625497</v>
      </c>
      <c r="F12" s="29">
        <f t="shared" si="3"/>
        <v>0</v>
      </c>
      <c r="G12" s="29">
        <f t="shared" si="3"/>
        <v>1218970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ref="O12:O27" si="4">SUM(D12:N12)</f>
        <v>14233395</v>
      </c>
      <c r="P12" s="41">
        <f t="shared" si="1"/>
        <v>304.55536535786882</v>
      </c>
      <c r="Q12" s="10"/>
    </row>
    <row r="13" spans="1:134">
      <c r="A13" s="12"/>
      <c r="B13" s="42">
        <v>521</v>
      </c>
      <c r="C13" s="19" t="s">
        <v>25</v>
      </c>
      <c r="D13" s="43">
        <v>11257079</v>
      </c>
      <c r="E13" s="43">
        <v>17000</v>
      </c>
      <c r="F13" s="43">
        <v>0</v>
      </c>
      <c r="G13" s="43">
        <v>1218970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4"/>
        <v>12493049</v>
      </c>
      <c r="P13" s="44">
        <f t="shared" si="1"/>
        <v>267.31676473734888</v>
      </c>
      <c r="Q13" s="9"/>
    </row>
    <row r="14" spans="1:134">
      <c r="A14" s="12"/>
      <c r="B14" s="42">
        <v>524</v>
      </c>
      <c r="C14" s="19" t="s">
        <v>26</v>
      </c>
      <c r="D14" s="43">
        <v>131849</v>
      </c>
      <c r="E14" s="43">
        <v>1608497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1740346</v>
      </c>
      <c r="P14" s="44">
        <f t="shared" si="1"/>
        <v>37.238600620519954</v>
      </c>
      <c r="Q14" s="9"/>
    </row>
    <row r="15" spans="1:134" ht="15.75">
      <c r="A15" s="26" t="s">
        <v>27</v>
      </c>
      <c r="B15" s="27"/>
      <c r="C15" s="28"/>
      <c r="D15" s="29">
        <f t="shared" ref="D15:N15" si="5">SUM(D16:D18)</f>
        <v>0</v>
      </c>
      <c r="E15" s="29">
        <f t="shared" si="5"/>
        <v>1470826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20201111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40">
        <f t="shared" si="4"/>
        <v>21671937</v>
      </c>
      <c r="P15" s="41">
        <f t="shared" si="1"/>
        <v>463.71963196747618</v>
      </c>
      <c r="Q15" s="10"/>
    </row>
    <row r="16" spans="1:134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1594901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1594901</v>
      </c>
      <c r="P16" s="44">
        <f t="shared" si="1"/>
        <v>34.126479084198138</v>
      </c>
      <c r="Q16" s="9"/>
    </row>
    <row r="17" spans="1:120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18606210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18606210</v>
      </c>
      <c r="P17" s="44">
        <f t="shared" si="1"/>
        <v>398.12153632181446</v>
      </c>
      <c r="Q17" s="9"/>
    </row>
    <row r="18" spans="1:120">
      <c r="A18" s="12"/>
      <c r="B18" s="42">
        <v>538</v>
      </c>
      <c r="C18" s="19" t="s">
        <v>30</v>
      </c>
      <c r="D18" s="43">
        <v>0</v>
      </c>
      <c r="E18" s="43">
        <v>1470826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1470826</v>
      </c>
      <c r="P18" s="44">
        <f t="shared" si="1"/>
        <v>31.47161656146357</v>
      </c>
      <c r="Q18" s="9"/>
    </row>
    <row r="19" spans="1:120" ht="15.75">
      <c r="A19" s="26" t="s">
        <v>31</v>
      </c>
      <c r="B19" s="27"/>
      <c r="C19" s="28"/>
      <c r="D19" s="29">
        <f t="shared" ref="D19:N19" si="6">SUM(D20:D20)</f>
        <v>652362</v>
      </c>
      <c r="E19" s="29">
        <f t="shared" si="6"/>
        <v>0</v>
      </c>
      <c r="F19" s="29">
        <f t="shared" si="6"/>
        <v>0</v>
      </c>
      <c r="G19" s="29">
        <f t="shared" si="6"/>
        <v>2512228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3164590</v>
      </c>
      <c r="P19" s="41">
        <f t="shared" si="1"/>
        <v>67.713490959666203</v>
      </c>
      <c r="Q19" s="10"/>
    </row>
    <row r="20" spans="1:120">
      <c r="A20" s="12"/>
      <c r="B20" s="42">
        <v>541</v>
      </c>
      <c r="C20" s="19" t="s">
        <v>32</v>
      </c>
      <c r="D20" s="43">
        <v>652362</v>
      </c>
      <c r="E20" s="43">
        <v>0</v>
      </c>
      <c r="F20" s="43">
        <v>0</v>
      </c>
      <c r="G20" s="43">
        <v>2512228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3164590</v>
      </c>
      <c r="P20" s="44">
        <f t="shared" si="1"/>
        <v>67.713490959666203</v>
      </c>
      <c r="Q20" s="9"/>
    </row>
    <row r="21" spans="1:120" ht="15.75">
      <c r="A21" s="26" t="s">
        <v>33</v>
      </c>
      <c r="B21" s="27"/>
      <c r="C21" s="28"/>
      <c r="D21" s="29">
        <f t="shared" ref="D21:N21" si="7">SUM(D22:D24)</f>
        <v>4605736</v>
      </c>
      <c r="E21" s="29">
        <f t="shared" si="7"/>
        <v>0</v>
      </c>
      <c r="F21" s="29">
        <f t="shared" si="7"/>
        <v>0</v>
      </c>
      <c r="G21" s="29">
        <f t="shared" si="7"/>
        <v>686059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5291795</v>
      </c>
      <c r="P21" s="41">
        <f t="shared" si="1"/>
        <v>113.22980635498021</v>
      </c>
      <c r="Q21" s="9"/>
    </row>
    <row r="22" spans="1:120">
      <c r="A22" s="12"/>
      <c r="B22" s="42">
        <v>571</v>
      </c>
      <c r="C22" s="19" t="s">
        <v>34</v>
      </c>
      <c r="D22" s="43">
        <v>458000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458000</v>
      </c>
      <c r="P22" s="44">
        <f t="shared" si="1"/>
        <v>9.7999358082807326</v>
      </c>
      <c r="Q22" s="9"/>
    </row>
    <row r="23" spans="1:120">
      <c r="A23" s="12"/>
      <c r="B23" s="42">
        <v>572</v>
      </c>
      <c r="C23" s="19" t="s">
        <v>35</v>
      </c>
      <c r="D23" s="43">
        <v>4132514</v>
      </c>
      <c r="E23" s="43">
        <v>0</v>
      </c>
      <c r="F23" s="43">
        <v>0</v>
      </c>
      <c r="G23" s="43">
        <v>686059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4818573</v>
      </c>
      <c r="P23" s="44">
        <f t="shared" si="1"/>
        <v>103.10416176313255</v>
      </c>
      <c r="Q23" s="9"/>
    </row>
    <row r="24" spans="1:120">
      <c r="A24" s="12"/>
      <c r="B24" s="42">
        <v>574</v>
      </c>
      <c r="C24" s="19" t="s">
        <v>36</v>
      </c>
      <c r="D24" s="43">
        <v>15222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15222</v>
      </c>
      <c r="P24" s="44">
        <f t="shared" si="1"/>
        <v>0.32570878356691985</v>
      </c>
      <c r="Q24" s="9"/>
    </row>
    <row r="25" spans="1:120" ht="15.75">
      <c r="A25" s="26" t="s">
        <v>38</v>
      </c>
      <c r="B25" s="27"/>
      <c r="C25" s="28"/>
      <c r="D25" s="29">
        <f t="shared" ref="D25:N25" si="8">SUM(D26:D26)</f>
        <v>1404670</v>
      </c>
      <c r="E25" s="29">
        <f t="shared" si="8"/>
        <v>441542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1846212</v>
      </c>
      <c r="P25" s="41">
        <f t="shared" si="1"/>
        <v>39.503840804536217</v>
      </c>
      <c r="Q25" s="9"/>
    </row>
    <row r="26" spans="1:120" ht="15.75" thickBot="1">
      <c r="A26" s="12"/>
      <c r="B26" s="42">
        <v>581</v>
      </c>
      <c r="C26" s="19" t="s">
        <v>85</v>
      </c>
      <c r="D26" s="43">
        <v>1404670</v>
      </c>
      <c r="E26" s="43">
        <v>441542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1846212</v>
      </c>
      <c r="P26" s="44">
        <f t="shared" si="1"/>
        <v>39.503840804536217</v>
      </c>
      <c r="Q26" s="9"/>
    </row>
    <row r="27" spans="1:120" ht="16.5" thickBot="1">
      <c r="A27" s="13" t="s">
        <v>10</v>
      </c>
      <c r="B27" s="21"/>
      <c r="C27" s="20"/>
      <c r="D27" s="14">
        <f>SUM(D5,D12,D15,D19,D21,D25)</f>
        <v>34603634</v>
      </c>
      <c r="E27" s="14">
        <f t="shared" ref="E27:N27" si="9">SUM(E5,E12,E15,E19,E21,E25)</f>
        <v>4020925</v>
      </c>
      <c r="F27" s="14">
        <f t="shared" si="9"/>
        <v>0</v>
      </c>
      <c r="G27" s="14">
        <f t="shared" si="9"/>
        <v>5331815</v>
      </c>
      <c r="H27" s="14">
        <f t="shared" si="9"/>
        <v>0</v>
      </c>
      <c r="I27" s="14">
        <f t="shared" si="9"/>
        <v>20201111</v>
      </c>
      <c r="J27" s="14">
        <f t="shared" si="9"/>
        <v>260766</v>
      </c>
      <c r="K27" s="14">
        <f t="shared" si="9"/>
        <v>1653446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66071697</v>
      </c>
      <c r="P27" s="35">
        <f t="shared" si="1"/>
        <v>1413.7519417995079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86</v>
      </c>
      <c r="N29" s="93"/>
      <c r="O29" s="93"/>
      <c r="P29" s="39">
        <v>46735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16049355</v>
      </c>
      <c r="E5" s="24">
        <f t="shared" si="0"/>
        <v>639372</v>
      </c>
      <c r="F5" s="24">
        <f t="shared" si="0"/>
        <v>0</v>
      </c>
      <c r="G5" s="24">
        <f t="shared" si="0"/>
        <v>1871638</v>
      </c>
      <c r="H5" s="24">
        <f t="shared" si="0"/>
        <v>0</v>
      </c>
      <c r="I5" s="24">
        <f t="shared" si="0"/>
        <v>0</v>
      </c>
      <c r="J5" s="24">
        <f t="shared" si="0"/>
        <v>968691</v>
      </c>
      <c r="K5" s="24">
        <f t="shared" si="0"/>
        <v>1037937</v>
      </c>
      <c r="L5" s="24">
        <f t="shared" si="0"/>
        <v>0</v>
      </c>
      <c r="M5" s="24">
        <f t="shared" si="0"/>
        <v>0</v>
      </c>
      <c r="N5" s="25">
        <f t="shared" ref="N5:N26" si="1">SUM(D5:M5)</f>
        <v>20566993</v>
      </c>
      <c r="O5" s="30">
        <f t="shared" ref="O5:O26" si="2">(N5/O$28)</f>
        <v>453.97741921243158</v>
      </c>
      <c r="P5" s="6"/>
    </row>
    <row r="6" spans="1:133">
      <c r="A6" s="12"/>
      <c r="B6" s="42">
        <v>512</v>
      </c>
      <c r="C6" s="19" t="s">
        <v>19</v>
      </c>
      <c r="D6" s="43">
        <v>4664879</v>
      </c>
      <c r="E6" s="43">
        <v>0</v>
      </c>
      <c r="F6" s="43">
        <v>0</v>
      </c>
      <c r="G6" s="43">
        <v>50310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4715189</v>
      </c>
      <c r="O6" s="44">
        <f t="shared" si="2"/>
        <v>104.07886720819354</v>
      </c>
      <c r="P6" s="9"/>
    </row>
    <row r="7" spans="1:133">
      <c r="A7" s="12"/>
      <c r="B7" s="42">
        <v>513</v>
      </c>
      <c r="C7" s="19" t="s">
        <v>20</v>
      </c>
      <c r="D7" s="43">
        <v>3553100</v>
      </c>
      <c r="E7" s="43">
        <v>0</v>
      </c>
      <c r="F7" s="43">
        <v>0</v>
      </c>
      <c r="G7" s="43">
        <v>955675</v>
      </c>
      <c r="H7" s="43">
        <v>0</v>
      </c>
      <c r="I7" s="43">
        <v>0</v>
      </c>
      <c r="J7" s="43">
        <v>968691</v>
      </c>
      <c r="K7" s="43">
        <v>1037937</v>
      </c>
      <c r="L7" s="43">
        <v>0</v>
      </c>
      <c r="M7" s="43">
        <v>0</v>
      </c>
      <c r="N7" s="43">
        <f t="shared" si="1"/>
        <v>6515403</v>
      </c>
      <c r="O7" s="44">
        <f t="shared" si="2"/>
        <v>143.81518188239448</v>
      </c>
      <c r="P7" s="9"/>
    </row>
    <row r="8" spans="1:133">
      <c r="A8" s="12"/>
      <c r="B8" s="42">
        <v>515</v>
      </c>
      <c r="C8" s="19" t="s">
        <v>21</v>
      </c>
      <c r="D8" s="43">
        <v>827564</v>
      </c>
      <c r="E8" s="43">
        <v>227940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1055504</v>
      </c>
      <c r="O8" s="44">
        <f t="shared" si="2"/>
        <v>23.298251809994703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411432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411432</v>
      </c>
      <c r="O9" s="44">
        <f t="shared" si="2"/>
        <v>9.0815822002472189</v>
      </c>
      <c r="P9" s="9"/>
    </row>
    <row r="10" spans="1:133">
      <c r="A10" s="12"/>
      <c r="B10" s="42">
        <v>519</v>
      </c>
      <c r="C10" s="19" t="s">
        <v>54</v>
      </c>
      <c r="D10" s="43">
        <v>7003812</v>
      </c>
      <c r="E10" s="43">
        <v>0</v>
      </c>
      <c r="F10" s="43">
        <v>0</v>
      </c>
      <c r="G10" s="43">
        <v>865653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7869465</v>
      </c>
      <c r="O10" s="44">
        <f t="shared" si="2"/>
        <v>173.70353611160164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11427860</v>
      </c>
      <c r="E11" s="29">
        <f t="shared" si="3"/>
        <v>1827426</v>
      </c>
      <c r="F11" s="29">
        <f t="shared" si="3"/>
        <v>0</v>
      </c>
      <c r="G11" s="29">
        <f t="shared" si="3"/>
        <v>283953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13539239</v>
      </c>
      <c r="O11" s="41">
        <f t="shared" si="2"/>
        <v>298.85305933250925</v>
      </c>
      <c r="P11" s="10"/>
    </row>
    <row r="12" spans="1:133">
      <c r="A12" s="12"/>
      <c r="B12" s="42">
        <v>521</v>
      </c>
      <c r="C12" s="19" t="s">
        <v>25</v>
      </c>
      <c r="D12" s="43">
        <v>11280478</v>
      </c>
      <c r="E12" s="43">
        <v>113225</v>
      </c>
      <c r="F12" s="43">
        <v>0</v>
      </c>
      <c r="G12" s="43">
        <v>259941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11653644</v>
      </c>
      <c r="O12" s="44">
        <f t="shared" si="2"/>
        <v>257.23212078403674</v>
      </c>
      <c r="P12" s="9"/>
    </row>
    <row r="13" spans="1:133">
      <c r="A13" s="12"/>
      <c r="B13" s="42">
        <v>524</v>
      </c>
      <c r="C13" s="19" t="s">
        <v>26</v>
      </c>
      <c r="D13" s="43">
        <v>147382</v>
      </c>
      <c r="E13" s="43">
        <v>1714201</v>
      </c>
      <c r="F13" s="43">
        <v>0</v>
      </c>
      <c r="G13" s="43">
        <v>24012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1885595</v>
      </c>
      <c r="O13" s="44">
        <f t="shared" si="2"/>
        <v>41.620938548472544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6671269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20252887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26924156</v>
      </c>
      <c r="O14" s="41">
        <f t="shared" si="2"/>
        <v>594.2997527812114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1784874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1784874</v>
      </c>
      <c r="O15" s="44">
        <f t="shared" si="2"/>
        <v>39.397713226205191</v>
      </c>
      <c r="P15" s="9"/>
    </row>
    <row r="16" spans="1:133">
      <c r="A16" s="12"/>
      <c r="B16" s="42">
        <v>536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18468013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18468013</v>
      </c>
      <c r="O16" s="44">
        <f t="shared" si="2"/>
        <v>407.64641091294368</v>
      </c>
      <c r="P16" s="9"/>
    </row>
    <row r="17" spans="1:119">
      <c r="A17" s="12"/>
      <c r="B17" s="42">
        <v>538</v>
      </c>
      <c r="C17" s="19" t="s">
        <v>57</v>
      </c>
      <c r="D17" s="43">
        <v>0</v>
      </c>
      <c r="E17" s="43">
        <v>6671269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6671269</v>
      </c>
      <c r="O17" s="44">
        <f t="shared" si="2"/>
        <v>147.2556286420625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659139</v>
      </c>
      <c r="E18" s="29">
        <f t="shared" si="5"/>
        <v>0</v>
      </c>
      <c r="F18" s="29">
        <f t="shared" si="5"/>
        <v>0</v>
      </c>
      <c r="G18" s="29">
        <f t="shared" si="5"/>
        <v>4987206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5646345</v>
      </c>
      <c r="O18" s="41">
        <f t="shared" si="2"/>
        <v>124.63237241744659</v>
      </c>
      <c r="P18" s="10"/>
    </row>
    <row r="19" spans="1:119">
      <c r="A19" s="12"/>
      <c r="B19" s="42">
        <v>541</v>
      </c>
      <c r="C19" s="19" t="s">
        <v>58</v>
      </c>
      <c r="D19" s="43">
        <v>659139</v>
      </c>
      <c r="E19" s="43">
        <v>0</v>
      </c>
      <c r="F19" s="43">
        <v>0</v>
      </c>
      <c r="G19" s="43">
        <v>4987206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5646345</v>
      </c>
      <c r="O19" s="44">
        <f t="shared" si="2"/>
        <v>124.63237241744659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4903805</v>
      </c>
      <c r="E20" s="29">
        <f t="shared" si="6"/>
        <v>0</v>
      </c>
      <c r="F20" s="29">
        <f t="shared" si="6"/>
        <v>0</v>
      </c>
      <c r="G20" s="29">
        <f t="shared" si="6"/>
        <v>811829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5715634</v>
      </c>
      <c r="O20" s="41">
        <f t="shared" si="2"/>
        <v>126.16179586791453</v>
      </c>
      <c r="P20" s="9"/>
    </row>
    <row r="21" spans="1:119">
      <c r="A21" s="12"/>
      <c r="B21" s="42">
        <v>571</v>
      </c>
      <c r="C21" s="19" t="s">
        <v>34</v>
      </c>
      <c r="D21" s="43">
        <v>469456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469456</v>
      </c>
      <c r="O21" s="44">
        <f t="shared" si="2"/>
        <v>10.362352110188946</v>
      </c>
      <c r="P21" s="9"/>
    </row>
    <row r="22" spans="1:119">
      <c r="A22" s="12"/>
      <c r="B22" s="42">
        <v>572</v>
      </c>
      <c r="C22" s="19" t="s">
        <v>59</v>
      </c>
      <c r="D22" s="43">
        <v>3907666</v>
      </c>
      <c r="E22" s="43">
        <v>0</v>
      </c>
      <c r="F22" s="43">
        <v>0</v>
      </c>
      <c r="G22" s="43">
        <v>811829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4719495</v>
      </c>
      <c r="O22" s="44">
        <f t="shared" si="2"/>
        <v>104.17391400317852</v>
      </c>
      <c r="P22" s="9"/>
    </row>
    <row r="23" spans="1:119">
      <c r="A23" s="12"/>
      <c r="B23" s="42">
        <v>574</v>
      </c>
      <c r="C23" s="19" t="s">
        <v>36</v>
      </c>
      <c r="D23" s="43">
        <v>526683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526683</v>
      </c>
      <c r="O23" s="44">
        <f t="shared" si="2"/>
        <v>11.62552975454706</v>
      </c>
      <c r="P23" s="9"/>
    </row>
    <row r="24" spans="1:119" ht="15.75">
      <c r="A24" s="26" t="s">
        <v>60</v>
      </c>
      <c r="B24" s="27"/>
      <c r="C24" s="28"/>
      <c r="D24" s="29">
        <f t="shared" ref="D24:M24" si="7">SUM(D25:D25)</f>
        <v>2850000</v>
      </c>
      <c r="E24" s="29">
        <f t="shared" si="7"/>
        <v>260374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1314000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4424374</v>
      </c>
      <c r="O24" s="41">
        <f t="shared" si="2"/>
        <v>97.659676849726296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2850000</v>
      </c>
      <c r="E25" s="43">
        <v>260374</v>
      </c>
      <c r="F25" s="43">
        <v>0</v>
      </c>
      <c r="G25" s="43">
        <v>0</v>
      </c>
      <c r="H25" s="43">
        <v>0</v>
      </c>
      <c r="I25" s="43">
        <v>1314000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4424374</v>
      </c>
      <c r="O25" s="44">
        <f t="shared" si="2"/>
        <v>97.659676849726296</v>
      </c>
      <c r="P25" s="9"/>
    </row>
    <row r="26" spans="1:119" ht="16.5" thickBot="1">
      <c r="A26" s="13" t="s">
        <v>10</v>
      </c>
      <c r="B26" s="21"/>
      <c r="C26" s="20"/>
      <c r="D26" s="14">
        <f>SUM(D5,D11,D14,D18,D20,D24)</f>
        <v>35890159</v>
      </c>
      <c r="E26" s="14">
        <f t="shared" ref="E26:M26" si="8">SUM(E5,E11,E14,E18,E20,E24)</f>
        <v>9398441</v>
      </c>
      <c r="F26" s="14">
        <f t="shared" si="8"/>
        <v>0</v>
      </c>
      <c r="G26" s="14">
        <f t="shared" si="8"/>
        <v>7954626</v>
      </c>
      <c r="H26" s="14">
        <f t="shared" si="8"/>
        <v>0</v>
      </c>
      <c r="I26" s="14">
        <f t="shared" si="8"/>
        <v>21566887</v>
      </c>
      <c r="J26" s="14">
        <f t="shared" si="8"/>
        <v>968691</v>
      </c>
      <c r="K26" s="14">
        <f t="shared" si="8"/>
        <v>1037937</v>
      </c>
      <c r="L26" s="14">
        <f t="shared" si="8"/>
        <v>0</v>
      </c>
      <c r="M26" s="14">
        <f t="shared" si="8"/>
        <v>0</v>
      </c>
      <c r="N26" s="14">
        <f t="shared" si="1"/>
        <v>76816741</v>
      </c>
      <c r="O26" s="35">
        <f t="shared" si="2"/>
        <v>1695.5840764612396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79</v>
      </c>
      <c r="M28" s="93"/>
      <c r="N28" s="93"/>
      <c r="O28" s="39">
        <v>45304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14192257</v>
      </c>
      <c r="E5" s="24">
        <f t="shared" si="0"/>
        <v>426077</v>
      </c>
      <c r="F5" s="24">
        <f t="shared" si="0"/>
        <v>0</v>
      </c>
      <c r="G5" s="24">
        <f t="shared" si="0"/>
        <v>1824886</v>
      </c>
      <c r="H5" s="24">
        <f t="shared" si="0"/>
        <v>0</v>
      </c>
      <c r="I5" s="24">
        <f t="shared" si="0"/>
        <v>0</v>
      </c>
      <c r="J5" s="24">
        <f t="shared" si="0"/>
        <v>514739</v>
      </c>
      <c r="K5" s="24">
        <f t="shared" si="0"/>
        <v>1556386</v>
      </c>
      <c r="L5" s="24">
        <f t="shared" si="0"/>
        <v>0</v>
      </c>
      <c r="M5" s="24">
        <f t="shared" si="0"/>
        <v>0</v>
      </c>
      <c r="N5" s="25">
        <f t="shared" ref="N5:N28" si="1">SUM(D5:M5)</f>
        <v>18514345</v>
      </c>
      <c r="O5" s="30">
        <f t="shared" ref="O5:O28" si="2">(N5/O$30)</f>
        <v>408.76835272558674</v>
      </c>
      <c r="P5" s="6"/>
    </row>
    <row r="6" spans="1:133">
      <c r="A6" s="12"/>
      <c r="B6" s="42">
        <v>512</v>
      </c>
      <c r="C6" s="19" t="s">
        <v>19</v>
      </c>
      <c r="D6" s="43">
        <v>4098936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4098936</v>
      </c>
      <c r="O6" s="44">
        <f t="shared" si="2"/>
        <v>90.49822268341687</v>
      </c>
      <c r="P6" s="9"/>
    </row>
    <row r="7" spans="1:133">
      <c r="A7" s="12"/>
      <c r="B7" s="42">
        <v>513</v>
      </c>
      <c r="C7" s="19" t="s">
        <v>20</v>
      </c>
      <c r="D7" s="43">
        <v>3450001</v>
      </c>
      <c r="E7" s="43">
        <v>0</v>
      </c>
      <c r="F7" s="43">
        <v>0</v>
      </c>
      <c r="G7" s="43">
        <v>873400</v>
      </c>
      <c r="H7" s="43">
        <v>0</v>
      </c>
      <c r="I7" s="43">
        <v>0</v>
      </c>
      <c r="J7" s="43">
        <v>514739</v>
      </c>
      <c r="K7" s="43">
        <v>1556386</v>
      </c>
      <c r="L7" s="43">
        <v>0</v>
      </c>
      <c r="M7" s="43">
        <v>0</v>
      </c>
      <c r="N7" s="43">
        <f t="shared" si="1"/>
        <v>6394526</v>
      </c>
      <c r="O7" s="44">
        <f t="shared" si="2"/>
        <v>141.18133044841366</v>
      </c>
      <c r="P7" s="9"/>
    </row>
    <row r="8" spans="1:133">
      <c r="A8" s="12"/>
      <c r="B8" s="42">
        <v>515</v>
      </c>
      <c r="C8" s="19" t="s">
        <v>21</v>
      </c>
      <c r="D8" s="43">
        <v>751138</v>
      </c>
      <c r="E8" s="43">
        <v>0</v>
      </c>
      <c r="F8" s="43">
        <v>0</v>
      </c>
      <c r="G8" s="43">
        <v>3432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754570</v>
      </c>
      <c r="O8" s="44">
        <f t="shared" si="2"/>
        <v>16.659748747047004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426077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426077</v>
      </c>
      <c r="O9" s="44">
        <f t="shared" si="2"/>
        <v>9.4071269291060435</v>
      </c>
      <c r="P9" s="9"/>
    </row>
    <row r="10" spans="1:133">
      <c r="A10" s="12"/>
      <c r="B10" s="42">
        <v>519</v>
      </c>
      <c r="C10" s="19" t="s">
        <v>54</v>
      </c>
      <c r="D10" s="43">
        <v>5892182</v>
      </c>
      <c r="E10" s="43">
        <v>0</v>
      </c>
      <c r="F10" s="43">
        <v>0</v>
      </c>
      <c r="G10" s="43">
        <v>948054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6840236</v>
      </c>
      <c r="O10" s="44">
        <f t="shared" si="2"/>
        <v>151.02192391760317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11549524</v>
      </c>
      <c r="E11" s="29">
        <f t="shared" si="3"/>
        <v>1691399</v>
      </c>
      <c r="F11" s="29">
        <f t="shared" si="3"/>
        <v>0</v>
      </c>
      <c r="G11" s="29">
        <f t="shared" si="3"/>
        <v>25351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13266274</v>
      </c>
      <c r="O11" s="41">
        <f t="shared" si="2"/>
        <v>292.89899101406399</v>
      </c>
      <c r="P11" s="10"/>
    </row>
    <row r="12" spans="1:133">
      <c r="A12" s="12"/>
      <c r="B12" s="42">
        <v>521</v>
      </c>
      <c r="C12" s="19" t="s">
        <v>25</v>
      </c>
      <c r="D12" s="43">
        <v>11408793</v>
      </c>
      <c r="E12" s="43">
        <v>104101</v>
      </c>
      <c r="F12" s="43">
        <v>0</v>
      </c>
      <c r="G12" s="43">
        <v>21920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11534814</v>
      </c>
      <c r="O12" s="44">
        <f t="shared" si="2"/>
        <v>254.67100876515136</v>
      </c>
      <c r="P12" s="9"/>
    </row>
    <row r="13" spans="1:133">
      <c r="A13" s="12"/>
      <c r="B13" s="42">
        <v>524</v>
      </c>
      <c r="C13" s="19" t="s">
        <v>26</v>
      </c>
      <c r="D13" s="43">
        <v>140731</v>
      </c>
      <c r="E13" s="43">
        <v>1587298</v>
      </c>
      <c r="F13" s="43">
        <v>0</v>
      </c>
      <c r="G13" s="43">
        <v>3431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1731460</v>
      </c>
      <c r="O13" s="44">
        <f t="shared" si="2"/>
        <v>38.227982248912639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675106</v>
      </c>
      <c r="E14" s="29">
        <f t="shared" si="4"/>
        <v>2213016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20600789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23488911</v>
      </c>
      <c r="O14" s="41">
        <f t="shared" si="2"/>
        <v>518.59914335548535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1882929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1882929</v>
      </c>
      <c r="O15" s="44">
        <f t="shared" si="2"/>
        <v>41.572185547435588</v>
      </c>
      <c r="P15" s="9"/>
    </row>
    <row r="16" spans="1:133">
      <c r="A16" s="12"/>
      <c r="B16" s="42">
        <v>536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18717860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18717860</v>
      </c>
      <c r="O16" s="44">
        <f t="shared" si="2"/>
        <v>413.26165191089132</v>
      </c>
      <c r="P16" s="9"/>
    </row>
    <row r="17" spans="1:119">
      <c r="A17" s="12"/>
      <c r="B17" s="42">
        <v>538</v>
      </c>
      <c r="C17" s="19" t="s">
        <v>57</v>
      </c>
      <c r="D17" s="43">
        <v>675106</v>
      </c>
      <c r="E17" s="43">
        <v>2213016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2888122</v>
      </c>
      <c r="O17" s="44">
        <f t="shared" si="2"/>
        <v>63.765305897158498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4942</v>
      </c>
      <c r="E18" s="29">
        <f t="shared" si="5"/>
        <v>4643506</v>
      </c>
      <c r="F18" s="29">
        <f t="shared" si="5"/>
        <v>0</v>
      </c>
      <c r="G18" s="29">
        <f t="shared" si="5"/>
        <v>6821779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11470227</v>
      </c>
      <c r="O18" s="41">
        <f t="shared" si="2"/>
        <v>253.24502682533725</v>
      </c>
      <c r="P18" s="10"/>
    </row>
    <row r="19" spans="1:119">
      <c r="A19" s="12"/>
      <c r="B19" s="42">
        <v>541</v>
      </c>
      <c r="C19" s="19" t="s">
        <v>58</v>
      </c>
      <c r="D19" s="43">
        <v>4942</v>
      </c>
      <c r="E19" s="43">
        <v>4643506</v>
      </c>
      <c r="F19" s="43">
        <v>0</v>
      </c>
      <c r="G19" s="43">
        <v>6821779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11470227</v>
      </c>
      <c r="O19" s="44">
        <f t="shared" si="2"/>
        <v>253.24502682533725</v>
      </c>
      <c r="P19" s="9"/>
    </row>
    <row r="20" spans="1:119" ht="15.75">
      <c r="A20" s="26" t="s">
        <v>73</v>
      </c>
      <c r="B20" s="27"/>
      <c r="C20" s="28"/>
      <c r="D20" s="29">
        <f t="shared" ref="D20:M20" si="6">SUM(D21:D21)</f>
        <v>1596476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1596476</v>
      </c>
      <c r="O20" s="41">
        <f t="shared" si="2"/>
        <v>35.247742476762411</v>
      </c>
      <c r="P20" s="10"/>
    </row>
    <row r="21" spans="1:119">
      <c r="A21" s="90"/>
      <c r="B21" s="91">
        <v>559</v>
      </c>
      <c r="C21" s="92" t="s">
        <v>74</v>
      </c>
      <c r="D21" s="43">
        <v>1596476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1596476</v>
      </c>
      <c r="O21" s="44">
        <f t="shared" si="2"/>
        <v>35.247742476762411</v>
      </c>
      <c r="P21" s="9"/>
    </row>
    <row r="22" spans="1:119" ht="15.75">
      <c r="A22" s="26" t="s">
        <v>33</v>
      </c>
      <c r="B22" s="27"/>
      <c r="C22" s="28"/>
      <c r="D22" s="29">
        <f t="shared" ref="D22:M22" si="7">SUM(D23:D25)</f>
        <v>4576053</v>
      </c>
      <c r="E22" s="29">
        <f t="shared" si="7"/>
        <v>0</v>
      </c>
      <c r="F22" s="29">
        <f t="shared" si="7"/>
        <v>0</v>
      </c>
      <c r="G22" s="29">
        <f t="shared" si="7"/>
        <v>6834149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11410202</v>
      </c>
      <c r="O22" s="41">
        <f t="shared" si="2"/>
        <v>251.91976685138985</v>
      </c>
      <c r="P22" s="9"/>
    </row>
    <row r="23" spans="1:119">
      <c r="A23" s="12"/>
      <c r="B23" s="42">
        <v>571</v>
      </c>
      <c r="C23" s="19" t="s">
        <v>34</v>
      </c>
      <c r="D23" s="43">
        <v>473321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473321</v>
      </c>
      <c r="O23" s="44">
        <f t="shared" si="2"/>
        <v>10.450202017971872</v>
      </c>
      <c r="P23" s="9"/>
    </row>
    <row r="24" spans="1:119">
      <c r="A24" s="12"/>
      <c r="B24" s="42">
        <v>572</v>
      </c>
      <c r="C24" s="19" t="s">
        <v>59</v>
      </c>
      <c r="D24" s="43">
        <v>3591191</v>
      </c>
      <c r="E24" s="43">
        <v>0</v>
      </c>
      <c r="F24" s="43">
        <v>0</v>
      </c>
      <c r="G24" s="43">
        <v>6834149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10425340</v>
      </c>
      <c r="O24" s="44">
        <f t="shared" si="2"/>
        <v>230.17552381162653</v>
      </c>
      <c r="P24" s="9"/>
    </row>
    <row r="25" spans="1:119">
      <c r="A25" s="12"/>
      <c r="B25" s="42">
        <v>574</v>
      </c>
      <c r="C25" s="19" t="s">
        <v>36</v>
      </c>
      <c r="D25" s="43">
        <v>511541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511541</v>
      </c>
      <c r="O25" s="44">
        <f t="shared" si="2"/>
        <v>11.294041021791447</v>
      </c>
      <c r="P25" s="9"/>
    </row>
    <row r="26" spans="1:119" ht="15.75">
      <c r="A26" s="26" t="s">
        <v>60</v>
      </c>
      <c r="B26" s="27"/>
      <c r="C26" s="28"/>
      <c r="D26" s="29">
        <f t="shared" ref="D26:M26" si="8">SUM(D27:D27)</f>
        <v>2750000</v>
      </c>
      <c r="E26" s="29">
        <f t="shared" si="8"/>
        <v>0</v>
      </c>
      <c r="F26" s="29">
        <f t="shared" si="8"/>
        <v>0</v>
      </c>
      <c r="G26" s="29">
        <f t="shared" si="8"/>
        <v>3500000</v>
      </c>
      <c r="H26" s="29">
        <f t="shared" si="8"/>
        <v>0</v>
      </c>
      <c r="I26" s="29">
        <f t="shared" si="8"/>
        <v>2000000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8250000</v>
      </c>
      <c r="O26" s="41">
        <f t="shared" si="2"/>
        <v>182.14735168789881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2750000</v>
      </c>
      <c r="E27" s="43">
        <v>0</v>
      </c>
      <c r="F27" s="43">
        <v>0</v>
      </c>
      <c r="G27" s="43">
        <v>3500000</v>
      </c>
      <c r="H27" s="43">
        <v>0</v>
      </c>
      <c r="I27" s="43">
        <v>2000000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8250000</v>
      </c>
      <c r="O27" s="44">
        <f t="shared" si="2"/>
        <v>182.14735168789881</v>
      </c>
      <c r="P27" s="9"/>
    </row>
    <row r="28" spans="1:119" ht="16.5" thickBot="1">
      <c r="A28" s="13" t="s">
        <v>10</v>
      </c>
      <c r="B28" s="21"/>
      <c r="C28" s="20"/>
      <c r="D28" s="14">
        <f>SUM(D5,D11,D14,D18,D20,D22,D26)</f>
        <v>35344358</v>
      </c>
      <c r="E28" s="14">
        <f t="shared" ref="E28:M28" si="9">SUM(E5,E11,E14,E18,E20,E22,E26)</f>
        <v>8973998</v>
      </c>
      <c r="F28" s="14">
        <f t="shared" si="9"/>
        <v>0</v>
      </c>
      <c r="G28" s="14">
        <f t="shared" si="9"/>
        <v>19006165</v>
      </c>
      <c r="H28" s="14">
        <f t="shared" si="9"/>
        <v>0</v>
      </c>
      <c r="I28" s="14">
        <f t="shared" si="9"/>
        <v>22600789</v>
      </c>
      <c r="J28" s="14">
        <f t="shared" si="9"/>
        <v>514739</v>
      </c>
      <c r="K28" s="14">
        <f t="shared" si="9"/>
        <v>1556386</v>
      </c>
      <c r="L28" s="14">
        <f t="shared" si="9"/>
        <v>0</v>
      </c>
      <c r="M28" s="14">
        <f t="shared" si="9"/>
        <v>0</v>
      </c>
      <c r="N28" s="14">
        <f t="shared" si="1"/>
        <v>87996435</v>
      </c>
      <c r="O28" s="35">
        <f t="shared" si="2"/>
        <v>1942.8263749365244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77</v>
      </c>
      <c r="M30" s="93"/>
      <c r="N30" s="93"/>
      <c r="O30" s="39">
        <v>45293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14026071</v>
      </c>
      <c r="E5" s="24">
        <f t="shared" si="0"/>
        <v>366638</v>
      </c>
      <c r="F5" s="24">
        <f t="shared" si="0"/>
        <v>0</v>
      </c>
      <c r="G5" s="24">
        <f t="shared" si="0"/>
        <v>2389990</v>
      </c>
      <c r="H5" s="24">
        <f t="shared" si="0"/>
        <v>0</v>
      </c>
      <c r="I5" s="24">
        <f t="shared" si="0"/>
        <v>0</v>
      </c>
      <c r="J5" s="24">
        <f t="shared" si="0"/>
        <v>797898</v>
      </c>
      <c r="K5" s="24">
        <f t="shared" si="0"/>
        <v>984970</v>
      </c>
      <c r="L5" s="24">
        <f t="shared" si="0"/>
        <v>0</v>
      </c>
      <c r="M5" s="24">
        <f t="shared" si="0"/>
        <v>0</v>
      </c>
      <c r="N5" s="25">
        <f t="shared" ref="N5:N28" si="1">SUM(D5:M5)</f>
        <v>18565567</v>
      </c>
      <c r="O5" s="30">
        <f t="shared" ref="O5:O28" si="2">(N5/O$30)</f>
        <v>413.05464213406901</v>
      </c>
      <c r="P5" s="6"/>
    </row>
    <row r="6" spans="1:133">
      <c r="A6" s="12"/>
      <c r="B6" s="42">
        <v>512</v>
      </c>
      <c r="C6" s="19" t="s">
        <v>19</v>
      </c>
      <c r="D6" s="43">
        <v>4024719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4024719</v>
      </c>
      <c r="O6" s="44">
        <f t="shared" si="2"/>
        <v>89.543662535875583</v>
      </c>
      <c r="P6" s="9"/>
    </row>
    <row r="7" spans="1:133">
      <c r="A7" s="12"/>
      <c r="B7" s="42">
        <v>513</v>
      </c>
      <c r="C7" s="19" t="s">
        <v>20</v>
      </c>
      <c r="D7" s="43">
        <v>3397576</v>
      </c>
      <c r="E7" s="43">
        <v>0</v>
      </c>
      <c r="F7" s="43">
        <v>0</v>
      </c>
      <c r="G7" s="43">
        <v>993972</v>
      </c>
      <c r="H7" s="43">
        <v>0</v>
      </c>
      <c r="I7" s="43">
        <v>0</v>
      </c>
      <c r="J7" s="43">
        <v>797898</v>
      </c>
      <c r="K7" s="43">
        <v>984970</v>
      </c>
      <c r="L7" s="43">
        <v>0</v>
      </c>
      <c r="M7" s="43">
        <v>0</v>
      </c>
      <c r="N7" s="43">
        <f t="shared" si="1"/>
        <v>6174416</v>
      </c>
      <c r="O7" s="44">
        <f t="shared" si="2"/>
        <v>137.37103699913231</v>
      </c>
      <c r="P7" s="9"/>
    </row>
    <row r="8" spans="1:133">
      <c r="A8" s="12"/>
      <c r="B8" s="42">
        <v>515</v>
      </c>
      <c r="C8" s="19" t="s">
        <v>21</v>
      </c>
      <c r="D8" s="43">
        <v>858576</v>
      </c>
      <c r="E8" s="43">
        <v>0</v>
      </c>
      <c r="F8" s="43">
        <v>0</v>
      </c>
      <c r="G8" s="43">
        <v>3555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862131</v>
      </c>
      <c r="O8" s="44">
        <f t="shared" si="2"/>
        <v>19.181057690168419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366638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366638</v>
      </c>
      <c r="O9" s="44">
        <f t="shared" si="2"/>
        <v>8.1571183838743409</v>
      </c>
      <c r="P9" s="9"/>
    </row>
    <row r="10" spans="1:133">
      <c r="A10" s="12"/>
      <c r="B10" s="42">
        <v>519</v>
      </c>
      <c r="C10" s="19" t="s">
        <v>54</v>
      </c>
      <c r="D10" s="43">
        <v>5745200</v>
      </c>
      <c r="E10" s="43">
        <v>0</v>
      </c>
      <c r="F10" s="43">
        <v>0</v>
      </c>
      <c r="G10" s="43">
        <v>1392463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7137663</v>
      </c>
      <c r="O10" s="44">
        <f t="shared" si="2"/>
        <v>158.80176652501837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10860504</v>
      </c>
      <c r="E11" s="29">
        <f t="shared" si="3"/>
        <v>1660504</v>
      </c>
      <c r="F11" s="29">
        <f t="shared" si="3"/>
        <v>0</v>
      </c>
      <c r="G11" s="29">
        <f t="shared" si="3"/>
        <v>230945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12751953</v>
      </c>
      <c r="O11" s="41">
        <f t="shared" si="2"/>
        <v>283.71088170511939</v>
      </c>
      <c r="P11" s="10"/>
    </row>
    <row r="12" spans="1:133">
      <c r="A12" s="12"/>
      <c r="B12" s="42">
        <v>521</v>
      </c>
      <c r="C12" s="19" t="s">
        <v>25</v>
      </c>
      <c r="D12" s="43">
        <v>10727848</v>
      </c>
      <c r="E12" s="43">
        <v>98577</v>
      </c>
      <c r="F12" s="43">
        <v>0</v>
      </c>
      <c r="G12" s="43">
        <v>227390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11053815</v>
      </c>
      <c r="O12" s="44">
        <f t="shared" si="2"/>
        <v>245.92998420361761</v>
      </c>
      <c r="P12" s="9"/>
    </row>
    <row r="13" spans="1:133">
      <c r="A13" s="12"/>
      <c r="B13" s="42">
        <v>524</v>
      </c>
      <c r="C13" s="19" t="s">
        <v>26</v>
      </c>
      <c r="D13" s="43">
        <v>132656</v>
      </c>
      <c r="E13" s="43">
        <v>1561927</v>
      </c>
      <c r="F13" s="43">
        <v>0</v>
      </c>
      <c r="G13" s="43">
        <v>3555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1698138</v>
      </c>
      <c r="O13" s="44">
        <f t="shared" si="2"/>
        <v>37.780897501501769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672753</v>
      </c>
      <c r="E14" s="29">
        <f t="shared" si="4"/>
        <v>1816455</v>
      </c>
      <c r="F14" s="29">
        <f t="shared" si="4"/>
        <v>0</v>
      </c>
      <c r="G14" s="29">
        <f t="shared" si="4"/>
        <v>28849</v>
      </c>
      <c r="H14" s="29">
        <f t="shared" si="4"/>
        <v>0</v>
      </c>
      <c r="I14" s="29">
        <f t="shared" si="4"/>
        <v>21068007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23586064</v>
      </c>
      <c r="O14" s="41">
        <f t="shared" si="2"/>
        <v>524.75279773955992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1766622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1766622</v>
      </c>
      <c r="O15" s="44">
        <f t="shared" si="2"/>
        <v>39.304558702471802</v>
      </c>
      <c r="P15" s="9"/>
    </row>
    <row r="16" spans="1:133">
      <c r="A16" s="12"/>
      <c r="B16" s="42">
        <v>536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19301385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19301385</v>
      </c>
      <c r="O16" s="44">
        <f t="shared" si="2"/>
        <v>429.42543440051617</v>
      </c>
      <c r="P16" s="9"/>
    </row>
    <row r="17" spans="1:119">
      <c r="A17" s="12"/>
      <c r="B17" s="42">
        <v>538</v>
      </c>
      <c r="C17" s="19" t="s">
        <v>57</v>
      </c>
      <c r="D17" s="43">
        <v>672753</v>
      </c>
      <c r="E17" s="43">
        <v>1816455</v>
      </c>
      <c r="F17" s="43">
        <v>0</v>
      </c>
      <c r="G17" s="43">
        <v>28849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2518057</v>
      </c>
      <c r="O17" s="44">
        <f t="shared" si="2"/>
        <v>56.022804636571962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9768</v>
      </c>
      <c r="E18" s="29">
        <f t="shared" si="5"/>
        <v>4240451</v>
      </c>
      <c r="F18" s="29">
        <f t="shared" si="5"/>
        <v>0</v>
      </c>
      <c r="G18" s="29">
        <f t="shared" si="5"/>
        <v>8049287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12299506</v>
      </c>
      <c r="O18" s="41">
        <f t="shared" si="2"/>
        <v>273.64464814114399</v>
      </c>
      <c r="P18" s="10"/>
    </row>
    <row r="19" spans="1:119">
      <c r="A19" s="12"/>
      <c r="B19" s="42">
        <v>541</v>
      </c>
      <c r="C19" s="19" t="s">
        <v>58</v>
      </c>
      <c r="D19" s="43">
        <v>9768</v>
      </c>
      <c r="E19" s="43">
        <v>4240451</v>
      </c>
      <c r="F19" s="43">
        <v>0</v>
      </c>
      <c r="G19" s="43">
        <v>8049287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12299506</v>
      </c>
      <c r="O19" s="44">
        <f t="shared" si="2"/>
        <v>273.64464814114399</v>
      </c>
      <c r="P19" s="9"/>
    </row>
    <row r="20" spans="1:119" ht="15.75">
      <c r="A20" s="26" t="s">
        <v>73</v>
      </c>
      <c r="B20" s="27"/>
      <c r="C20" s="28"/>
      <c r="D20" s="29">
        <f t="shared" ref="D20:M20" si="6">SUM(D21:D21)</f>
        <v>1614330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1614330</v>
      </c>
      <c r="O20" s="41">
        <f t="shared" si="2"/>
        <v>35.916301421674419</v>
      </c>
      <c r="P20" s="10"/>
    </row>
    <row r="21" spans="1:119">
      <c r="A21" s="90"/>
      <c r="B21" s="91">
        <v>559</v>
      </c>
      <c r="C21" s="92" t="s">
        <v>74</v>
      </c>
      <c r="D21" s="43">
        <v>1614330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1614330</v>
      </c>
      <c r="O21" s="44">
        <f t="shared" si="2"/>
        <v>35.916301421674419</v>
      </c>
      <c r="P21" s="9"/>
    </row>
    <row r="22" spans="1:119" ht="15.75">
      <c r="A22" s="26" t="s">
        <v>33</v>
      </c>
      <c r="B22" s="27"/>
      <c r="C22" s="28"/>
      <c r="D22" s="29">
        <f t="shared" ref="D22:M22" si="7">SUM(D23:D25)</f>
        <v>4098776</v>
      </c>
      <c r="E22" s="29">
        <f t="shared" si="7"/>
        <v>0</v>
      </c>
      <c r="F22" s="29">
        <f t="shared" si="7"/>
        <v>0</v>
      </c>
      <c r="G22" s="29">
        <f t="shared" si="7"/>
        <v>9320299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13419075</v>
      </c>
      <c r="O22" s="41">
        <f t="shared" si="2"/>
        <v>298.55329610430061</v>
      </c>
      <c r="P22" s="9"/>
    </row>
    <row r="23" spans="1:119">
      <c r="A23" s="12"/>
      <c r="B23" s="42">
        <v>571</v>
      </c>
      <c r="C23" s="19" t="s">
        <v>34</v>
      </c>
      <c r="D23" s="43">
        <v>460155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460155</v>
      </c>
      <c r="O23" s="44">
        <f t="shared" si="2"/>
        <v>10.237724430996508</v>
      </c>
      <c r="P23" s="9"/>
    </row>
    <row r="24" spans="1:119">
      <c r="A24" s="12"/>
      <c r="B24" s="42">
        <v>572</v>
      </c>
      <c r="C24" s="19" t="s">
        <v>59</v>
      </c>
      <c r="D24" s="43">
        <v>3184474</v>
      </c>
      <c r="E24" s="43">
        <v>0</v>
      </c>
      <c r="F24" s="43">
        <v>0</v>
      </c>
      <c r="G24" s="43">
        <v>9320299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12504773</v>
      </c>
      <c r="O24" s="44">
        <f t="shared" si="2"/>
        <v>278.2115157852582</v>
      </c>
      <c r="P24" s="9"/>
    </row>
    <row r="25" spans="1:119">
      <c r="A25" s="12"/>
      <c r="B25" s="42">
        <v>574</v>
      </c>
      <c r="C25" s="19" t="s">
        <v>36</v>
      </c>
      <c r="D25" s="43">
        <v>454147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454147</v>
      </c>
      <c r="O25" s="44">
        <f t="shared" si="2"/>
        <v>10.10405588804592</v>
      </c>
      <c r="P25" s="9"/>
    </row>
    <row r="26" spans="1:119" ht="15.75">
      <c r="A26" s="26" t="s">
        <v>60</v>
      </c>
      <c r="B26" s="27"/>
      <c r="C26" s="28"/>
      <c r="D26" s="29">
        <f t="shared" ref="D26:M26" si="8">SUM(D27:D27)</f>
        <v>2750000</v>
      </c>
      <c r="E26" s="29">
        <f t="shared" si="8"/>
        <v>0</v>
      </c>
      <c r="F26" s="29">
        <f t="shared" si="8"/>
        <v>0</v>
      </c>
      <c r="G26" s="29">
        <f t="shared" si="8"/>
        <v>2500000</v>
      </c>
      <c r="H26" s="29">
        <f t="shared" si="8"/>
        <v>0</v>
      </c>
      <c r="I26" s="29">
        <f t="shared" si="8"/>
        <v>3500000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8750000</v>
      </c>
      <c r="O26" s="41">
        <f t="shared" si="2"/>
        <v>194.67372683382649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2750000</v>
      </c>
      <c r="E27" s="43">
        <v>0</v>
      </c>
      <c r="F27" s="43">
        <v>0</v>
      </c>
      <c r="G27" s="43">
        <v>2500000</v>
      </c>
      <c r="H27" s="43">
        <v>0</v>
      </c>
      <c r="I27" s="43">
        <v>3500000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8750000</v>
      </c>
      <c r="O27" s="44">
        <f t="shared" si="2"/>
        <v>194.67372683382649</v>
      </c>
      <c r="P27" s="9"/>
    </row>
    <row r="28" spans="1:119" ht="16.5" thickBot="1">
      <c r="A28" s="13" t="s">
        <v>10</v>
      </c>
      <c r="B28" s="21"/>
      <c r="C28" s="20"/>
      <c r="D28" s="14">
        <f>SUM(D5,D11,D14,D18,D20,D22,D26)</f>
        <v>34032202</v>
      </c>
      <c r="E28" s="14">
        <f t="shared" ref="E28:M28" si="9">SUM(E5,E11,E14,E18,E20,E22,E26)</f>
        <v>8084048</v>
      </c>
      <c r="F28" s="14">
        <f t="shared" si="9"/>
        <v>0</v>
      </c>
      <c r="G28" s="14">
        <f t="shared" si="9"/>
        <v>22519370</v>
      </c>
      <c r="H28" s="14">
        <f t="shared" si="9"/>
        <v>0</v>
      </c>
      <c r="I28" s="14">
        <f t="shared" si="9"/>
        <v>24568007</v>
      </c>
      <c r="J28" s="14">
        <f t="shared" si="9"/>
        <v>797898</v>
      </c>
      <c r="K28" s="14">
        <f t="shared" si="9"/>
        <v>984970</v>
      </c>
      <c r="L28" s="14">
        <f t="shared" si="9"/>
        <v>0</v>
      </c>
      <c r="M28" s="14">
        <f t="shared" si="9"/>
        <v>0</v>
      </c>
      <c r="N28" s="14">
        <f t="shared" si="1"/>
        <v>90986495</v>
      </c>
      <c r="O28" s="35">
        <f t="shared" si="2"/>
        <v>2024.3062940796938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44947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14421009</v>
      </c>
      <c r="E5" s="24">
        <f t="shared" si="0"/>
        <v>361244</v>
      </c>
      <c r="F5" s="24">
        <f t="shared" si="0"/>
        <v>0</v>
      </c>
      <c r="G5" s="24">
        <f t="shared" si="0"/>
        <v>2547899</v>
      </c>
      <c r="H5" s="24">
        <f t="shared" si="0"/>
        <v>0</v>
      </c>
      <c r="I5" s="24">
        <f t="shared" si="0"/>
        <v>0</v>
      </c>
      <c r="J5" s="24">
        <f t="shared" si="0"/>
        <v>661732</v>
      </c>
      <c r="K5" s="24">
        <f t="shared" si="0"/>
        <v>618009</v>
      </c>
      <c r="L5" s="24">
        <f t="shared" si="0"/>
        <v>0</v>
      </c>
      <c r="M5" s="24">
        <f t="shared" si="0"/>
        <v>0</v>
      </c>
      <c r="N5" s="25">
        <f t="shared" ref="N5:N27" si="1">SUM(D5:M5)</f>
        <v>18609893</v>
      </c>
      <c r="O5" s="30">
        <f t="shared" ref="O5:O27" si="2">(N5/O$29)</f>
        <v>418.36907063531316</v>
      </c>
      <c r="P5" s="6"/>
    </row>
    <row r="6" spans="1:133">
      <c r="A6" s="12"/>
      <c r="B6" s="42">
        <v>512</v>
      </c>
      <c r="C6" s="19" t="s">
        <v>19</v>
      </c>
      <c r="D6" s="43">
        <v>3715865</v>
      </c>
      <c r="E6" s="43">
        <v>0</v>
      </c>
      <c r="F6" s="43">
        <v>0</v>
      </c>
      <c r="G6" s="43">
        <v>64767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3780632</v>
      </c>
      <c r="O6" s="44">
        <f t="shared" si="2"/>
        <v>84.992401420799425</v>
      </c>
      <c r="P6" s="9"/>
    </row>
    <row r="7" spans="1:133">
      <c r="A7" s="12"/>
      <c r="B7" s="42">
        <v>513</v>
      </c>
      <c r="C7" s="19" t="s">
        <v>20</v>
      </c>
      <c r="D7" s="43">
        <v>3413506</v>
      </c>
      <c r="E7" s="43">
        <v>0</v>
      </c>
      <c r="F7" s="43">
        <v>0</v>
      </c>
      <c r="G7" s="43">
        <v>1051720</v>
      </c>
      <c r="H7" s="43">
        <v>0</v>
      </c>
      <c r="I7" s="43">
        <v>0</v>
      </c>
      <c r="J7" s="43">
        <v>661732</v>
      </c>
      <c r="K7" s="43">
        <v>618009</v>
      </c>
      <c r="L7" s="43">
        <v>0</v>
      </c>
      <c r="M7" s="43">
        <v>0</v>
      </c>
      <c r="N7" s="43">
        <f t="shared" si="1"/>
        <v>5744967</v>
      </c>
      <c r="O7" s="44">
        <f t="shared" si="2"/>
        <v>129.15262353311451</v>
      </c>
      <c r="P7" s="9"/>
    </row>
    <row r="8" spans="1:133">
      <c r="A8" s="12"/>
      <c r="B8" s="42">
        <v>515</v>
      </c>
      <c r="C8" s="19" t="s">
        <v>21</v>
      </c>
      <c r="D8" s="43">
        <v>849157</v>
      </c>
      <c r="E8" s="43">
        <v>0</v>
      </c>
      <c r="F8" s="43">
        <v>0</v>
      </c>
      <c r="G8" s="43">
        <v>37058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886215</v>
      </c>
      <c r="O8" s="44">
        <f t="shared" si="2"/>
        <v>19.923002562834405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361244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361244</v>
      </c>
      <c r="O9" s="44">
        <f t="shared" si="2"/>
        <v>8.1211276471381684</v>
      </c>
      <c r="P9" s="9"/>
    </row>
    <row r="10" spans="1:133">
      <c r="A10" s="12"/>
      <c r="B10" s="42">
        <v>519</v>
      </c>
      <c r="C10" s="19" t="s">
        <v>54</v>
      </c>
      <c r="D10" s="43">
        <v>6442481</v>
      </c>
      <c r="E10" s="43">
        <v>0</v>
      </c>
      <c r="F10" s="43">
        <v>0</v>
      </c>
      <c r="G10" s="43">
        <v>1394354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7836835</v>
      </c>
      <c r="O10" s="44">
        <f t="shared" si="2"/>
        <v>176.17991547142665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10908722</v>
      </c>
      <c r="E11" s="29">
        <f t="shared" si="3"/>
        <v>1571085</v>
      </c>
      <c r="F11" s="29">
        <f t="shared" si="3"/>
        <v>0</v>
      </c>
      <c r="G11" s="29">
        <f t="shared" si="3"/>
        <v>116541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12596348</v>
      </c>
      <c r="O11" s="41">
        <f t="shared" si="2"/>
        <v>283.17854413020996</v>
      </c>
      <c r="P11" s="10"/>
    </row>
    <row r="12" spans="1:133">
      <c r="A12" s="12"/>
      <c r="B12" s="42">
        <v>521</v>
      </c>
      <c r="C12" s="19" t="s">
        <v>25</v>
      </c>
      <c r="D12" s="43">
        <v>10756647</v>
      </c>
      <c r="E12" s="43">
        <v>101847</v>
      </c>
      <c r="F12" s="43">
        <v>0</v>
      </c>
      <c r="G12" s="43">
        <v>79484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10937978</v>
      </c>
      <c r="O12" s="44">
        <f t="shared" si="2"/>
        <v>245.89672226968213</v>
      </c>
      <c r="P12" s="9"/>
    </row>
    <row r="13" spans="1:133">
      <c r="A13" s="12"/>
      <c r="B13" s="42">
        <v>524</v>
      </c>
      <c r="C13" s="19" t="s">
        <v>26</v>
      </c>
      <c r="D13" s="43">
        <v>152075</v>
      </c>
      <c r="E13" s="43">
        <v>1469238</v>
      </c>
      <c r="F13" s="43">
        <v>0</v>
      </c>
      <c r="G13" s="43">
        <v>37057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1658370</v>
      </c>
      <c r="O13" s="44">
        <f t="shared" si="2"/>
        <v>37.281821860527856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654933</v>
      </c>
      <c r="E14" s="29">
        <f t="shared" si="4"/>
        <v>1879004</v>
      </c>
      <c r="F14" s="29">
        <f t="shared" si="4"/>
        <v>0</v>
      </c>
      <c r="G14" s="29">
        <f t="shared" si="4"/>
        <v>41472</v>
      </c>
      <c r="H14" s="29">
        <f t="shared" si="4"/>
        <v>0</v>
      </c>
      <c r="I14" s="29">
        <f t="shared" si="4"/>
        <v>20260099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22835508</v>
      </c>
      <c r="O14" s="41">
        <f t="shared" si="2"/>
        <v>513.3651364596916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1813167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1813167</v>
      </c>
      <c r="O15" s="44">
        <f t="shared" si="2"/>
        <v>40.761813767366576</v>
      </c>
      <c r="P15" s="9"/>
    </row>
    <row r="16" spans="1:133">
      <c r="A16" s="12"/>
      <c r="B16" s="42">
        <v>536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18446932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18446932</v>
      </c>
      <c r="O16" s="44">
        <f t="shared" si="2"/>
        <v>414.70554381547595</v>
      </c>
      <c r="P16" s="9"/>
    </row>
    <row r="17" spans="1:119">
      <c r="A17" s="12"/>
      <c r="B17" s="42">
        <v>538</v>
      </c>
      <c r="C17" s="19" t="s">
        <v>57</v>
      </c>
      <c r="D17" s="43">
        <v>654933</v>
      </c>
      <c r="E17" s="43">
        <v>1879004</v>
      </c>
      <c r="F17" s="43">
        <v>0</v>
      </c>
      <c r="G17" s="43">
        <v>41472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2575409</v>
      </c>
      <c r="O17" s="44">
        <f t="shared" si="2"/>
        <v>57.89777887684906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920011</v>
      </c>
      <c r="E18" s="29">
        <f t="shared" si="5"/>
        <v>5650519</v>
      </c>
      <c r="F18" s="29">
        <f t="shared" si="5"/>
        <v>0</v>
      </c>
      <c r="G18" s="29">
        <f t="shared" si="5"/>
        <v>11688313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18258843</v>
      </c>
      <c r="O18" s="41">
        <f t="shared" si="2"/>
        <v>410.47711433838407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5650519</v>
      </c>
      <c r="F19" s="43">
        <v>0</v>
      </c>
      <c r="G19" s="43">
        <v>7734729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13385248</v>
      </c>
      <c r="O19" s="44">
        <f t="shared" si="2"/>
        <v>300.91380783238162</v>
      </c>
      <c r="P19" s="9"/>
    </row>
    <row r="20" spans="1:119">
      <c r="A20" s="12"/>
      <c r="B20" s="42">
        <v>549</v>
      </c>
      <c r="C20" s="19" t="s">
        <v>66</v>
      </c>
      <c r="D20" s="43">
        <v>920011</v>
      </c>
      <c r="E20" s="43">
        <v>0</v>
      </c>
      <c r="F20" s="43">
        <v>0</v>
      </c>
      <c r="G20" s="43">
        <v>3953584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4873595</v>
      </c>
      <c r="O20" s="44">
        <f t="shared" si="2"/>
        <v>109.56330650600243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SUM(D22:D24)</f>
        <v>4382510</v>
      </c>
      <c r="E21" s="29">
        <f t="shared" si="6"/>
        <v>0</v>
      </c>
      <c r="F21" s="29">
        <f t="shared" si="6"/>
        <v>0</v>
      </c>
      <c r="G21" s="29">
        <f t="shared" si="6"/>
        <v>1470737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5853247</v>
      </c>
      <c r="O21" s="41">
        <f t="shared" si="2"/>
        <v>131.58686659772493</v>
      </c>
      <c r="P21" s="9"/>
    </row>
    <row r="22" spans="1:119">
      <c r="A22" s="12"/>
      <c r="B22" s="42">
        <v>571</v>
      </c>
      <c r="C22" s="19" t="s">
        <v>34</v>
      </c>
      <c r="D22" s="43">
        <v>445672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445672</v>
      </c>
      <c r="O22" s="44">
        <f t="shared" si="2"/>
        <v>10.019153815026304</v>
      </c>
      <c r="P22" s="9"/>
    </row>
    <row r="23" spans="1:119">
      <c r="A23" s="12"/>
      <c r="B23" s="42">
        <v>572</v>
      </c>
      <c r="C23" s="19" t="s">
        <v>59</v>
      </c>
      <c r="D23" s="43">
        <v>3487945</v>
      </c>
      <c r="E23" s="43">
        <v>0</v>
      </c>
      <c r="F23" s="43">
        <v>0</v>
      </c>
      <c r="G23" s="43">
        <v>1470737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4958682</v>
      </c>
      <c r="O23" s="44">
        <f t="shared" si="2"/>
        <v>111.47614765523133</v>
      </c>
      <c r="P23" s="9"/>
    </row>
    <row r="24" spans="1:119">
      <c r="A24" s="12"/>
      <c r="B24" s="42">
        <v>574</v>
      </c>
      <c r="C24" s="19" t="s">
        <v>36</v>
      </c>
      <c r="D24" s="43">
        <v>448893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448893</v>
      </c>
      <c r="O24" s="44">
        <f t="shared" si="2"/>
        <v>10.091565127467289</v>
      </c>
      <c r="P24" s="9"/>
    </row>
    <row r="25" spans="1:119" ht="15.75">
      <c r="A25" s="26" t="s">
        <v>60</v>
      </c>
      <c r="B25" s="27"/>
      <c r="C25" s="28"/>
      <c r="D25" s="29">
        <f t="shared" ref="D25:M25" si="7">SUM(D26:D26)</f>
        <v>2750000</v>
      </c>
      <c r="E25" s="29">
        <f t="shared" si="7"/>
        <v>3750000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6500000</v>
      </c>
      <c r="O25" s="41">
        <f t="shared" si="2"/>
        <v>146.12652308799065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2750000</v>
      </c>
      <c r="E26" s="43">
        <v>3750000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6500000</v>
      </c>
      <c r="O26" s="44">
        <f t="shared" si="2"/>
        <v>146.12652308799065</v>
      </c>
      <c r="P26" s="9"/>
    </row>
    <row r="27" spans="1:119" ht="16.5" thickBot="1">
      <c r="A27" s="13" t="s">
        <v>10</v>
      </c>
      <c r="B27" s="21"/>
      <c r="C27" s="20"/>
      <c r="D27" s="14">
        <f>SUM(D5,D11,D14,D18,D21,D25)</f>
        <v>34037185</v>
      </c>
      <c r="E27" s="14">
        <f t="shared" ref="E27:M27" si="8">SUM(E5,E11,E14,E18,E21,E25)</f>
        <v>13211852</v>
      </c>
      <c r="F27" s="14">
        <f t="shared" si="8"/>
        <v>0</v>
      </c>
      <c r="G27" s="14">
        <f t="shared" si="8"/>
        <v>15864962</v>
      </c>
      <c r="H27" s="14">
        <f t="shared" si="8"/>
        <v>0</v>
      </c>
      <c r="I27" s="14">
        <f t="shared" si="8"/>
        <v>20260099</v>
      </c>
      <c r="J27" s="14">
        <f t="shared" si="8"/>
        <v>661732</v>
      </c>
      <c r="K27" s="14">
        <f t="shared" si="8"/>
        <v>618009</v>
      </c>
      <c r="L27" s="14">
        <f t="shared" si="8"/>
        <v>0</v>
      </c>
      <c r="M27" s="14">
        <f t="shared" si="8"/>
        <v>0</v>
      </c>
      <c r="N27" s="14">
        <f t="shared" si="1"/>
        <v>84653839</v>
      </c>
      <c r="O27" s="35">
        <f t="shared" si="2"/>
        <v>1903.1032552493143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44482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13618372</v>
      </c>
      <c r="E5" s="24">
        <f t="shared" si="0"/>
        <v>1713664</v>
      </c>
      <c r="F5" s="24">
        <f t="shared" si="0"/>
        <v>0</v>
      </c>
      <c r="G5" s="24">
        <f t="shared" si="0"/>
        <v>1914522</v>
      </c>
      <c r="H5" s="24">
        <f t="shared" si="0"/>
        <v>0</v>
      </c>
      <c r="I5" s="24">
        <f t="shared" si="0"/>
        <v>0</v>
      </c>
      <c r="J5" s="24">
        <f t="shared" si="0"/>
        <v>943110</v>
      </c>
      <c r="K5" s="24">
        <f t="shared" si="0"/>
        <v>859208</v>
      </c>
      <c r="L5" s="24">
        <f t="shared" si="0"/>
        <v>0</v>
      </c>
      <c r="M5" s="24">
        <f t="shared" si="0"/>
        <v>0</v>
      </c>
      <c r="N5" s="25">
        <f t="shared" ref="N5:N28" si="1">SUM(D5:M5)</f>
        <v>19048876</v>
      </c>
      <c r="O5" s="30">
        <f t="shared" ref="O5:O28" si="2">(N5/O$30)</f>
        <v>433.86575560870062</v>
      </c>
      <c r="P5" s="6"/>
    </row>
    <row r="6" spans="1:133">
      <c r="A6" s="12"/>
      <c r="B6" s="42">
        <v>512</v>
      </c>
      <c r="C6" s="19" t="s">
        <v>19</v>
      </c>
      <c r="D6" s="43">
        <v>3581220</v>
      </c>
      <c r="E6" s="43">
        <v>0</v>
      </c>
      <c r="F6" s="43">
        <v>0</v>
      </c>
      <c r="G6" s="43">
        <v>18806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3600026</v>
      </c>
      <c r="O6" s="44">
        <f t="shared" si="2"/>
        <v>81.995809133356104</v>
      </c>
      <c r="P6" s="9"/>
    </row>
    <row r="7" spans="1:133">
      <c r="A7" s="12"/>
      <c r="B7" s="42">
        <v>513</v>
      </c>
      <c r="C7" s="19" t="s">
        <v>20</v>
      </c>
      <c r="D7" s="43">
        <v>3532608</v>
      </c>
      <c r="E7" s="43">
        <v>0</v>
      </c>
      <c r="F7" s="43">
        <v>0</v>
      </c>
      <c r="G7" s="43">
        <v>985288</v>
      </c>
      <c r="H7" s="43">
        <v>0</v>
      </c>
      <c r="I7" s="43">
        <v>0</v>
      </c>
      <c r="J7" s="43">
        <v>943110</v>
      </c>
      <c r="K7" s="43">
        <v>859208</v>
      </c>
      <c r="L7" s="43">
        <v>0</v>
      </c>
      <c r="M7" s="43">
        <v>0</v>
      </c>
      <c r="N7" s="43">
        <f t="shared" si="1"/>
        <v>6320214</v>
      </c>
      <c r="O7" s="44">
        <f t="shared" si="2"/>
        <v>143.95203279808678</v>
      </c>
      <c r="P7" s="9"/>
    </row>
    <row r="8" spans="1:133">
      <c r="A8" s="12"/>
      <c r="B8" s="42">
        <v>515</v>
      </c>
      <c r="C8" s="19" t="s">
        <v>21</v>
      </c>
      <c r="D8" s="43">
        <v>758706</v>
      </c>
      <c r="E8" s="43">
        <v>751400</v>
      </c>
      <c r="F8" s="43">
        <v>0</v>
      </c>
      <c r="G8" s="43">
        <v>22918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1533024</v>
      </c>
      <c r="O8" s="44">
        <f t="shared" si="2"/>
        <v>34.916843184147588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345710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345710</v>
      </c>
      <c r="O9" s="44">
        <f t="shared" si="2"/>
        <v>7.874046236191778</v>
      </c>
      <c r="P9" s="9"/>
    </row>
    <row r="10" spans="1:133">
      <c r="A10" s="12"/>
      <c r="B10" s="42">
        <v>519</v>
      </c>
      <c r="C10" s="19" t="s">
        <v>54</v>
      </c>
      <c r="D10" s="43">
        <v>5745838</v>
      </c>
      <c r="E10" s="43">
        <v>616554</v>
      </c>
      <c r="F10" s="43">
        <v>0</v>
      </c>
      <c r="G10" s="43">
        <v>887510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7249902</v>
      </c>
      <c r="O10" s="44">
        <f t="shared" si="2"/>
        <v>165.12702425691833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10555628</v>
      </c>
      <c r="E11" s="29">
        <f t="shared" si="3"/>
        <v>1463587</v>
      </c>
      <c r="F11" s="29">
        <f t="shared" si="3"/>
        <v>0</v>
      </c>
      <c r="G11" s="29">
        <f t="shared" si="3"/>
        <v>151239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12170454</v>
      </c>
      <c r="O11" s="41">
        <f t="shared" si="2"/>
        <v>277.19972668261016</v>
      </c>
      <c r="P11" s="10"/>
    </row>
    <row r="12" spans="1:133">
      <c r="A12" s="12"/>
      <c r="B12" s="42">
        <v>521</v>
      </c>
      <c r="C12" s="19" t="s">
        <v>25</v>
      </c>
      <c r="D12" s="43">
        <v>10421124</v>
      </c>
      <c r="E12" s="43">
        <v>119999</v>
      </c>
      <c r="F12" s="43">
        <v>0</v>
      </c>
      <c r="G12" s="43">
        <v>128322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10669445</v>
      </c>
      <c r="O12" s="44">
        <f t="shared" si="2"/>
        <v>243.01207151805033</v>
      </c>
      <c r="P12" s="9"/>
    </row>
    <row r="13" spans="1:133">
      <c r="A13" s="12"/>
      <c r="B13" s="42">
        <v>524</v>
      </c>
      <c r="C13" s="19" t="s">
        <v>26</v>
      </c>
      <c r="D13" s="43">
        <v>134504</v>
      </c>
      <c r="E13" s="43">
        <v>1343588</v>
      </c>
      <c r="F13" s="43">
        <v>0</v>
      </c>
      <c r="G13" s="43">
        <v>22917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1501009</v>
      </c>
      <c r="O13" s="44">
        <f t="shared" si="2"/>
        <v>34.187655164559843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652338</v>
      </c>
      <c r="E14" s="29">
        <f t="shared" si="4"/>
        <v>1300599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19279121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21232058</v>
      </c>
      <c r="O14" s="41">
        <f t="shared" si="2"/>
        <v>483.59088942033935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1854785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1854785</v>
      </c>
      <c r="O15" s="44">
        <f t="shared" si="2"/>
        <v>42.245416239608247</v>
      </c>
      <c r="P15" s="9"/>
    </row>
    <row r="16" spans="1:133">
      <c r="A16" s="12"/>
      <c r="B16" s="42">
        <v>536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17424336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17424336</v>
      </c>
      <c r="O16" s="44">
        <f t="shared" si="2"/>
        <v>396.86450290399728</v>
      </c>
      <c r="P16" s="9"/>
    </row>
    <row r="17" spans="1:119">
      <c r="A17" s="12"/>
      <c r="B17" s="42">
        <v>538</v>
      </c>
      <c r="C17" s="19" t="s">
        <v>57</v>
      </c>
      <c r="D17" s="43">
        <v>652338</v>
      </c>
      <c r="E17" s="43">
        <v>1300599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1952937</v>
      </c>
      <c r="O17" s="44">
        <f t="shared" si="2"/>
        <v>44.480970276733856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0</v>
      </c>
      <c r="E18" s="29">
        <f t="shared" si="5"/>
        <v>14674041</v>
      </c>
      <c r="F18" s="29">
        <f t="shared" si="5"/>
        <v>0</v>
      </c>
      <c r="G18" s="29">
        <f t="shared" si="5"/>
        <v>9218478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23892519</v>
      </c>
      <c r="O18" s="41">
        <f t="shared" si="2"/>
        <v>544.18674410659378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14674041</v>
      </c>
      <c r="F19" s="43">
        <v>0</v>
      </c>
      <c r="G19" s="43">
        <v>3665663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18339704</v>
      </c>
      <c r="O19" s="44">
        <f t="shared" si="2"/>
        <v>417.71333561097828</v>
      </c>
      <c r="P19" s="9"/>
    </row>
    <row r="20" spans="1:119">
      <c r="A20" s="12"/>
      <c r="B20" s="42">
        <v>549</v>
      </c>
      <c r="C20" s="19" t="s">
        <v>66</v>
      </c>
      <c r="D20" s="43">
        <v>0</v>
      </c>
      <c r="E20" s="43">
        <v>0</v>
      </c>
      <c r="F20" s="43">
        <v>0</v>
      </c>
      <c r="G20" s="43">
        <v>5552815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5552815</v>
      </c>
      <c r="O20" s="44">
        <f t="shared" si="2"/>
        <v>126.47340849561553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SUM(D22:D25)</f>
        <v>4251716</v>
      </c>
      <c r="E21" s="29">
        <f t="shared" si="6"/>
        <v>203830</v>
      </c>
      <c r="F21" s="29">
        <f t="shared" si="6"/>
        <v>0</v>
      </c>
      <c r="G21" s="29">
        <f t="shared" si="6"/>
        <v>1563378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6018924</v>
      </c>
      <c r="O21" s="41">
        <f t="shared" si="2"/>
        <v>137.08971643320805</v>
      </c>
      <c r="P21" s="9"/>
    </row>
    <row r="22" spans="1:119">
      <c r="A22" s="12"/>
      <c r="B22" s="42">
        <v>571</v>
      </c>
      <c r="C22" s="19" t="s">
        <v>34</v>
      </c>
      <c r="D22" s="43">
        <v>455137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455137</v>
      </c>
      <c r="O22" s="44">
        <f t="shared" si="2"/>
        <v>10.366404737501423</v>
      </c>
      <c r="P22" s="9"/>
    </row>
    <row r="23" spans="1:119">
      <c r="A23" s="12"/>
      <c r="B23" s="42">
        <v>572</v>
      </c>
      <c r="C23" s="19" t="s">
        <v>59</v>
      </c>
      <c r="D23" s="43">
        <v>3298263</v>
      </c>
      <c r="E23" s="43">
        <v>0</v>
      </c>
      <c r="F23" s="43">
        <v>0</v>
      </c>
      <c r="G23" s="43">
        <v>1563378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4861641</v>
      </c>
      <c r="O23" s="44">
        <f t="shared" si="2"/>
        <v>110.73091902972327</v>
      </c>
      <c r="P23" s="9"/>
    </row>
    <row r="24" spans="1:119">
      <c r="A24" s="12"/>
      <c r="B24" s="42">
        <v>574</v>
      </c>
      <c r="C24" s="19" t="s">
        <v>36</v>
      </c>
      <c r="D24" s="43">
        <v>437028</v>
      </c>
      <c r="E24" s="43">
        <v>203830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640858</v>
      </c>
      <c r="O24" s="44">
        <f t="shared" si="2"/>
        <v>14.596469650381506</v>
      </c>
      <c r="P24" s="9"/>
    </row>
    <row r="25" spans="1:119">
      <c r="A25" s="12"/>
      <c r="B25" s="42">
        <v>579</v>
      </c>
      <c r="C25" s="19" t="s">
        <v>51</v>
      </c>
      <c r="D25" s="43">
        <v>61288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61288</v>
      </c>
      <c r="O25" s="44">
        <f t="shared" si="2"/>
        <v>1.3959230156018676</v>
      </c>
      <c r="P25" s="9"/>
    </row>
    <row r="26" spans="1:119" ht="15.75">
      <c r="A26" s="26" t="s">
        <v>60</v>
      </c>
      <c r="B26" s="27"/>
      <c r="C26" s="28"/>
      <c r="D26" s="29">
        <f t="shared" ref="D26:M26" si="7">SUM(D27:D27)</f>
        <v>4069637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4069637</v>
      </c>
      <c r="O26" s="41">
        <f t="shared" si="2"/>
        <v>92.691880195877459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4069637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4069637</v>
      </c>
      <c r="O27" s="44">
        <f t="shared" si="2"/>
        <v>92.691880195877459</v>
      </c>
      <c r="P27" s="9"/>
    </row>
    <row r="28" spans="1:119" ht="16.5" thickBot="1">
      <c r="A28" s="13" t="s">
        <v>10</v>
      </c>
      <c r="B28" s="21"/>
      <c r="C28" s="20"/>
      <c r="D28" s="14">
        <f>SUM(D5,D11,D14,D18,D21,D26)</f>
        <v>33147691</v>
      </c>
      <c r="E28" s="14">
        <f t="shared" ref="E28:M28" si="8">SUM(E5,E11,E14,E18,E21,E26)</f>
        <v>19355721</v>
      </c>
      <c r="F28" s="14">
        <f t="shared" si="8"/>
        <v>0</v>
      </c>
      <c r="G28" s="14">
        <f t="shared" si="8"/>
        <v>12847617</v>
      </c>
      <c r="H28" s="14">
        <f t="shared" si="8"/>
        <v>0</v>
      </c>
      <c r="I28" s="14">
        <f t="shared" si="8"/>
        <v>19279121</v>
      </c>
      <c r="J28" s="14">
        <f t="shared" si="8"/>
        <v>943110</v>
      </c>
      <c r="K28" s="14">
        <f t="shared" si="8"/>
        <v>859208</v>
      </c>
      <c r="L28" s="14">
        <f t="shared" si="8"/>
        <v>0</v>
      </c>
      <c r="M28" s="14">
        <f t="shared" si="8"/>
        <v>0</v>
      </c>
      <c r="N28" s="14">
        <f t="shared" si="1"/>
        <v>86432468</v>
      </c>
      <c r="O28" s="35">
        <f t="shared" si="2"/>
        <v>1968.6247124473296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69</v>
      </c>
      <c r="M30" s="93"/>
      <c r="N30" s="93"/>
      <c r="O30" s="39">
        <v>43905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12800962</v>
      </c>
      <c r="E5" s="24">
        <f t="shared" si="0"/>
        <v>1617569</v>
      </c>
      <c r="F5" s="24">
        <f t="shared" si="0"/>
        <v>0</v>
      </c>
      <c r="G5" s="24">
        <f t="shared" si="0"/>
        <v>1952723</v>
      </c>
      <c r="H5" s="24">
        <f t="shared" si="0"/>
        <v>0</v>
      </c>
      <c r="I5" s="24">
        <f t="shared" si="0"/>
        <v>0</v>
      </c>
      <c r="J5" s="24">
        <f t="shared" si="0"/>
        <v>610721</v>
      </c>
      <c r="K5" s="24">
        <f t="shared" si="0"/>
        <v>465218</v>
      </c>
      <c r="L5" s="24">
        <f t="shared" si="0"/>
        <v>0</v>
      </c>
      <c r="M5" s="24">
        <f t="shared" si="0"/>
        <v>0</v>
      </c>
      <c r="N5" s="25">
        <f t="shared" ref="N5:N28" si="1">SUM(D5:M5)</f>
        <v>17447193</v>
      </c>
      <c r="O5" s="30">
        <f t="shared" ref="O5:O28" si="2">(N5/O$30)</f>
        <v>402.70497403346798</v>
      </c>
      <c r="P5" s="6"/>
    </row>
    <row r="6" spans="1:133">
      <c r="A6" s="12"/>
      <c r="B6" s="42">
        <v>512</v>
      </c>
      <c r="C6" s="19" t="s">
        <v>19</v>
      </c>
      <c r="D6" s="43">
        <v>3063636</v>
      </c>
      <c r="E6" s="43">
        <v>0</v>
      </c>
      <c r="F6" s="43">
        <v>0</v>
      </c>
      <c r="G6" s="43">
        <v>1148043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4211679</v>
      </c>
      <c r="O6" s="44">
        <f t="shared" si="2"/>
        <v>97.211286785920365</v>
      </c>
      <c r="P6" s="9"/>
    </row>
    <row r="7" spans="1:133">
      <c r="A7" s="12"/>
      <c r="B7" s="42">
        <v>513</v>
      </c>
      <c r="C7" s="19" t="s">
        <v>20</v>
      </c>
      <c r="D7" s="43">
        <v>3413103</v>
      </c>
      <c r="E7" s="43">
        <v>0</v>
      </c>
      <c r="F7" s="43">
        <v>0</v>
      </c>
      <c r="G7" s="43">
        <v>141811</v>
      </c>
      <c r="H7" s="43">
        <v>0</v>
      </c>
      <c r="I7" s="43">
        <v>0</v>
      </c>
      <c r="J7" s="43">
        <v>610721</v>
      </c>
      <c r="K7" s="43">
        <v>465218</v>
      </c>
      <c r="L7" s="43">
        <v>0</v>
      </c>
      <c r="M7" s="43">
        <v>0</v>
      </c>
      <c r="N7" s="43">
        <f t="shared" si="1"/>
        <v>4630853</v>
      </c>
      <c r="O7" s="44">
        <f t="shared" si="2"/>
        <v>106.88639353721869</v>
      </c>
      <c r="P7" s="9"/>
    </row>
    <row r="8" spans="1:133">
      <c r="A8" s="12"/>
      <c r="B8" s="42">
        <v>515</v>
      </c>
      <c r="C8" s="19" t="s">
        <v>21</v>
      </c>
      <c r="D8" s="43">
        <v>740584</v>
      </c>
      <c r="E8" s="43">
        <v>691601</v>
      </c>
      <c r="F8" s="43">
        <v>0</v>
      </c>
      <c r="G8" s="43">
        <v>118728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1550913</v>
      </c>
      <c r="O8" s="44">
        <f t="shared" si="2"/>
        <v>35.797184073860358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321481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321481</v>
      </c>
      <c r="O9" s="44">
        <f t="shared" si="2"/>
        <v>7.4202192729371035</v>
      </c>
      <c r="P9" s="9"/>
    </row>
    <row r="10" spans="1:133">
      <c r="A10" s="12"/>
      <c r="B10" s="42">
        <v>519</v>
      </c>
      <c r="C10" s="19" t="s">
        <v>54</v>
      </c>
      <c r="D10" s="43">
        <v>5583639</v>
      </c>
      <c r="E10" s="43">
        <v>604487</v>
      </c>
      <c r="F10" s="43">
        <v>0</v>
      </c>
      <c r="G10" s="43">
        <v>544141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6732267</v>
      </c>
      <c r="O10" s="44">
        <f t="shared" si="2"/>
        <v>155.38989036353144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10306771</v>
      </c>
      <c r="E11" s="29">
        <f t="shared" si="3"/>
        <v>1324690</v>
      </c>
      <c r="F11" s="29">
        <f t="shared" si="3"/>
        <v>0</v>
      </c>
      <c r="G11" s="29">
        <f t="shared" si="3"/>
        <v>551422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12182883</v>
      </c>
      <c r="O11" s="41">
        <f t="shared" si="2"/>
        <v>281.19753029428739</v>
      </c>
      <c r="P11" s="10"/>
    </row>
    <row r="12" spans="1:133">
      <c r="A12" s="12"/>
      <c r="B12" s="42">
        <v>521</v>
      </c>
      <c r="C12" s="19" t="s">
        <v>25</v>
      </c>
      <c r="D12" s="43">
        <v>10123741</v>
      </c>
      <c r="E12" s="43">
        <v>122836</v>
      </c>
      <c r="F12" s="43">
        <v>0</v>
      </c>
      <c r="G12" s="43">
        <v>432695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10679272</v>
      </c>
      <c r="O12" s="44">
        <f t="shared" si="2"/>
        <v>246.49214079630698</v>
      </c>
      <c r="P12" s="9"/>
    </row>
    <row r="13" spans="1:133">
      <c r="A13" s="12"/>
      <c r="B13" s="42">
        <v>524</v>
      </c>
      <c r="C13" s="19" t="s">
        <v>26</v>
      </c>
      <c r="D13" s="43">
        <v>183030</v>
      </c>
      <c r="E13" s="43">
        <v>1201854</v>
      </c>
      <c r="F13" s="43">
        <v>0</v>
      </c>
      <c r="G13" s="43">
        <v>118727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1503611</v>
      </c>
      <c r="O13" s="44">
        <f t="shared" si="2"/>
        <v>34.705389497980384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1823304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19053790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20877094</v>
      </c>
      <c r="O14" s="41">
        <f t="shared" si="2"/>
        <v>481.87175995383728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1838217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1838217</v>
      </c>
      <c r="O15" s="44">
        <f t="shared" si="2"/>
        <v>42.428551644547028</v>
      </c>
      <c r="P15" s="9"/>
    </row>
    <row r="16" spans="1:133">
      <c r="A16" s="12"/>
      <c r="B16" s="42">
        <v>536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17215573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17215573</v>
      </c>
      <c r="O16" s="44">
        <f t="shared" si="2"/>
        <v>397.35886901327177</v>
      </c>
      <c r="P16" s="9"/>
    </row>
    <row r="17" spans="1:119">
      <c r="A17" s="12"/>
      <c r="B17" s="42">
        <v>538</v>
      </c>
      <c r="C17" s="19" t="s">
        <v>57</v>
      </c>
      <c r="D17" s="43">
        <v>0</v>
      </c>
      <c r="E17" s="43">
        <v>1823304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1823304</v>
      </c>
      <c r="O17" s="44">
        <f t="shared" si="2"/>
        <v>42.084339296018463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706472</v>
      </c>
      <c r="E18" s="29">
        <f t="shared" si="5"/>
        <v>858386</v>
      </c>
      <c r="F18" s="29">
        <f t="shared" si="5"/>
        <v>0</v>
      </c>
      <c r="G18" s="29">
        <f t="shared" si="5"/>
        <v>3212047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4776905</v>
      </c>
      <c r="O18" s="41">
        <f t="shared" si="2"/>
        <v>110.25747259088286</v>
      </c>
      <c r="P18" s="10"/>
    </row>
    <row r="19" spans="1:119">
      <c r="A19" s="12"/>
      <c r="B19" s="42">
        <v>541</v>
      </c>
      <c r="C19" s="19" t="s">
        <v>58</v>
      </c>
      <c r="D19" s="43">
        <v>706472</v>
      </c>
      <c r="E19" s="43">
        <v>858386</v>
      </c>
      <c r="F19" s="43">
        <v>0</v>
      </c>
      <c r="G19" s="43">
        <v>3194136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4758994</v>
      </c>
      <c r="O19" s="44">
        <f t="shared" si="2"/>
        <v>109.84406231967687</v>
      </c>
      <c r="P19" s="9"/>
    </row>
    <row r="20" spans="1:119">
      <c r="A20" s="12"/>
      <c r="B20" s="42">
        <v>549</v>
      </c>
      <c r="C20" s="19" t="s">
        <v>66</v>
      </c>
      <c r="D20" s="43">
        <v>0</v>
      </c>
      <c r="E20" s="43">
        <v>0</v>
      </c>
      <c r="F20" s="43">
        <v>0</v>
      </c>
      <c r="G20" s="43">
        <v>17911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17911</v>
      </c>
      <c r="O20" s="44">
        <f t="shared" si="2"/>
        <v>0.41341027120600116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SUM(D22:D25)</f>
        <v>3896115</v>
      </c>
      <c r="E21" s="29">
        <f t="shared" si="6"/>
        <v>325000</v>
      </c>
      <c r="F21" s="29">
        <f t="shared" si="6"/>
        <v>0</v>
      </c>
      <c r="G21" s="29">
        <f t="shared" si="6"/>
        <v>3529267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7750382</v>
      </c>
      <c r="O21" s="41">
        <f t="shared" si="2"/>
        <v>178.88937103289095</v>
      </c>
      <c r="P21" s="9"/>
    </row>
    <row r="22" spans="1:119">
      <c r="A22" s="12"/>
      <c r="B22" s="42">
        <v>571</v>
      </c>
      <c r="C22" s="19" t="s">
        <v>34</v>
      </c>
      <c r="D22" s="43">
        <v>437596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437596</v>
      </c>
      <c r="O22" s="44">
        <f t="shared" si="2"/>
        <v>10.100311598384305</v>
      </c>
      <c r="P22" s="9"/>
    </row>
    <row r="23" spans="1:119">
      <c r="A23" s="12"/>
      <c r="B23" s="42">
        <v>572</v>
      </c>
      <c r="C23" s="19" t="s">
        <v>59</v>
      </c>
      <c r="D23" s="43">
        <v>2950906</v>
      </c>
      <c r="E23" s="43">
        <v>0</v>
      </c>
      <c r="F23" s="43">
        <v>0</v>
      </c>
      <c r="G23" s="43">
        <v>3529267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6480173</v>
      </c>
      <c r="O23" s="44">
        <f t="shared" si="2"/>
        <v>149.57121754183495</v>
      </c>
      <c r="P23" s="9"/>
    </row>
    <row r="24" spans="1:119">
      <c r="A24" s="12"/>
      <c r="B24" s="42">
        <v>574</v>
      </c>
      <c r="C24" s="19" t="s">
        <v>36</v>
      </c>
      <c r="D24" s="43">
        <v>409818</v>
      </c>
      <c r="E24" s="43">
        <v>325000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734818</v>
      </c>
      <c r="O24" s="44">
        <f t="shared" si="2"/>
        <v>16.960600115406809</v>
      </c>
      <c r="P24" s="9"/>
    </row>
    <row r="25" spans="1:119">
      <c r="A25" s="12"/>
      <c r="B25" s="42">
        <v>579</v>
      </c>
      <c r="C25" s="19" t="s">
        <v>51</v>
      </c>
      <c r="D25" s="43">
        <v>97795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97795</v>
      </c>
      <c r="O25" s="44">
        <f t="shared" si="2"/>
        <v>2.2572417772648588</v>
      </c>
      <c r="P25" s="9"/>
    </row>
    <row r="26" spans="1:119" ht="15.75">
      <c r="A26" s="26" t="s">
        <v>60</v>
      </c>
      <c r="B26" s="27"/>
      <c r="C26" s="28"/>
      <c r="D26" s="29">
        <f t="shared" ref="D26:M26" si="7">SUM(D27:D27)</f>
        <v>15102775</v>
      </c>
      <c r="E26" s="29">
        <f t="shared" si="7"/>
        <v>16920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15119695</v>
      </c>
      <c r="O26" s="41">
        <f t="shared" si="2"/>
        <v>348.98315060588573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15102775</v>
      </c>
      <c r="E27" s="43">
        <v>16920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15119695</v>
      </c>
      <c r="O27" s="44">
        <f t="shared" si="2"/>
        <v>348.98315060588573</v>
      </c>
      <c r="P27" s="9"/>
    </row>
    <row r="28" spans="1:119" ht="16.5" thickBot="1">
      <c r="A28" s="13" t="s">
        <v>10</v>
      </c>
      <c r="B28" s="21"/>
      <c r="C28" s="20"/>
      <c r="D28" s="14">
        <f>SUM(D5,D11,D14,D18,D21,D26)</f>
        <v>42813095</v>
      </c>
      <c r="E28" s="14">
        <f t="shared" ref="E28:M28" si="8">SUM(E5,E11,E14,E18,E21,E26)</f>
        <v>5965869</v>
      </c>
      <c r="F28" s="14">
        <f t="shared" si="8"/>
        <v>0</v>
      </c>
      <c r="G28" s="14">
        <f t="shared" si="8"/>
        <v>9245459</v>
      </c>
      <c r="H28" s="14">
        <f t="shared" si="8"/>
        <v>0</v>
      </c>
      <c r="I28" s="14">
        <f t="shared" si="8"/>
        <v>19053790</v>
      </c>
      <c r="J28" s="14">
        <f t="shared" si="8"/>
        <v>610721</v>
      </c>
      <c r="K28" s="14">
        <f t="shared" si="8"/>
        <v>465218</v>
      </c>
      <c r="L28" s="14">
        <f t="shared" si="8"/>
        <v>0</v>
      </c>
      <c r="M28" s="14">
        <f t="shared" si="8"/>
        <v>0</v>
      </c>
      <c r="N28" s="14">
        <f t="shared" si="1"/>
        <v>78154152</v>
      </c>
      <c r="O28" s="35">
        <f t="shared" si="2"/>
        <v>1803.9042585112522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67</v>
      </c>
      <c r="M30" s="93"/>
      <c r="N30" s="93"/>
      <c r="O30" s="39">
        <v>43325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12471705</v>
      </c>
      <c r="E5" s="56">
        <f t="shared" si="0"/>
        <v>1616703</v>
      </c>
      <c r="F5" s="56">
        <f t="shared" si="0"/>
        <v>0</v>
      </c>
      <c r="G5" s="56">
        <f t="shared" si="0"/>
        <v>1994302</v>
      </c>
      <c r="H5" s="56">
        <f t="shared" si="0"/>
        <v>0</v>
      </c>
      <c r="I5" s="56">
        <f t="shared" si="0"/>
        <v>0</v>
      </c>
      <c r="J5" s="56">
        <f t="shared" si="0"/>
        <v>577160</v>
      </c>
      <c r="K5" s="56">
        <f t="shared" si="0"/>
        <v>307648</v>
      </c>
      <c r="L5" s="56">
        <f t="shared" si="0"/>
        <v>0</v>
      </c>
      <c r="M5" s="56">
        <f t="shared" si="0"/>
        <v>0</v>
      </c>
      <c r="N5" s="57">
        <f t="shared" ref="N5:N27" si="1">SUM(D5:M5)</f>
        <v>16967518</v>
      </c>
      <c r="O5" s="58">
        <f t="shared" ref="O5:O27" si="2">(N5/O$29)</f>
        <v>397.18902596034553</v>
      </c>
      <c r="P5" s="59"/>
    </row>
    <row r="6" spans="1:133">
      <c r="A6" s="61"/>
      <c r="B6" s="62">
        <v>512</v>
      </c>
      <c r="C6" s="63" t="s">
        <v>19</v>
      </c>
      <c r="D6" s="64">
        <v>2941866</v>
      </c>
      <c r="E6" s="64">
        <v>0</v>
      </c>
      <c r="F6" s="64">
        <v>0</v>
      </c>
      <c r="G6" s="64">
        <v>956265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3898131</v>
      </c>
      <c r="O6" s="65">
        <f t="shared" si="2"/>
        <v>91.250520845525415</v>
      </c>
      <c r="P6" s="66"/>
    </row>
    <row r="7" spans="1:133">
      <c r="A7" s="61"/>
      <c r="B7" s="62">
        <v>513</v>
      </c>
      <c r="C7" s="63" t="s">
        <v>20</v>
      </c>
      <c r="D7" s="64">
        <v>3083709</v>
      </c>
      <c r="E7" s="64">
        <v>0</v>
      </c>
      <c r="F7" s="64">
        <v>0</v>
      </c>
      <c r="G7" s="64">
        <v>54570</v>
      </c>
      <c r="H7" s="64">
        <v>0</v>
      </c>
      <c r="I7" s="64">
        <v>0</v>
      </c>
      <c r="J7" s="64">
        <v>577160</v>
      </c>
      <c r="K7" s="64">
        <v>307648</v>
      </c>
      <c r="L7" s="64">
        <v>0</v>
      </c>
      <c r="M7" s="64">
        <v>0</v>
      </c>
      <c r="N7" s="64">
        <f t="shared" si="1"/>
        <v>4023087</v>
      </c>
      <c r="O7" s="65">
        <f t="shared" si="2"/>
        <v>94.175589316229306</v>
      </c>
      <c r="P7" s="66"/>
    </row>
    <row r="8" spans="1:133">
      <c r="A8" s="61"/>
      <c r="B8" s="62">
        <v>515</v>
      </c>
      <c r="C8" s="63" t="s">
        <v>21</v>
      </c>
      <c r="D8" s="64">
        <v>798425</v>
      </c>
      <c r="E8" s="64">
        <v>691529</v>
      </c>
      <c r="F8" s="64">
        <v>0</v>
      </c>
      <c r="G8" s="64">
        <v>536044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2025998</v>
      </c>
      <c r="O8" s="65">
        <f t="shared" si="2"/>
        <v>47.426156979330038</v>
      </c>
      <c r="P8" s="66"/>
    </row>
    <row r="9" spans="1:133">
      <c r="A9" s="61"/>
      <c r="B9" s="62">
        <v>518</v>
      </c>
      <c r="C9" s="63" t="s">
        <v>22</v>
      </c>
      <c r="D9" s="64">
        <v>0</v>
      </c>
      <c r="E9" s="64">
        <v>309831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309831</v>
      </c>
      <c r="O9" s="65">
        <f t="shared" si="2"/>
        <v>7.2527680891406634</v>
      </c>
      <c r="P9" s="66"/>
    </row>
    <row r="10" spans="1:133">
      <c r="A10" s="61"/>
      <c r="B10" s="62">
        <v>519</v>
      </c>
      <c r="C10" s="63" t="s">
        <v>54</v>
      </c>
      <c r="D10" s="64">
        <v>5647705</v>
      </c>
      <c r="E10" s="64">
        <v>615343</v>
      </c>
      <c r="F10" s="64">
        <v>0</v>
      </c>
      <c r="G10" s="64">
        <v>447423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6710471</v>
      </c>
      <c r="O10" s="65">
        <f t="shared" si="2"/>
        <v>157.08399073012009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SUM(D12:D13)</f>
        <v>10142420</v>
      </c>
      <c r="E11" s="70">
        <f t="shared" si="3"/>
        <v>1307030</v>
      </c>
      <c r="F11" s="70">
        <f t="shared" si="3"/>
        <v>0</v>
      </c>
      <c r="G11" s="70">
        <f t="shared" si="3"/>
        <v>745668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12195118</v>
      </c>
      <c r="O11" s="72">
        <f t="shared" si="2"/>
        <v>285.4729277370725</v>
      </c>
      <c r="P11" s="73"/>
    </row>
    <row r="12" spans="1:133">
      <c r="A12" s="61"/>
      <c r="B12" s="62">
        <v>521</v>
      </c>
      <c r="C12" s="63" t="s">
        <v>25</v>
      </c>
      <c r="D12" s="64">
        <v>10014282</v>
      </c>
      <c r="E12" s="64">
        <v>108026</v>
      </c>
      <c r="F12" s="64">
        <v>0</v>
      </c>
      <c r="G12" s="64">
        <v>209625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10331933</v>
      </c>
      <c r="O12" s="65">
        <f t="shared" si="2"/>
        <v>241.85802570284886</v>
      </c>
      <c r="P12" s="66"/>
    </row>
    <row r="13" spans="1:133">
      <c r="A13" s="61"/>
      <c r="B13" s="62">
        <v>524</v>
      </c>
      <c r="C13" s="63" t="s">
        <v>26</v>
      </c>
      <c r="D13" s="64">
        <v>128138</v>
      </c>
      <c r="E13" s="64">
        <v>1199004</v>
      </c>
      <c r="F13" s="64">
        <v>0</v>
      </c>
      <c r="G13" s="64">
        <v>536043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1863185</v>
      </c>
      <c r="O13" s="65">
        <f t="shared" si="2"/>
        <v>43.614902034223647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SUM(D15:D17)</f>
        <v>0</v>
      </c>
      <c r="E14" s="70">
        <f t="shared" si="4"/>
        <v>1379795</v>
      </c>
      <c r="F14" s="70">
        <f t="shared" si="4"/>
        <v>0</v>
      </c>
      <c r="G14" s="70">
        <f t="shared" si="4"/>
        <v>99953</v>
      </c>
      <c r="H14" s="70">
        <f t="shared" si="4"/>
        <v>0</v>
      </c>
      <c r="I14" s="70">
        <f t="shared" si="4"/>
        <v>18708076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20187824</v>
      </c>
      <c r="O14" s="72">
        <f t="shared" si="2"/>
        <v>472.57248531098577</v>
      </c>
      <c r="P14" s="73"/>
    </row>
    <row r="15" spans="1:133">
      <c r="A15" s="61"/>
      <c r="B15" s="62">
        <v>534</v>
      </c>
      <c r="C15" s="63" t="s">
        <v>55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1780632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1780632</v>
      </c>
      <c r="O15" s="65">
        <f t="shared" si="2"/>
        <v>41.682436386619536</v>
      </c>
      <c r="P15" s="66"/>
    </row>
    <row r="16" spans="1:133">
      <c r="A16" s="61"/>
      <c r="B16" s="62">
        <v>536</v>
      </c>
      <c r="C16" s="63" t="s">
        <v>56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16927444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16927444</v>
      </c>
      <c r="O16" s="65">
        <f t="shared" si="2"/>
        <v>396.25094220370329</v>
      </c>
      <c r="P16" s="66"/>
    </row>
    <row r="17" spans="1:119">
      <c r="A17" s="61"/>
      <c r="B17" s="62">
        <v>538</v>
      </c>
      <c r="C17" s="63" t="s">
        <v>57</v>
      </c>
      <c r="D17" s="64">
        <v>0</v>
      </c>
      <c r="E17" s="64">
        <v>1379795</v>
      </c>
      <c r="F17" s="64">
        <v>0</v>
      </c>
      <c r="G17" s="64">
        <v>99953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1479748</v>
      </c>
      <c r="O17" s="65">
        <f t="shared" si="2"/>
        <v>34.639106720662937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SUM(D19:D19)</f>
        <v>692074</v>
      </c>
      <c r="E18" s="70">
        <f t="shared" si="5"/>
        <v>29661</v>
      </c>
      <c r="F18" s="70">
        <f t="shared" si="5"/>
        <v>0</v>
      </c>
      <c r="G18" s="70">
        <f t="shared" si="5"/>
        <v>5969262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6690997</v>
      </c>
      <c r="O18" s="72">
        <f t="shared" si="2"/>
        <v>156.62812799925092</v>
      </c>
      <c r="P18" s="73"/>
    </row>
    <row r="19" spans="1:119">
      <c r="A19" s="61"/>
      <c r="B19" s="62">
        <v>541</v>
      </c>
      <c r="C19" s="63" t="s">
        <v>58</v>
      </c>
      <c r="D19" s="64">
        <v>692074</v>
      </c>
      <c r="E19" s="64">
        <v>29661</v>
      </c>
      <c r="F19" s="64">
        <v>0</v>
      </c>
      <c r="G19" s="64">
        <v>5969262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6690997</v>
      </c>
      <c r="O19" s="65">
        <f t="shared" si="2"/>
        <v>156.62812799925092</v>
      </c>
      <c r="P19" s="66"/>
    </row>
    <row r="20" spans="1:119" ht="15.75">
      <c r="A20" s="67" t="s">
        <v>33</v>
      </c>
      <c r="B20" s="68"/>
      <c r="C20" s="69"/>
      <c r="D20" s="70">
        <f t="shared" ref="D20:M20" si="6">SUM(D21:D24)</f>
        <v>3675667</v>
      </c>
      <c r="E20" s="70">
        <f t="shared" si="6"/>
        <v>316731</v>
      </c>
      <c r="F20" s="70">
        <f t="shared" si="6"/>
        <v>0</v>
      </c>
      <c r="G20" s="70">
        <f t="shared" si="6"/>
        <v>538820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4531218</v>
      </c>
      <c r="O20" s="72">
        <f t="shared" si="2"/>
        <v>106.0703199981273</v>
      </c>
      <c r="P20" s="66"/>
    </row>
    <row r="21" spans="1:119">
      <c r="A21" s="61"/>
      <c r="B21" s="62">
        <v>571</v>
      </c>
      <c r="C21" s="63" t="s">
        <v>34</v>
      </c>
      <c r="D21" s="64">
        <v>408975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408975</v>
      </c>
      <c r="O21" s="65">
        <f t="shared" si="2"/>
        <v>9.5736089327933698</v>
      </c>
      <c r="P21" s="66"/>
    </row>
    <row r="22" spans="1:119">
      <c r="A22" s="61"/>
      <c r="B22" s="62">
        <v>572</v>
      </c>
      <c r="C22" s="63" t="s">
        <v>59</v>
      </c>
      <c r="D22" s="64">
        <v>2845518</v>
      </c>
      <c r="E22" s="64">
        <v>0</v>
      </c>
      <c r="F22" s="64">
        <v>0</v>
      </c>
      <c r="G22" s="64">
        <v>538820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3384338</v>
      </c>
      <c r="O22" s="65">
        <f t="shared" si="2"/>
        <v>79.223249607902801</v>
      </c>
      <c r="P22" s="66"/>
    </row>
    <row r="23" spans="1:119">
      <c r="A23" s="61"/>
      <c r="B23" s="62">
        <v>574</v>
      </c>
      <c r="C23" s="63" t="s">
        <v>36</v>
      </c>
      <c r="D23" s="64">
        <v>349921</v>
      </c>
      <c r="E23" s="64">
        <v>316731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666652</v>
      </c>
      <c r="O23" s="65">
        <f t="shared" si="2"/>
        <v>15.605515110372433</v>
      </c>
      <c r="P23" s="66"/>
    </row>
    <row r="24" spans="1:119">
      <c r="A24" s="61"/>
      <c r="B24" s="62">
        <v>579</v>
      </c>
      <c r="C24" s="63" t="s">
        <v>51</v>
      </c>
      <c r="D24" s="64">
        <v>71253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71253</v>
      </c>
      <c r="O24" s="65">
        <f t="shared" si="2"/>
        <v>1.6679463470586859</v>
      </c>
      <c r="P24" s="66"/>
    </row>
    <row r="25" spans="1:119" ht="15.75">
      <c r="A25" s="67" t="s">
        <v>60</v>
      </c>
      <c r="B25" s="68"/>
      <c r="C25" s="69"/>
      <c r="D25" s="70">
        <f t="shared" ref="D25:M25" si="7">SUM(D26:D26)</f>
        <v>3540121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3540121</v>
      </c>
      <c r="O25" s="72">
        <f t="shared" si="2"/>
        <v>82.869940775767219</v>
      </c>
      <c r="P25" s="66"/>
    </row>
    <row r="26" spans="1:119" ht="15.75" thickBot="1">
      <c r="A26" s="61"/>
      <c r="B26" s="62">
        <v>581</v>
      </c>
      <c r="C26" s="63" t="s">
        <v>61</v>
      </c>
      <c r="D26" s="64">
        <v>3540121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3540121</v>
      </c>
      <c r="O26" s="65">
        <f t="shared" si="2"/>
        <v>82.869940775767219</v>
      </c>
      <c r="P26" s="66"/>
    </row>
    <row r="27" spans="1:119" ht="16.5" thickBot="1">
      <c r="A27" s="74" t="s">
        <v>10</v>
      </c>
      <c r="B27" s="75"/>
      <c r="C27" s="76"/>
      <c r="D27" s="77">
        <f>SUM(D5,D11,D14,D18,D20,D25)</f>
        <v>30521987</v>
      </c>
      <c r="E27" s="77">
        <f t="shared" ref="E27:M27" si="8">SUM(E5,E11,E14,E18,E20,E25)</f>
        <v>4649920</v>
      </c>
      <c r="F27" s="77">
        <f t="shared" si="8"/>
        <v>0</v>
      </c>
      <c r="G27" s="77">
        <f t="shared" si="8"/>
        <v>9348005</v>
      </c>
      <c r="H27" s="77">
        <f t="shared" si="8"/>
        <v>0</v>
      </c>
      <c r="I27" s="77">
        <f t="shared" si="8"/>
        <v>18708076</v>
      </c>
      <c r="J27" s="77">
        <f t="shared" si="8"/>
        <v>577160</v>
      </c>
      <c r="K27" s="77">
        <f t="shared" si="8"/>
        <v>307648</v>
      </c>
      <c r="L27" s="77">
        <f t="shared" si="8"/>
        <v>0</v>
      </c>
      <c r="M27" s="77">
        <f t="shared" si="8"/>
        <v>0</v>
      </c>
      <c r="N27" s="77">
        <f t="shared" si="1"/>
        <v>64112796</v>
      </c>
      <c r="O27" s="78">
        <f t="shared" si="2"/>
        <v>1500.8028277815492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62</v>
      </c>
      <c r="M29" s="117"/>
      <c r="N29" s="117"/>
      <c r="O29" s="88">
        <v>42719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2023-05-12T21:15:53Z</cp:lastPrinted>
  <dcterms:created xsi:type="dcterms:W3CDTF">2000-08-31T21:26:31Z</dcterms:created>
  <dcterms:modified xsi:type="dcterms:W3CDTF">2023-05-12T21:16:00Z</dcterms:modified>
</cp:coreProperties>
</file>