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'2006'!$A$1:$O$140</definedName>
    <definedName name="_xlnm.Print_Area" localSheetId="15">'2007'!$A$1:$O$137</definedName>
    <definedName name="_xlnm.Print_Area" localSheetId="14">'2008'!$A$1:$O$132</definedName>
    <definedName name="_xlnm.Print_Area" localSheetId="13">'2009'!$A$1:$O$140</definedName>
    <definedName name="_xlnm.Print_Area" localSheetId="12">'2010'!$A$1:$O$129</definedName>
    <definedName name="_xlnm.Print_Area" localSheetId="11">'2011'!$A$1:$O$133</definedName>
    <definedName name="_xlnm.Print_Area" localSheetId="10">'2012'!$A$1:$O$131</definedName>
    <definedName name="_xlnm.Print_Area" localSheetId="9">'2013'!$A$1:$O$130</definedName>
    <definedName name="_xlnm.Print_Area" localSheetId="8">'2014'!$A$1:$O$134</definedName>
    <definedName name="_xlnm.Print_Area" localSheetId="7">'2015'!$A$1:$O$132</definedName>
    <definedName name="_xlnm.Print_Area" localSheetId="6">'2016'!$A$1:$O$130</definedName>
    <definedName name="_xlnm.Print_Area" localSheetId="5">'2017'!$A$1:$O$130</definedName>
    <definedName name="_xlnm.Print_Area" localSheetId="4">'2018'!$A$1:$O$132</definedName>
    <definedName name="_xlnm.Print_Area" localSheetId="3">'2019'!$A$1:$O$131</definedName>
    <definedName name="_xlnm.Print_Area" localSheetId="2">'2020'!$A$1:$O$132</definedName>
    <definedName name="_xlnm.Print_Area" localSheetId="1">'2021'!$A$1:$P$131</definedName>
    <definedName name="_xlnm.Print_Area" localSheetId="0">'2022'!$A$1:$P$132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27" i="50" l="1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N119" i="50"/>
  <c r="M119" i="50"/>
  <c r="L119" i="50"/>
  <c r="K119" i="50"/>
  <c r="J119" i="50"/>
  <c r="I119" i="50"/>
  <c r="H119" i="50"/>
  <c r="G119" i="50"/>
  <c r="F119" i="50"/>
  <c r="E119" i="50"/>
  <c r="D119" i="50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N109" i="50"/>
  <c r="M109" i="50"/>
  <c r="L109" i="50"/>
  <c r="K109" i="50"/>
  <c r="J109" i="50"/>
  <c r="I109" i="50"/>
  <c r="H109" i="50"/>
  <c r="G109" i="50"/>
  <c r="F109" i="50"/>
  <c r="E109" i="50"/>
  <c r="D109" i="50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N100" i="50"/>
  <c r="M100" i="50"/>
  <c r="L100" i="50"/>
  <c r="K100" i="50"/>
  <c r="J100" i="50"/>
  <c r="I100" i="50"/>
  <c r="H100" i="50"/>
  <c r="G100" i="50"/>
  <c r="F100" i="50"/>
  <c r="E100" i="50"/>
  <c r="D100" i="50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N66" i="50"/>
  <c r="M66" i="50"/>
  <c r="L66" i="50"/>
  <c r="K66" i="50"/>
  <c r="J66" i="50"/>
  <c r="I66" i="50"/>
  <c r="H66" i="50"/>
  <c r="G66" i="50"/>
  <c r="F66" i="50"/>
  <c r="E66" i="50"/>
  <c r="D66" i="50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19" i="50" l="1"/>
  <c r="P119" i="50" s="1"/>
  <c r="O109" i="50"/>
  <c r="P109" i="50" s="1"/>
  <c r="O100" i="50"/>
  <c r="P100" i="50" s="1"/>
  <c r="O66" i="50"/>
  <c r="P66" i="50" s="1"/>
  <c r="O31" i="50"/>
  <c r="P31" i="50" s="1"/>
  <c r="O5" i="50"/>
  <c r="P5" i="50" s="1"/>
  <c r="N30" i="47"/>
  <c r="O30" i="47" s="1"/>
  <c r="O126" i="49"/>
  <c r="P126" i="49"/>
  <c r="O125" i="49"/>
  <c r="P125" i="49"/>
  <c r="O124" i="49"/>
  <c r="P124" i="49" s="1"/>
  <c r="O123" i="49"/>
  <c r="P123" i="49" s="1"/>
  <c r="O122" i="49"/>
  <c r="P122" i="49" s="1"/>
  <c r="O121" i="49"/>
  <c r="P121" i="49" s="1"/>
  <c r="O120" i="49"/>
  <c r="P120" i="49"/>
  <c r="O119" i="49"/>
  <c r="P119" i="49"/>
  <c r="O118" i="49"/>
  <c r="P118" i="49" s="1"/>
  <c r="N117" i="49"/>
  <c r="M117" i="49"/>
  <c r="L117" i="49"/>
  <c r="O117" i="49" s="1"/>
  <c r="P117" i="49" s="1"/>
  <c r="K117" i="49"/>
  <c r="J117" i="49"/>
  <c r="I117" i="49"/>
  <c r="H117" i="49"/>
  <c r="G117" i="49"/>
  <c r="F117" i="49"/>
  <c r="E117" i="49"/>
  <c r="D117" i="49"/>
  <c r="O116" i="49"/>
  <c r="P116" i="49"/>
  <c r="O115" i="49"/>
  <c r="P115" i="49"/>
  <c r="O114" i="49"/>
  <c r="P114" i="49" s="1"/>
  <c r="O113" i="49"/>
  <c r="P113" i="49" s="1"/>
  <c r="O112" i="49"/>
  <c r="P112" i="49"/>
  <c r="O111" i="49"/>
  <c r="P111" i="49"/>
  <c r="O110" i="49"/>
  <c r="P110" i="49"/>
  <c r="O109" i="49"/>
  <c r="P109" i="49"/>
  <c r="O108" i="49"/>
  <c r="P108" i="49" s="1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 s="1"/>
  <c r="O105" i="49"/>
  <c r="P105" i="49"/>
  <c r="O104" i="49"/>
  <c r="P104" i="49"/>
  <c r="O103" i="49"/>
  <c r="P103" i="49" s="1"/>
  <c r="O102" i="49"/>
  <c r="P102" i="49" s="1"/>
  <c r="O101" i="49"/>
  <c r="P101" i="49" s="1"/>
  <c r="O100" i="49"/>
  <c r="P100" i="49" s="1"/>
  <c r="O99" i="49"/>
  <c r="P99" i="49"/>
  <c r="N98" i="49"/>
  <c r="M98" i="49"/>
  <c r="L98" i="49"/>
  <c r="K98" i="49"/>
  <c r="J98" i="49"/>
  <c r="I98" i="49"/>
  <c r="H98" i="49"/>
  <c r="G98" i="49"/>
  <c r="F98" i="49"/>
  <c r="E98" i="49"/>
  <c r="D98" i="49"/>
  <c r="O97" i="49"/>
  <c r="P97" i="49"/>
  <c r="O96" i="49"/>
  <c r="P96" i="49"/>
  <c r="O95" i="49"/>
  <c r="P95" i="49"/>
  <c r="O94" i="49"/>
  <c r="P94" i="49"/>
  <c r="O93" i="49"/>
  <c r="P93" i="49" s="1"/>
  <c r="O92" i="49"/>
  <c r="P92" i="49" s="1"/>
  <c r="O91" i="49"/>
  <c r="P91" i="49"/>
  <c r="O90" i="49"/>
  <c r="P90" i="49"/>
  <c r="O89" i="49"/>
  <c r="P89" i="49"/>
  <c r="O88" i="49"/>
  <c r="P88" i="49"/>
  <c r="O87" i="49"/>
  <c r="P87" i="49" s="1"/>
  <c r="O86" i="49"/>
  <c r="P86" i="49" s="1"/>
  <c r="O85" i="49"/>
  <c r="P85" i="49"/>
  <c r="O84" i="49"/>
  <c r="P84" i="49"/>
  <c r="O83" i="49"/>
  <c r="P83" i="49"/>
  <c r="O82" i="49"/>
  <c r="P82" i="49"/>
  <c r="O81" i="49"/>
  <c r="P81" i="49" s="1"/>
  <c r="O80" i="49"/>
  <c r="P80" i="49" s="1"/>
  <c r="O79" i="49"/>
  <c r="P79" i="49"/>
  <c r="O78" i="49"/>
  <c r="P78" i="49"/>
  <c r="O77" i="49"/>
  <c r="P77" i="49"/>
  <c r="O76" i="49"/>
  <c r="P76" i="49"/>
  <c r="O75" i="49"/>
  <c r="P75" i="49" s="1"/>
  <c r="O74" i="49"/>
  <c r="P74" i="49" s="1"/>
  <c r="O73" i="49"/>
  <c r="P73" i="49"/>
  <c r="O72" i="49"/>
  <c r="P72" i="49"/>
  <c r="O71" i="49"/>
  <c r="P71" i="49"/>
  <c r="O70" i="49"/>
  <c r="P70" i="49"/>
  <c r="O69" i="49"/>
  <c r="P69" i="49" s="1"/>
  <c r="O68" i="49"/>
  <c r="P68" i="49" s="1"/>
  <c r="O67" i="49"/>
  <c r="P67" i="49"/>
  <c r="O66" i="49"/>
  <c r="P66" i="49"/>
  <c r="O65" i="49"/>
  <c r="P65" i="49"/>
  <c r="O64" i="49"/>
  <c r="P64" i="49"/>
  <c r="N63" i="49"/>
  <c r="M63" i="49"/>
  <c r="L63" i="49"/>
  <c r="K63" i="49"/>
  <c r="J63" i="49"/>
  <c r="I63" i="49"/>
  <c r="H63" i="49"/>
  <c r="G63" i="49"/>
  <c r="F63" i="49"/>
  <c r="E63" i="49"/>
  <c r="D63" i="49"/>
  <c r="O62" i="49"/>
  <c r="P62" i="49" s="1"/>
  <c r="O61" i="49"/>
  <c r="P61" i="49"/>
  <c r="O60" i="49"/>
  <c r="P60" i="49"/>
  <c r="O59" i="49"/>
  <c r="P59" i="49"/>
  <c r="O58" i="49"/>
  <c r="P58" i="49" s="1"/>
  <c r="O57" i="49"/>
  <c r="P57" i="49" s="1"/>
  <c r="O56" i="49"/>
  <c r="P56" i="49" s="1"/>
  <c r="O55" i="49"/>
  <c r="P55" i="49"/>
  <c r="O54" i="49"/>
  <c r="P54" i="49" s="1"/>
  <c r="O53" i="49"/>
  <c r="P53" i="49"/>
  <c r="O52" i="49"/>
  <c r="P52" i="49" s="1"/>
  <c r="O51" i="49"/>
  <c r="P51" i="49" s="1"/>
  <c r="O50" i="49"/>
  <c r="P50" i="49" s="1"/>
  <c r="O49" i="49"/>
  <c r="P49" i="49"/>
  <c r="O48" i="49"/>
  <c r="P48" i="49"/>
  <c r="O47" i="49"/>
  <c r="P47" i="49"/>
  <c r="O46" i="49"/>
  <c r="P46" i="49" s="1"/>
  <c r="O45" i="49"/>
  <c r="P45" i="49" s="1"/>
  <c r="O44" i="49"/>
  <c r="P44" i="49" s="1"/>
  <c r="O43" i="49"/>
  <c r="P43" i="49" s="1"/>
  <c r="O42" i="49"/>
  <c r="P42" i="49" s="1"/>
  <c r="O41" i="49"/>
  <c r="P41" i="49"/>
  <c r="O40" i="49"/>
  <c r="P40" i="49" s="1"/>
  <c r="O39" i="49"/>
  <c r="P39" i="49" s="1"/>
  <c r="O38" i="49"/>
  <c r="P38" i="49" s="1"/>
  <c r="O37" i="49"/>
  <c r="P37" i="49" s="1"/>
  <c r="O36" i="49"/>
  <c r="P36" i="49" s="1"/>
  <c r="O35" i="49"/>
  <c r="P35" i="49"/>
  <c r="O34" i="49"/>
  <c r="P34" i="49" s="1"/>
  <c r="O33" i="49"/>
  <c r="P33" i="49" s="1"/>
  <c r="O32" i="49"/>
  <c r="P32" i="49" s="1"/>
  <c r="O31" i="49"/>
  <c r="P31" i="49" s="1"/>
  <c r="N30" i="49"/>
  <c r="M30" i="49"/>
  <c r="L30" i="49"/>
  <c r="K30" i="49"/>
  <c r="J30" i="49"/>
  <c r="I30" i="49"/>
  <c r="H30" i="49"/>
  <c r="O30" i="49" s="1"/>
  <c r="P30" i="49" s="1"/>
  <c r="G30" i="49"/>
  <c r="F30" i="49"/>
  <c r="E30" i="49"/>
  <c r="D30" i="49"/>
  <c r="O29" i="49"/>
  <c r="P29" i="49"/>
  <c r="O28" i="49"/>
  <c r="P28" i="49" s="1"/>
  <c r="O27" i="49"/>
  <c r="P27" i="49"/>
  <c r="O26" i="49"/>
  <c r="P26" i="49"/>
  <c r="O25" i="49"/>
  <c r="P25" i="49"/>
  <c r="O24" i="49"/>
  <c r="P24" i="49" s="1"/>
  <c r="O23" i="49"/>
  <c r="P23" i="49"/>
  <c r="O22" i="49"/>
  <c r="P22" i="49" s="1"/>
  <c r="O21" i="49"/>
  <c r="P21" i="49"/>
  <c r="O20" i="49"/>
  <c r="P20" i="49"/>
  <c r="O19" i="49"/>
  <c r="P19" i="49"/>
  <c r="O18" i="49"/>
  <c r="P18" i="49" s="1"/>
  <c r="O17" i="49"/>
  <c r="P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/>
  <c r="O13" i="49"/>
  <c r="P13" i="49" s="1"/>
  <c r="O12" i="49"/>
  <c r="P12" i="49" s="1"/>
  <c r="O11" i="49"/>
  <c r="P11" i="49"/>
  <c r="O10" i="49"/>
  <c r="P10" i="49" s="1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7" i="47"/>
  <c r="O127" i="47"/>
  <c r="N126" i="47"/>
  <c r="O126" i="47" s="1"/>
  <c r="N125" i="47"/>
  <c r="O125" i="47" s="1"/>
  <c r="N124" i="47"/>
  <c r="O124" i="47" s="1"/>
  <c r="N123" i="47"/>
  <c r="O123" i="47"/>
  <c r="N122" i="47"/>
  <c r="O122" i="47"/>
  <c r="N121" i="47"/>
  <c r="O121" i="47"/>
  <c r="N120" i="47"/>
  <c r="O120" i="47" s="1"/>
  <c r="M119" i="47"/>
  <c r="L119" i="47"/>
  <c r="K119" i="47"/>
  <c r="J119" i="47"/>
  <c r="I119" i="47"/>
  <c r="H119" i="47"/>
  <c r="G119" i="47"/>
  <c r="F119" i="47"/>
  <c r="E119" i="47"/>
  <c r="D119" i="47"/>
  <c r="N119" i="47" s="1"/>
  <c r="O119" i="47" s="1"/>
  <c r="N118" i="47"/>
  <c r="O118" i="47" s="1"/>
  <c r="N117" i="47"/>
  <c r="O117" i="47" s="1"/>
  <c r="N116" i="47"/>
  <c r="O116" i="47"/>
  <c r="N115" i="47"/>
  <c r="O115" i="47"/>
  <c r="N114" i="47"/>
  <c r="O114" i="47"/>
  <c r="N113" i="47"/>
  <c r="O113" i="47" s="1"/>
  <c r="N112" i="47"/>
  <c r="O112" i="47" s="1"/>
  <c r="N111" i="47"/>
  <c r="O111" i="47" s="1"/>
  <c r="N110" i="47"/>
  <c r="O110" i="47"/>
  <c r="M109" i="47"/>
  <c r="L109" i="47"/>
  <c r="K109" i="47"/>
  <c r="J109" i="47"/>
  <c r="I109" i="47"/>
  <c r="H109" i="47"/>
  <c r="G109" i="47"/>
  <c r="F109" i="47"/>
  <c r="E109" i="47"/>
  <c r="D109" i="47"/>
  <c r="N109" i="47" s="1"/>
  <c r="O109" i="47" s="1"/>
  <c r="N108" i="47"/>
  <c r="O108" i="47"/>
  <c r="N107" i="47"/>
  <c r="O107" i="47"/>
  <c r="N106" i="47"/>
  <c r="O106" i="47" s="1"/>
  <c r="N105" i="47"/>
  <c r="O105" i="47" s="1"/>
  <c r="N104" i="47"/>
  <c r="O104" i="47" s="1"/>
  <c r="N103" i="47"/>
  <c r="O103" i="47"/>
  <c r="N102" i="47"/>
  <c r="O102" i="47"/>
  <c r="N101" i="47"/>
  <c r="O101" i="47"/>
  <c r="N100" i="47"/>
  <c r="O100" i="47" s="1"/>
  <c r="M99" i="47"/>
  <c r="L99" i="47"/>
  <c r="K99" i="47"/>
  <c r="J99" i="47"/>
  <c r="I99" i="47"/>
  <c r="H99" i="47"/>
  <c r="G99" i="47"/>
  <c r="F99" i="47"/>
  <c r="E99" i="47"/>
  <c r="D99" i="47"/>
  <c r="N98" i="47"/>
  <c r="O98" i="47" s="1"/>
  <c r="N97" i="47"/>
  <c r="O97" i="47" s="1"/>
  <c r="N96" i="47"/>
  <c r="O96" i="47"/>
  <c r="N95" i="47"/>
  <c r="O95" i="47"/>
  <c r="N94" i="47"/>
  <c r="O94" i="47"/>
  <c r="N93" i="47"/>
  <c r="O93" i="47" s="1"/>
  <c r="N92" i="47"/>
  <c r="O92" i="47" s="1"/>
  <c r="N91" i="47"/>
  <c r="O91" i="47" s="1"/>
  <c r="N90" i="47"/>
  <c r="O90" i="47"/>
  <c r="N89" i="47"/>
  <c r="O89" i="47"/>
  <c r="N88" i="47"/>
  <c r="O88" i="47"/>
  <c r="N87" i="47"/>
  <c r="O87" i="47" s="1"/>
  <c r="N86" i="47"/>
  <c r="O86" i="47" s="1"/>
  <c r="N85" i="47"/>
  <c r="O85" i="47" s="1"/>
  <c r="N84" i="47"/>
  <c r="O84" i="47"/>
  <c r="N83" i="47"/>
  <c r="O83" i="47"/>
  <c r="N82" i="47"/>
  <c r="O82" i="47"/>
  <c r="N81" i="47"/>
  <c r="O81" i="47" s="1"/>
  <c r="N80" i="47"/>
  <c r="O80" i="47" s="1"/>
  <c r="N79" i="47"/>
  <c r="O79" i="47" s="1"/>
  <c r="N78" i="47"/>
  <c r="O78" i="47"/>
  <c r="N77" i="47"/>
  <c r="O77" i="47"/>
  <c r="N76" i="47"/>
  <c r="O76" i="47"/>
  <c r="N75" i="47"/>
  <c r="O75" i="47" s="1"/>
  <c r="N74" i="47"/>
  <c r="O74" i="47" s="1"/>
  <c r="N73" i="47"/>
  <c r="O73" i="47" s="1"/>
  <c r="N72" i="47"/>
  <c r="O72" i="47"/>
  <c r="N71" i="47"/>
  <c r="O71" i="47"/>
  <c r="N70" i="47"/>
  <c r="O70" i="47"/>
  <c r="N69" i="47"/>
  <c r="O69" i="47" s="1"/>
  <c r="N68" i="47"/>
  <c r="O68" i="47" s="1"/>
  <c r="N67" i="47"/>
  <c r="O67" i="47" s="1"/>
  <c r="N66" i="47"/>
  <c r="O66" i="47"/>
  <c r="N65" i="47"/>
  <c r="O65" i="47"/>
  <c r="M64" i="47"/>
  <c r="L64" i="47"/>
  <c r="K64" i="47"/>
  <c r="J64" i="47"/>
  <c r="I64" i="47"/>
  <c r="H64" i="47"/>
  <c r="G64" i="47"/>
  <c r="F64" i="47"/>
  <c r="E64" i="47"/>
  <c r="D64" i="47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/>
  <c r="N51" i="47"/>
  <c r="O51" i="47"/>
  <c r="N50" i="47"/>
  <c r="O50" i="47"/>
  <c r="N49" i="47"/>
  <c r="O49" i="47" s="1"/>
  <c r="N48" i="47"/>
  <c r="O48" i="47" s="1"/>
  <c r="N47" i="47"/>
  <c r="O47" i="47" s="1"/>
  <c r="N46" i="47"/>
  <c r="O46" i="47"/>
  <c r="N45" i="47"/>
  <c r="O45" i="47"/>
  <c r="N44" i="47"/>
  <c r="O44" i="47"/>
  <c r="N43" i="47"/>
  <c r="O43" i="47" s="1"/>
  <c r="N42" i="47"/>
  <c r="O42" i="47" s="1"/>
  <c r="N41" i="47"/>
  <c r="O41" i="47" s="1"/>
  <c r="N40" i="47"/>
  <c r="O40" i="47"/>
  <c r="N39" i="47"/>
  <c r="O39" i="47"/>
  <c r="N38" i="47"/>
  <c r="O38" i="47"/>
  <c r="N37" i="47"/>
  <c r="O37" i="47" s="1"/>
  <c r="N36" i="47"/>
  <c r="O36" i="47" s="1"/>
  <c r="N35" i="47"/>
  <c r="O35" i="47" s="1"/>
  <c r="N34" i="47"/>
  <c r="O34" i="47"/>
  <c r="M33" i="47"/>
  <c r="L33" i="47"/>
  <c r="K33" i="47"/>
  <c r="N33" i="47" s="1"/>
  <c r="O33" i="47" s="1"/>
  <c r="J33" i="47"/>
  <c r="I33" i="47"/>
  <c r="H33" i="47"/>
  <c r="G33" i="47"/>
  <c r="F33" i="47"/>
  <c r="E33" i="47"/>
  <c r="D33" i="47"/>
  <c r="N32" i="47"/>
  <c r="O32" i="47"/>
  <c r="N31" i="47"/>
  <c r="O31" i="47"/>
  <c r="N29" i="47"/>
  <c r="O29" i="47" s="1"/>
  <c r="N28" i="47"/>
  <c r="O28" i="47" s="1"/>
  <c r="N27" i="47"/>
  <c r="O27" i="47" s="1"/>
  <c r="N26" i="47"/>
  <c r="O26" i="47"/>
  <c r="N25" i="47"/>
  <c r="O25" i="47"/>
  <c r="N24" i="47"/>
  <c r="O24" i="47"/>
  <c r="N23" i="47"/>
  <c r="O23" i="47" s="1"/>
  <c r="N22" i="47"/>
  <c r="O22" i="47" s="1"/>
  <c r="N21" i="47"/>
  <c r="O21" i="47" s="1"/>
  <c r="N20" i="47"/>
  <c r="O20" i="47"/>
  <c r="N19" i="47"/>
  <c r="O19" i="47"/>
  <c r="N18" i="47"/>
  <c r="O18" i="47"/>
  <c r="N17" i="47"/>
  <c r="O17" i="47" s="1"/>
  <c r="M16" i="47"/>
  <c r="L16" i="47"/>
  <c r="K16" i="47"/>
  <c r="J16" i="47"/>
  <c r="I16" i="47"/>
  <c r="H16" i="47"/>
  <c r="H128" i="47"/>
  <c r="G16" i="47"/>
  <c r="F16" i="47"/>
  <c r="E16" i="47"/>
  <c r="D16" i="47"/>
  <c r="N15" i="47"/>
  <c r="O15" i="47"/>
  <c r="N14" i="47"/>
  <c r="O14" i="47"/>
  <c r="N13" i="47"/>
  <c r="O13" i="47" s="1"/>
  <c r="N12" i="47"/>
  <c r="O12" i="47" s="1"/>
  <c r="N11" i="47"/>
  <c r="O11" i="47"/>
  <c r="N10" i="47"/>
  <c r="O10" i="47"/>
  <c r="N9" i="47"/>
  <c r="O9" i="47"/>
  <c r="N8" i="47"/>
  <c r="O8" i="47"/>
  <c r="N7" i="47"/>
  <c r="O7" i="47" s="1"/>
  <c r="N6" i="47"/>
  <c r="O6" i="47" s="1"/>
  <c r="M5" i="47"/>
  <c r="L5" i="47"/>
  <c r="L128" i="47" s="1"/>
  <c r="K5" i="47"/>
  <c r="J5" i="47"/>
  <c r="I5" i="47"/>
  <c r="H5" i="47"/>
  <c r="G5" i="47"/>
  <c r="F5" i="47"/>
  <c r="E5" i="47"/>
  <c r="D5" i="47"/>
  <c r="D128" i="47" s="1"/>
  <c r="N126" i="46"/>
  <c r="O126" i="46" s="1"/>
  <c r="N125" i="46"/>
  <c r="O125" i="46"/>
  <c r="N124" i="46"/>
  <c r="O124" i="46"/>
  <c r="N123" i="46"/>
  <c r="O123" i="46"/>
  <c r="N122" i="46"/>
  <c r="O122" i="46" s="1"/>
  <c r="N121" i="46"/>
  <c r="O121" i="46" s="1"/>
  <c r="M120" i="46"/>
  <c r="L120" i="46"/>
  <c r="K120" i="46"/>
  <c r="J120" i="46"/>
  <c r="I120" i="46"/>
  <c r="H120" i="46"/>
  <c r="G120" i="46"/>
  <c r="F120" i="46"/>
  <c r="E120" i="46"/>
  <c r="D120" i="46"/>
  <c r="N119" i="46"/>
  <c r="O119" i="46" s="1"/>
  <c r="N118" i="46"/>
  <c r="O118" i="46"/>
  <c r="N117" i="46"/>
  <c r="O117" i="46"/>
  <c r="N116" i="46"/>
  <c r="O116" i="46"/>
  <c r="N115" i="46"/>
  <c r="O115" i="46"/>
  <c r="N114" i="46"/>
  <c r="O114" i="46" s="1"/>
  <c r="N113" i="46"/>
  <c r="O113" i="46" s="1"/>
  <c r="M112" i="46"/>
  <c r="L112" i="46"/>
  <c r="K112" i="46"/>
  <c r="J112" i="46"/>
  <c r="I112" i="46"/>
  <c r="H112" i="46"/>
  <c r="G112" i="46"/>
  <c r="F112" i="46"/>
  <c r="E112" i="46"/>
  <c r="D112" i="46"/>
  <c r="N111" i="46"/>
  <c r="O111" i="46" s="1"/>
  <c r="N110" i="46"/>
  <c r="O110" i="46"/>
  <c r="N109" i="46"/>
  <c r="O109" i="46" s="1"/>
  <c r="N108" i="46"/>
  <c r="O108" i="46" s="1"/>
  <c r="N107" i="46"/>
  <c r="O107" i="46"/>
  <c r="N106" i="46"/>
  <c r="O106" i="46" s="1"/>
  <c r="N105" i="46"/>
  <c r="O105" i="46" s="1"/>
  <c r="N104" i="46"/>
  <c r="O104" i="46"/>
  <c r="N103" i="46"/>
  <c r="O103" i="46" s="1"/>
  <c r="M102" i="46"/>
  <c r="L102" i="46"/>
  <c r="K102" i="46"/>
  <c r="J102" i="46"/>
  <c r="I102" i="46"/>
  <c r="H102" i="46"/>
  <c r="G102" i="46"/>
  <c r="F102" i="46"/>
  <c r="E102" i="46"/>
  <c r="D102" i="46"/>
  <c r="N101" i="46"/>
  <c r="O101" i="46" s="1"/>
  <c r="N100" i="46"/>
  <c r="O100" i="46" s="1"/>
  <c r="N99" i="46"/>
  <c r="O99" i="46"/>
  <c r="N98" i="46"/>
  <c r="O98" i="46" s="1"/>
  <c r="N97" i="46"/>
  <c r="O97" i="46" s="1"/>
  <c r="N96" i="46"/>
  <c r="O96" i="46"/>
  <c r="N95" i="46"/>
  <c r="O95" i="46" s="1"/>
  <c r="N94" i="46"/>
  <c r="O94" i="46" s="1"/>
  <c r="N93" i="46"/>
  <c r="O93" i="46"/>
  <c r="N92" i="46"/>
  <c r="O92" i="46" s="1"/>
  <c r="N91" i="46"/>
  <c r="O91" i="46" s="1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 s="1"/>
  <c r="N71" i="46"/>
  <c r="O71" i="46" s="1"/>
  <c r="N70" i="46"/>
  <c r="O70" i="46" s="1"/>
  <c r="N69" i="46"/>
  <c r="O69" i="46"/>
  <c r="N68" i="46"/>
  <c r="O68" i="46" s="1"/>
  <c r="N67" i="46"/>
  <c r="O67" i="46" s="1"/>
  <c r="M66" i="46"/>
  <c r="L66" i="46"/>
  <c r="K66" i="46"/>
  <c r="J66" i="46"/>
  <c r="I66" i="46"/>
  <c r="H66" i="46"/>
  <c r="G66" i="46"/>
  <c r="F66" i="46"/>
  <c r="E66" i="46"/>
  <c r="D66" i="46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/>
  <c r="N39" i="46"/>
  <c r="O39" i="46" s="1"/>
  <c r="N38" i="46"/>
  <c r="O38" i="46" s="1"/>
  <c r="N37" i="46"/>
  <c r="O37" i="46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 s="1"/>
  <c r="N30" i="46"/>
  <c r="O30" i="46" s="1"/>
  <c r="N29" i="46"/>
  <c r="O29" i="46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/>
  <c r="N22" i="46"/>
  <c r="O22" i="46" s="1"/>
  <c r="N21" i="46"/>
  <c r="O21" i="46" s="1"/>
  <c r="N20" i="46"/>
  <c r="O20" i="46"/>
  <c r="N19" i="46"/>
  <c r="O19" i="46" s="1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27" i="45"/>
  <c r="O127" i="45"/>
  <c r="N126" i="45"/>
  <c r="O126" i="45" s="1"/>
  <c r="N125" i="45"/>
  <c r="O125" i="45" s="1"/>
  <c r="N124" i="45"/>
  <c r="O124" i="45"/>
  <c r="N123" i="45"/>
  <c r="O123" i="45" s="1"/>
  <c r="N122" i="45"/>
  <c r="O122" i="45" s="1"/>
  <c r="N121" i="45"/>
  <c r="O121" i="45" s="1"/>
  <c r="N120" i="45"/>
  <c r="O120" i="45" s="1"/>
  <c r="M119" i="45"/>
  <c r="L119" i="45"/>
  <c r="K119" i="45"/>
  <c r="J119" i="45"/>
  <c r="I119" i="45"/>
  <c r="H119" i="45"/>
  <c r="G119" i="45"/>
  <c r="F119" i="45"/>
  <c r="E119" i="45"/>
  <c r="D119" i="45"/>
  <c r="N118" i="45"/>
  <c r="O118" i="45" s="1"/>
  <c r="N117" i="45"/>
  <c r="O117" i="45" s="1"/>
  <c r="N116" i="45"/>
  <c r="O116" i="45"/>
  <c r="N115" i="45"/>
  <c r="O115" i="45" s="1"/>
  <c r="N114" i="45"/>
  <c r="O114" i="45" s="1"/>
  <c r="N113" i="45"/>
  <c r="O113" i="45"/>
  <c r="N112" i="45"/>
  <c r="O112" i="45" s="1"/>
  <c r="M111" i="45"/>
  <c r="L111" i="45"/>
  <c r="K111" i="45"/>
  <c r="J111" i="45"/>
  <c r="I111" i="45"/>
  <c r="H111" i="45"/>
  <c r="G111" i="45"/>
  <c r="F111" i="45"/>
  <c r="E111" i="45"/>
  <c r="D111" i="45"/>
  <c r="N110" i="45"/>
  <c r="O110" i="45" s="1"/>
  <c r="N109" i="45"/>
  <c r="O109" i="45" s="1"/>
  <c r="N108" i="45"/>
  <c r="O108" i="45"/>
  <c r="N107" i="45"/>
  <c r="O107" i="45" s="1"/>
  <c r="N106" i="45"/>
  <c r="O106" i="45" s="1"/>
  <c r="N105" i="45"/>
  <c r="O105" i="45"/>
  <c r="N104" i="45"/>
  <c r="O104" i="45" s="1"/>
  <c r="N103" i="45"/>
  <c r="O103" i="45" s="1"/>
  <c r="N102" i="45"/>
  <c r="O102" i="45"/>
  <c r="M101" i="45"/>
  <c r="L101" i="45"/>
  <c r="K101" i="45"/>
  <c r="K128" i="45" s="1"/>
  <c r="J101" i="45"/>
  <c r="I101" i="45"/>
  <c r="H101" i="45"/>
  <c r="G101" i="45"/>
  <c r="F101" i="45"/>
  <c r="E101" i="45"/>
  <c r="D101" i="45"/>
  <c r="N100" i="45"/>
  <c r="O100" i="45"/>
  <c r="N99" i="45"/>
  <c r="O99" i="45" s="1"/>
  <c r="N98" i="45"/>
  <c r="O98" i="45" s="1"/>
  <c r="N97" i="45"/>
  <c r="O97" i="45" s="1"/>
  <c r="N96" i="45"/>
  <c r="O96" i="45" s="1"/>
  <c r="N95" i="45"/>
  <c r="O95" i="45" s="1"/>
  <c r="N94" i="45"/>
  <c r="O94" i="45"/>
  <c r="N93" i="45"/>
  <c r="O93" i="45" s="1"/>
  <c r="N92" i="45"/>
  <c r="O92" i="45" s="1"/>
  <c r="N91" i="45"/>
  <c r="O91" i="45"/>
  <c r="N90" i="45"/>
  <c r="O90" i="45" s="1"/>
  <c r="N89" i="45"/>
  <c r="O89" i="45" s="1"/>
  <c r="N88" i="45"/>
  <c r="O88" i="45"/>
  <c r="N87" i="45"/>
  <c r="O87" i="45" s="1"/>
  <c r="N86" i="45"/>
  <c r="O86" i="45" s="1"/>
  <c r="N85" i="45"/>
  <c r="O85" i="45"/>
  <c r="N84" i="45"/>
  <c r="O84" i="45" s="1"/>
  <c r="N83" i="45"/>
  <c r="O83" i="45" s="1"/>
  <c r="N82" i="45"/>
  <c r="O82" i="45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/>
  <c r="N69" i="45"/>
  <c r="O69" i="45" s="1"/>
  <c r="N68" i="45"/>
  <c r="O68" i="45" s="1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G128" i="45" s="1"/>
  <c r="F5" i="45"/>
  <c r="E5" i="45"/>
  <c r="D5" i="45"/>
  <c r="N125" i="44"/>
  <c r="O125" i="44" s="1"/>
  <c r="N124" i="44"/>
  <c r="O124" i="44" s="1"/>
  <c r="N123" i="44"/>
  <c r="O123" i="44"/>
  <c r="N122" i="44"/>
  <c r="O122" i="44" s="1"/>
  <c r="N121" i="44"/>
  <c r="O121" i="44" s="1"/>
  <c r="N120" i="44"/>
  <c r="O120" i="44"/>
  <c r="N119" i="44"/>
  <c r="O119" i="44" s="1"/>
  <c r="M118" i="44"/>
  <c r="L118" i="44"/>
  <c r="K118" i="44"/>
  <c r="J118" i="44"/>
  <c r="I118" i="44"/>
  <c r="H118" i="44"/>
  <c r="G118" i="44"/>
  <c r="F118" i="44"/>
  <c r="E118" i="44"/>
  <c r="D118" i="44"/>
  <c r="N117" i="44"/>
  <c r="O117" i="44" s="1"/>
  <c r="N116" i="44"/>
  <c r="O116" i="44" s="1"/>
  <c r="N115" i="44"/>
  <c r="O115" i="44"/>
  <c r="N114" i="44"/>
  <c r="O114" i="44" s="1"/>
  <c r="N113" i="44"/>
  <c r="O113" i="44" s="1"/>
  <c r="N112" i="44"/>
  <c r="O112" i="44" s="1"/>
  <c r="N111" i="44"/>
  <c r="O111" i="44" s="1"/>
  <c r="M110" i="44"/>
  <c r="L110" i="44"/>
  <c r="K110" i="44"/>
  <c r="J110" i="44"/>
  <c r="I110" i="44"/>
  <c r="H110" i="44"/>
  <c r="G110" i="44"/>
  <c r="F110" i="44"/>
  <c r="E110" i="44"/>
  <c r="D110" i="44"/>
  <c r="N109" i="44"/>
  <c r="O109" i="44" s="1"/>
  <c r="N108" i="44"/>
  <c r="O108" i="44" s="1"/>
  <c r="N107" i="44"/>
  <c r="O107" i="44"/>
  <c r="N106" i="44"/>
  <c r="O106" i="44" s="1"/>
  <c r="N105" i="44"/>
  <c r="O105" i="44" s="1"/>
  <c r="N104" i="44"/>
  <c r="O104" i="44" s="1"/>
  <c r="N103" i="44"/>
  <c r="O103" i="44" s="1"/>
  <c r="N102" i="44"/>
  <c r="O102" i="44" s="1"/>
  <c r="N101" i="44"/>
  <c r="O101" i="44"/>
  <c r="M100" i="44"/>
  <c r="L100" i="44"/>
  <c r="K100" i="44"/>
  <c r="J100" i="44"/>
  <c r="I100" i="44"/>
  <c r="H100" i="44"/>
  <c r="G100" i="44"/>
  <c r="F100" i="44"/>
  <c r="E100" i="44"/>
  <c r="D100" i="44"/>
  <c r="N99" i="44"/>
  <c r="O99" i="44"/>
  <c r="N98" i="44"/>
  <c r="O98" i="44" s="1"/>
  <c r="N97" i="44"/>
  <c r="O97" i="44" s="1"/>
  <c r="N96" i="44"/>
  <c r="O96" i="44"/>
  <c r="N95" i="44"/>
  <c r="O95" i="44" s="1"/>
  <c r="N94" i="44"/>
  <c r="O94" i="44" s="1"/>
  <c r="N93" i="44"/>
  <c r="O93" i="44"/>
  <c r="N92" i="44"/>
  <c r="O92" i="44" s="1"/>
  <c r="N91" i="44"/>
  <c r="O91" i="44" s="1"/>
  <c r="N90" i="44"/>
  <c r="O90" i="44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 s="1"/>
  <c r="N81" i="44"/>
  <c r="O81" i="44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/>
  <c r="N71" i="44"/>
  <c r="O71" i="44" s="1"/>
  <c r="N70" i="44"/>
  <c r="O70" i="44" s="1"/>
  <c r="N69" i="44"/>
  <c r="O69" i="44"/>
  <c r="N68" i="44"/>
  <c r="O68" i="44" s="1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25" i="43"/>
  <c r="O125" i="43" s="1"/>
  <c r="N124" i="43"/>
  <c r="O124" i="43" s="1"/>
  <c r="N123" i="43"/>
  <c r="O123" i="43" s="1"/>
  <c r="N122" i="43"/>
  <c r="O122" i="43" s="1"/>
  <c r="N121" i="43"/>
  <c r="O121" i="43" s="1"/>
  <c r="N120" i="43"/>
  <c r="O120" i="43" s="1"/>
  <c r="N119" i="43"/>
  <c r="O119" i="43" s="1"/>
  <c r="N118" i="43"/>
  <c r="O118" i="43" s="1"/>
  <c r="M117" i="43"/>
  <c r="L117" i="43"/>
  <c r="K117" i="43"/>
  <c r="J117" i="43"/>
  <c r="I117" i="43"/>
  <c r="H117" i="43"/>
  <c r="G117" i="43"/>
  <c r="F117" i="43"/>
  <c r="E117" i="43"/>
  <c r="D117" i="43"/>
  <c r="N116" i="43"/>
  <c r="O116" i="43" s="1"/>
  <c r="N115" i="43"/>
  <c r="O115" i="43" s="1"/>
  <c r="N114" i="43"/>
  <c r="O114" i="43" s="1"/>
  <c r="N113" i="43"/>
  <c r="O113" i="43" s="1"/>
  <c r="N112" i="43"/>
  <c r="O112" i="43" s="1"/>
  <c r="N111" i="43"/>
  <c r="O111" i="43" s="1"/>
  <c r="N110" i="43"/>
  <c r="O110" i="43" s="1"/>
  <c r="M109" i="43"/>
  <c r="L109" i="43"/>
  <c r="K109" i="43"/>
  <c r="J109" i="43"/>
  <c r="I109" i="43"/>
  <c r="H109" i="43"/>
  <c r="G109" i="43"/>
  <c r="F109" i="43"/>
  <c r="E109" i="43"/>
  <c r="D109" i="43"/>
  <c r="N108" i="43"/>
  <c r="O108" i="43" s="1"/>
  <c r="N107" i="43"/>
  <c r="O107" i="43" s="1"/>
  <c r="N106" i="43"/>
  <c r="O106" i="43" s="1"/>
  <c r="N105" i="43"/>
  <c r="O105" i="43" s="1"/>
  <c r="N104" i="43"/>
  <c r="O104" i="43" s="1"/>
  <c r="N103" i="43"/>
  <c r="O103" i="43" s="1"/>
  <c r="N102" i="43"/>
  <c r="O102" i="43" s="1"/>
  <c r="N101" i="43"/>
  <c r="O101" i="43" s="1"/>
  <c r="N100" i="43"/>
  <c r="O100" i="43" s="1"/>
  <c r="M99" i="43"/>
  <c r="L99" i="43"/>
  <c r="K99" i="43"/>
  <c r="J99" i="43"/>
  <c r="I99" i="43"/>
  <c r="H99" i="43"/>
  <c r="G99" i="43"/>
  <c r="F99" i="43"/>
  <c r="E99" i="43"/>
  <c r="D99" i="43"/>
  <c r="N98" i="43"/>
  <c r="O98" i="43" s="1"/>
  <c r="N97" i="43"/>
  <c r="O97" i="43" s="1"/>
  <c r="N96" i="43"/>
  <c r="O96" i="43" s="1"/>
  <c r="N95" i="43"/>
  <c r="O95" i="43" s="1"/>
  <c r="N94" i="43"/>
  <c r="O94" i="43" s="1"/>
  <c r="N93" i="43"/>
  <c r="O93" i="43" s="1"/>
  <c r="N92" i="43"/>
  <c r="O92" i="43" s="1"/>
  <c r="N91" i="43"/>
  <c r="O91" i="43" s="1"/>
  <c r="N90" i="43"/>
  <c r="O90" i="43" s="1"/>
  <c r="N89" i="43"/>
  <c r="O89" i="43"/>
  <c r="N88" i="43"/>
  <c r="O88" i="43" s="1"/>
  <c r="N87" i="43"/>
  <c r="O87" i="43" s="1"/>
  <c r="N86" i="43"/>
  <c r="O86" i="43" s="1"/>
  <c r="N85" i="43"/>
  <c r="O85" i="43" s="1"/>
  <c r="N84" i="43"/>
  <c r="O84" i="43" s="1"/>
  <c r="N83" i="43"/>
  <c r="O83" i="43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/>
  <c r="N30" i="43"/>
  <c r="O30" i="43"/>
  <c r="N29" i="43"/>
  <c r="O29" i="43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F126" i="43" s="1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35" i="42"/>
  <c r="O135" i="42" s="1"/>
  <c r="N134" i="42"/>
  <c r="O134" i="42"/>
  <c r="N133" i="42"/>
  <c r="O133" i="42" s="1"/>
  <c r="N132" i="42"/>
  <c r="O132" i="42" s="1"/>
  <c r="N131" i="42"/>
  <c r="O131" i="42" s="1"/>
  <c r="N130" i="42"/>
  <c r="O130" i="42" s="1"/>
  <c r="N129" i="42"/>
  <c r="O129" i="42" s="1"/>
  <c r="N128" i="42"/>
  <c r="O128" i="42"/>
  <c r="N127" i="42"/>
  <c r="O127" i="42"/>
  <c r="N126" i="42"/>
  <c r="O126" i="42" s="1"/>
  <c r="N125" i="42"/>
  <c r="O125" i="42" s="1"/>
  <c r="N124" i="42"/>
  <c r="O124" i="42" s="1"/>
  <c r="M123" i="42"/>
  <c r="L123" i="42"/>
  <c r="K123" i="42"/>
  <c r="J123" i="42"/>
  <c r="I123" i="42"/>
  <c r="H123" i="42"/>
  <c r="G123" i="42"/>
  <c r="F123" i="42"/>
  <c r="E123" i="42"/>
  <c r="D123" i="42"/>
  <c r="N122" i="42"/>
  <c r="O122" i="42" s="1"/>
  <c r="N121" i="42"/>
  <c r="O121" i="42" s="1"/>
  <c r="N120" i="42"/>
  <c r="O120" i="42"/>
  <c r="N119" i="42"/>
  <c r="O119" i="42" s="1"/>
  <c r="N118" i="42"/>
  <c r="O118" i="42" s="1"/>
  <c r="N117" i="42"/>
  <c r="O117" i="42" s="1"/>
  <c r="N116" i="42"/>
  <c r="O116" i="42" s="1"/>
  <c r="N115" i="42"/>
  <c r="O115" i="42" s="1"/>
  <c r="N114" i="42"/>
  <c r="O114" i="42"/>
  <c r="N113" i="42"/>
  <c r="O113" i="42"/>
  <c r="N112" i="42"/>
  <c r="O112" i="42" s="1"/>
  <c r="N111" i="42"/>
  <c r="O111" i="42" s="1"/>
  <c r="M110" i="42"/>
  <c r="N110" i="42" s="1"/>
  <c r="O110" i="42" s="1"/>
  <c r="L110" i="42"/>
  <c r="K110" i="42"/>
  <c r="J110" i="42"/>
  <c r="I110" i="42"/>
  <c r="H110" i="42"/>
  <c r="G110" i="42"/>
  <c r="F110" i="42"/>
  <c r="E110" i="42"/>
  <c r="D110" i="42"/>
  <c r="N109" i="42"/>
  <c r="O109" i="42" s="1"/>
  <c r="N108" i="42"/>
  <c r="O108" i="42" s="1"/>
  <c r="N107" i="42"/>
  <c r="O107" i="42" s="1"/>
  <c r="N106" i="42"/>
  <c r="O106" i="42"/>
  <c r="N105" i="42"/>
  <c r="O105" i="42"/>
  <c r="N104" i="42"/>
  <c r="O104" i="42" s="1"/>
  <c r="N103" i="42"/>
  <c r="O103" i="42" s="1"/>
  <c r="N102" i="42"/>
  <c r="O102" i="42" s="1"/>
  <c r="M101" i="42"/>
  <c r="L101" i="42"/>
  <c r="K101" i="42"/>
  <c r="J101" i="42"/>
  <c r="I101" i="42"/>
  <c r="N101" i="42" s="1"/>
  <c r="O101" i="42" s="1"/>
  <c r="H101" i="42"/>
  <c r="G101" i="42"/>
  <c r="F101" i="42"/>
  <c r="E101" i="42"/>
  <c r="D101" i="42"/>
  <c r="N100" i="42"/>
  <c r="O100" i="42" s="1"/>
  <c r="N99" i="42"/>
  <c r="O99" i="42" s="1"/>
  <c r="N98" i="42"/>
  <c r="O98" i="42"/>
  <c r="N97" i="42"/>
  <c r="O97" i="42"/>
  <c r="N96" i="42"/>
  <c r="O96" i="42" s="1"/>
  <c r="N95" i="42"/>
  <c r="O95" i="42" s="1"/>
  <c r="N94" i="42"/>
  <c r="O94" i="42" s="1"/>
  <c r="N93" i="42"/>
  <c r="O93" i="42" s="1"/>
  <c r="N92" i="42"/>
  <c r="O92" i="42"/>
  <c r="N91" i="42"/>
  <c r="O91" i="42" s="1"/>
  <c r="N90" i="42"/>
  <c r="O90" i="42" s="1"/>
  <c r="N89" i="42"/>
  <c r="O89" i="42" s="1"/>
  <c r="N88" i="42"/>
  <c r="O88" i="42" s="1"/>
  <c r="N87" i="42"/>
  <c r="O87" i="42" s="1"/>
  <c r="N86" i="42"/>
  <c r="O86" i="42"/>
  <c r="N85" i="42"/>
  <c r="O85" i="42" s="1"/>
  <c r="N84" i="42"/>
  <c r="O84" i="42" s="1"/>
  <c r="N83" i="42"/>
  <c r="O83" i="42" s="1"/>
  <c r="N82" i="42"/>
  <c r="O82" i="42" s="1"/>
  <c r="N81" i="42"/>
  <c r="O81" i="42" s="1"/>
  <c r="N80" i="42"/>
  <c r="O80" i="42"/>
  <c r="N79" i="42"/>
  <c r="O79" i="42"/>
  <c r="N78" i="42"/>
  <c r="O78" i="42" s="1"/>
  <c r="N77" i="42"/>
  <c r="O77" i="42" s="1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M52" i="42"/>
  <c r="L52" i="42"/>
  <c r="K52" i="42"/>
  <c r="J52" i="42"/>
  <c r="I52" i="42"/>
  <c r="H52" i="42"/>
  <c r="G52" i="42"/>
  <c r="F52" i="42"/>
  <c r="N52" i="42" s="1"/>
  <c r="O52" i="42" s="1"/>
  <c r="E52" i="42"/>
  <c r="D52" i="42"/>
  <c r="N51" i="42"/>
  <c r="O51" i="42" s="1"/>
  <c r="N50" i="42"/>
  <c r="O50" i="42" s="1"/>
  <c r="N49" i="42"/>
  <c r="O49" i="42" s="1"/>
  <c r="N48" i="42"/>
  <c r="O48" i="42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32" i="41"/>
  <c r="O132" i="41" s="1"/>
  <c r="N131" i="41"/>
  <c r="O131" i="41" s="1"/>
  <c r="N130" i="41"/>
  <c r="O130" i="41" s="1"/>
  <c r="N129" i="41"/>
  <c r="O129" i="41" s="1"/>
  <c r="N128" i="41"/>
  <c r="O128" i="41"/>
  <c r="N127" i="41"/>
  <c r="O127" i="41" s="1"/>
  <c r="N126" i="41"/>
  <c r="O126" i="41" s="1"/>
  <c r="N125" i="41"/>
  <c r="O125" i="41" s="1"/>
  <c r="N124" i="41"/>
  <c r="O124" i="41" s="1"/>
  <c r="N123" i="41"/>
  <c r="O123" i="41" s="1"/>
  <c r="N122" i="41"/>
  <c r="O122" i="41"/>
  <c r="N121" i="41"/>
  <c r="O121" i="41"/>
  <c r="N120" i="41"/>
  <c r="O120" i="41" s="1"/>
  <c r="N119" i="41"/>
  <c r="O119" i="41" s="1"/>
  <c r="M118" i="41"/>
  <c r="L118" i="41"/>
  <c r="K118" i="41"/>
  <c r="J118" i="41"/>
  <c r="I118" i="41"/>
  <c r="H118" i="41"/>
  <c r="G118" i="41"/>
  <c r="F118" i="41"/>
  <c r="E118" i="41"/>
  <c r="D118" i="41"/>
  <c r="N117" i="41"/>
  <c r="O117" i="41" s="1"/>
  <c r="N116" i="41"/>
  <c r="O116" i="41" s="1"/>
  <c r="N115" i="41"/>
  <c r="O115" i="41" s="1"/>
  <c r="N114" i="41"/>
  <c r="O114" i="41"/>
  <c r="N113" i="41"/>
  <c r="O113" i="41"/>
  <c r="N112" i="41"/>
  <c r="O112" i="41" s="1"/>
  <c r="N111" i="41"/>
  <c r="O111" i="41" s="1"/>
  <c r="N110" i="41"/>
  <c r="O110" i="41" s="1"/>
  <c r="N109" i="41"/>
  <c r="O109" i="41" s="1"/>
  <c r="N108" i="41"/>
  <c r="O108" i="41"/>
  <c r="N107" i="41"/>
  <c r="O107" i="41" s="1"/>
  <c r="N106" i="41"/>
  <c r="O106" i="41" s="1"/>
  <c r="M105" i="41"/>
  <c r="L105" i="41"/>
  <c r="K105" i="41"/>
  <c r="J105" i="41"/>
  <c r="I105" i="41"/>
  <c r="H105" i="41"/>
  <c r="G105" i="41"/>
  <c r="F105" i="41"/>
  <c r="E105" i="41"/>
  <c r="E133" i="41" s="1"/>
  <c r="D105" i="41"/>
  <c r="N104" i="41"/>
  <c r="O104" i="41" s="1"/>
  <c r="N103" i="41"/>
  <c r="O103" i="41" s="1"/>
  <c r="N102" i="41"/>
  <c r="O102" i="41" s="1"/>
  <c r="N101" i="41"/>
  <c r="O101" i="41" s="1"/>
  <c r="N100" i="41"/>
  <c r="O100" i="41"/>
  <c r="N99" i="41"/>
  <c r="O99" i="41"/>
  <c r="N98" i="41"/>
  <c r="O98" i="41" s="1"/>
  <c r="N97" i="41"/>
  <c r="O97" i="41" s="1"/>
  <c r="M96" i="41"/>
  <c r="M133" i="41" s="1"/>
  <c r="L96" i="41"/>
  <c r="K96" i="41"/>
  <c r="J96" i="41"/>
  <c r="I96" i="41"/>
  <c r="H96" i="41"/>
  <c r="G96" i="41"/>
  <c r="F96" i="41"/>
  <c r="E96" i="41"/>
  <c r="D96" i="41"/>
  <c r="N95" i="41"/>
  <c r="O95" i="41" s="1"/>
  <c r="N94" i="41"/>
  <c r="O94" i="41" s="1"/>
  <c r="N93" i="41"/>
  <c r="O93" i="41" s="1"/>
  <c r="N92" i="41"/>
  <c r="O92" i="41"/>
  <c r="N91" i="41"/>
  <c r="O91" i="41"/>
  <c r="N90" i="41"/>
  <c r="O90" i="41" s="1"/>
  <c r="N89" i="41"/>
  <c r="O89" i="41" s="1"/>
  <c r="N88" i="41"/>
  <c r="O88" i="41" s="1"/>
  <c r="N87" i="41"/>
  <c r="O87" i="41" s="1"/>
  <c r="N86" i="41"/>
  <c r="O86" i="41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27" i="40"/>
  <c r="O127" i="40" s="1"/>
  <c r="N126" i="40"/>
  <c r="O126" i="40" s="1"/>
  <c r="N125" i="40"/>
  <c r="O125" i="40" s="1"/>
  <c r="N124" i="40"/>
  <c r="O124" i="40" s="1"/>
  <c r="N123" i="40"/>
  <c r="O123" i="40"/>
  <c r="N122" i="40"/>
  <c r="O122" i="40"/>
  <c r="N121" i="40"/>
  <c r="O121" i="40" s="1"/>
  <c r="N120" i="40"/>
  <c r="O120" i="40" s="1"/>
  <c r="N119" i="40"/>
  <c r="O119" i="40" s="1"/>
  <c r="N118" i="40"/>
  <c r="O118" i="40" s="1"/>
  <c r="M117" i="40"/>
  <c r="L117" i="40"/>
  <c r="K117" i="40"/>
  <c r="J117" i="40"/>
  <c r="I117" i="40"/>
  <c r="H117" i="40"/>
  <c r="G117" i="40"/>
  <c r="F117" i="40"/>
  <c r="E117" i="40"/>
  <c r="D117" i="40"/>
  <c r="N116" i="40"/>
  <c r="O116" i="40" s="1"/>
  <c r="N115" i="40"/>
  <c r="O115" i="40"/>
  <c r="N114" i="40"/>
  <c r="O114" i="40"/>
  <c r="N113" i="40"/>
  <c r="O113" i="40" s="1"/>
  <c r="N112" i="40"/>
  <c r="O112" i="40" s="1"/>
  <c r="N111" i="40"/>
  <c r="O111" i="40" s="1"/>
  <c r="N110" i="40"/>
  <c r="O110" i="40" s="1"/>
  <c r="M109" i="40"/>
  <c r="L109" i="40"/>
  <c r="K109" i="40"/>
  <c r="J109" i="40"/>
  <c r="I109" i="40"/>
  <c r="H109" i="40"/>
  <c r="G109" i="40"/>
  <c r="F109" i="40"/>
  <c r="E109" i="40"/>
  <c r="D109" i="40"/>
  <c r="N108" i="40"/>
  <c r="O108" i="40" s="1"/>
  <c r="N107" i="40"/>
  <c r="O107" i="40"/>
  <c r="N106" i="40"/>
  <c r="O106" i="40"/>
  <c r="N105" i="40"/>
  <c r="O105" i="40" s="1"/>
  <c r="N104" i="40"/>
  <c r="O104" i="40" s="1"/>
  <c r="N103" i="40"/>
  <c r="O103" i="40" s="1"/>
  <c r="N102" i="40"/>
  <c r="O102" i="40" s="1"/>
  <c r="N101" i="40"/>
  <c r="O101" i="40"/>
  <c r="N100" i="40"/>
  <c r="O100" i="40" s="1"/>
  <c r="M99" i="40"/>
  <c r="L99" i="40"/>
  <c r="K99" i="40"/>
  <c r="J99" i="40"/>
  <c r="I99" i="40"/>
  <c r="H99" i="40"/>
  <c r="G99" i="40"/>
  <c r="F99" i="40"/>
  <c r="E99" i="40"/>
  <c r="D99" i="40"/>
  <c r="N98" i="40"/>
  <c r="O98" i="40" s="1"/>
  <c r="N97" i="40"/>
  <c r="O97" i="40"/>
  <c r="N96" i="40"/>
  <c r="O96" i="40" s="1"/>
  <c r="N95" i="40"/>
  <c r="O95" i="40" s="1"/>
  <c r="N94" i="40"/>
  <c r="O94" i="40" s="1"/>
  <c r="N93" i="40"/>
  <c r="O93" i="40"/>
  <c r="N92" i="40"/>
  <c r="O92" i="40"/>
  <c r="N91" i="40"/>
  <c r="O91" i="40"/>
  <c r="N90" i="40"/>
  <c r="O90" i="40" s="1"/>
  <c r="N89" i="40"/>
  <c r="O89" i="40" s="1"/>
  <c r="N88" i="40"/>
  <c r="O88" i="40" s="1"/>
  <c r="N87" i="40"/>
  <c r="O87" i="40"/>
  <c r="N86" i="40"/>
  <c r="O86" i="40" s="1"/>
  <c r="N85" i="40"/>
  <c r="O85" i="40"/>
  <c r="N84" i="40"/>
  <c r="O84" i="40" s="1"/>
  <c r="N83" i="40"/>
  <c r="O83" i="40" s="1"/>
  <c r="N82" i="40"/>
  <c r="O82" i="40" s="1"/>
  <c r="N81" i="40"/>
  <c r="O81" i="40"/>
  <c r="N80" i="40"/>
  <c r="O80" i="40" s="1"/>
  <c r="N79" i="40"/>
  <c r="O79" i="40"/>
  <c r="N78" i="40"/>
  <c r="O78" i="40" s="1"/>
  <c r="N77" i="40"/>
  <c r="O77" i="40" s="1"/>
  <c r="N76" i="40"/>
  <c r="O76" i="40" s="1"/>
  <c r="N75" i="40"/>
  <c r="O75" i="40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/>
  <c r="N68" i="40"/>
  <c r="O68" i="40"/>
  <c r="N67" i="40"/>
  <c r="O67" i="40"/>
  <c r="N66" i="40"/>
  <c r="O66" i="40" s="1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H128" i="40" s="1"/>
  <c r="G5" i="40"/>
  <c r="F5" i="40"/>
  <c r="E5" i="40"/>
  <c r="D5" i="40"/>
  <c r="N129" i="39"/>
  <c r="O129" i="39" s="1"/>
  <c r="N128" i="39"/>
  <c r="O128" i="39" s="1"/>
  <c r="N127" i="39"/>
  <c r="O127" i="39" s="1"/>
  <c r="N126" i="39"/>
  <c r="O126" i="39"/>
  <c r="N125" i="39"/>
  <c r="O125" i="39"/>
  <c r="N124" i="39"/>
  <c r="O124" i="39" s="1"/>
  <c r="N123" i="39"/>
  <c r="O123" i="39" s="1"/>
  <c r="N122" i="39"/>
  <c r="O122" i="39" s="1"/>
  <c r="N121" i="39"/>
  <c r="O121" i="39" s="1"/>
  <c r="N120" i="39"/>
  <c r="O120" i="39"/>
  <c r="M119" i="39"/>
  <c r="L119" i="39"/>
  <c r="K119" i="39"/>
  <c r="J119" i="39"/>
  <c r="I119" i="39"/>
  <c r="H119" i="39"/>
  <c r="G119" i="39"/>
  <c r="N119" i="39" s="1"/>
  <c r="O119" i="39" s="1"/>
  <c r="F119" i="39"/>
  <c r="E119" i="39"/>
  <c r="D119" i="39"/>
  <c r="N118" i="39"/>
  <c r="O118" i="39"/>
  <c r="N117" i="39"/>
  <c r="O117" i="39" s="1"/>
  <c r="N116" i="39"/>
  <c r="O116" i="39" s="1"/>
  <c r="N115" i="39"/>
  <c r="O115" i="39" s="1"/>
  <c r="N114" i="39"/>
  <c r="O114" i="39" s="1"/>
  <c r="N113" i="39"/>
  <c r="O113" i="39" s="1"/>
  <c r="N112" i="39"/>
  <c r="O112" i="39"/>
  <c r="M111" i="39"/>
  <c r="L111" i="39"/>
  <c r="K111" i="39"/>
  <c r="J111" i="39"/>
  <c r="I111" i="39"/>
  <c r="H111" i="39"/>
  <c r="G111" i="39"/>
  <c r="F111" i="39"/>
  <c r="E111" i="39"/>
  <c r="D111" i="39"/>
  <c r="N110" i="39"/>
  <c r="O110" i="39"/>
  <c r="N109" i="39"/>
  <c r="O109" i="39" s="1"/>
  <c r="N108" i="39"/>
  <c r="O108" i="39" s="1"/>
  <c r="N107" i="39"/>
  <c r="O107" i="39" s="1"/>
  <c r="N106" i="39"/>
  <c r="O106" i="39" s="1"/>
  <c r="N105" i="39"/>
  <c r="O105" i="39" s="1"/>
  <c r="N104" i="39"/>
  <c r="O104" i="39"/>
  <c r="N103" i="39"/>
  <c r="O103" i="39"/>
  <c r="N102" i="39"/>
  <c r="O102" i="39" s="1"/>
  <c r="M101" i="39"/>
  <c r="L101" i="39"/>
  <c r="K101" i="39"/>
  <c r="J101" i="39"/>
  <c r="I101" i="39"/>
  <c r="H101" i="39"/>
  <c r="G101" i="39"/>
  <c r="F101" i="39"/>
  <c r="E101" i="39"/>
  <c r="D101" i="39"/>
  <c r="N100" i="39"/>
  <c r="O100" i="39" s="1"/>
  <c r="N99" i="39"/>
  <c r="O99" i="39" s="1"/>
  <c r="N98" i="39"/>
  <c r="O98" i="39" s="1"/>
  <c r="N97" i="39"/>
  <c r="O97" i="39" s="1"/>
  <c r="N96" i="39"/>
  <c r="O96" i="39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/>
  <c r="N88" i="39"/>
  <c r="O88" i="39" s="1"/>
  <c r="N87" i="39"/>
  <c r="O87" i="39" s="1"/>
  <c r="N86" i="39"/>
  <c r="O86" i="39" s="1"/>
  <c r="N85" i="39"/>
  <c r="O85" i="39" s="1"/>
  <c r="N84" i="39"/>
  <c r="O84" i="39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/>
  <c r="N70" i="39"/>
  <c r="O70" i="39"/>
  <c r="N69" i="39"/>
  <c r="O69" i="39" s="1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M33" i="39"/>
  <c r="L33" i="39"/>
  <c r="K33" i="39"/>
  <c r="J33" i="39"/>
  <c r="J130" i="39"/>
  <c r="I33" i="39"/>
  <c r="H33" i="39"/>
  <c r="G33" i="39"/>
  <c r="F33" i="39"/>
  <c r="E33" i="39"/>
  <c r="D33" i="39"/>
  <c r="N32" i="39"/>
  <c r="O32" i="39" s="1"/>
  <c r="N31" i="39"/>
  <c r="O31" i="39"/>
  <c r="N30" i="39"/>
  <c r="O30" i="39"/>
  <c r="N29" i="39"/>
  <c r="O29" i="39"/>
  <c r="N28" i="39"/>
  <c r="O28" i="39"/>
  <c r="N27" i="39"/>
  <c r="O27" i="39"/>
  <c r="N26" i="39"/>
  <c r="O26" i="39" s="1"/>
  <c r="N25" i="39"/>
  <c r="O25" i="39"/>
  <c r="N24" i="39"/>
  <c r="O24" i="39"/>
  <c r="N23" i="39"/>
  <c r="O23" i="39"/>
  <c r="N22" i="39"/>
  <c r="O22" i="39"/>
  <c r="N21" i="39"/>
  <c r="O21" i="39" s="1"/>
  <c r="N20" i="39"/>
  <c r="O20" i="39" s="1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K130" i="39" s="1"/>
  <c r="J5" i="39"/>
  <c r="I5" i="39"/>
  <c r="H5" i="39"/>
  <c r="G5" i="39"/>
  <c r="F5" i="39"/>
  <c r="E5" i="39"/>
  <c r="D5" i="39"/>
  <c r="D130" i="39" s="1"/>
  <c r="N125" i="38"/>
  <c r="O125" i="38"/>
  <c r="N124" i="38"/>
  <c r="O124" i="38"/>
  <c r="N123" i="38"/>
  <c r="O123" i="38"/>
  <c r="N122" i="38"/>
  <c r="O122" i="38" s="1"/>
  <c r="N121" i="38"/>
  <c r="O121" i="38"/>
  <c r="N120" i="38"/>
  <c r="O120" i="38" s="1"/>
  <c r="N119" i="38"/>
  <c r="O119" i="38"/>
  <c r="N118" i="38"/>
  <c r="O118" i="38"/>
  <c r="N117" i="38"/>
  <c r="O117" i="38" s="1"/>
  <c r="M116" i="38"/>
  <c r="L116" i="38"/>
  <c r="K116" i="38"/>
  <c r="J116" i="38"/>
  <c r="I116" i="38"/>
  <c r="H116" i="38"/>
  <c r="G116" i="38"/>
  <c r="F116" i="38"/>
  <c r="N116" i="38" s="1"/>
  <c r="O116" i="38" s="1"/>
  <c r="E116" i="38"/>
  <c r="D116" i="38"/>
  <c r="N115" i="38"/>
  <c r="O115" i="38" s="1"/>
  <c r="N114" i="38"/>
  <c r="O114" i="38" s="1"/>
  <c r="N113" i="38"/>
  <c r="O113" i="38"/>
  <c r="N112" i="38"/>
  <c r="O112" i="38" s="1"/>
  <c r="N111" i="38"/>
  <c r="O111" i="38"/>
  <c r="N110" i="38"/>
  <c r="O110" i="38"/>
  <c r="N109" i="38"/>
  <c r="O109" i="38" s="1"/>
  <c r="M108" i="38"/>
  <c r="L108" i="38"/>
  <c r="K108" i="38"/>
  <c r="J108" i="38"/>
  <c r="I108" i="38"/>
  <c r="N108" i="38" s="1"/>
  <c r="O108" i="38" s="1"/>
  <c r="H108" i="38"/>
  <c r="G108" i="38"/>
  <c r="F108" i="38"/>
  <c r="E108" i="38"/>
  <c r="D108" i="38"/>
  <c r="N107" i="38"/>
  <c r="O107" i="38" s="1"/>
  <c r="N106" i="38"/>
  <c r="O106" i="38" s="1"/>
  <c r="N105" i="38"/>
  <c r="O105" i="38" s="1"/>
  <c r="N104" i="38"/>
  <c r="O104" i="38" s="1"/>
  <c r="N103" i="38"/>
  <c r="O103" i="38"/>
  <c r="N102" i="38"/>
  <c r="O102" i="38" s="1"/>
  <c r="N101" i="38"/>
  <c r="O101" i="38" s="1"/>
  <c r="N100" i="38"/>
  <c r="O100" i="38" s="1"/>
  <c r="N99" i="38"/>
  <c r="O99" i="38"/>
  <c r="M98" i="38"/>
  <c r="L98" i="38"/>
  <c r="K98" i="38"/>
  <c r="J98" i="38"/>
  <c r="I98" i="38"/>
  <c r="H98" i="38"/>
  <c r="G98" i="38"/>
  <c r="F98" i="38"/>
  <c r="N98" i="38" s="1"/>
  <c r="O98" i="38" s="1"/>
  <c r="E98" i="38"/>
  <c r="D98" i="38"/>
  <c r="N97" i="38"/>
  <c r="O97" i="38"/>
  <c r="N96" i="38"/>
  <c r="O96" i="38" s="1"/>
  <c r="N95" i="38"/>
  <c r="O95" i="38"/>
  <c r="N94" i="38"/>
  <c r="O94" i="38" s="1"/>
  <c r="N93" i="38"/>
  <c r="O93" i="38" s="1"/>
  <c r="N92" i="38"/>
  <c r="O92" i="38" s="1"/>
  <c r="N91" i="38"/>
  <c r="O91" i="38"/>
  <c r="N90" i="38"/>
  <c r="O90" i="38" s="1"/>
  <c r="N89" i="38"/>
  <c r="O89" i="38"/>
  <c r="N88" i="38"/>
  <c r="O88" i="38"/>
  <c r="N87" i="38"/>
  <c r="O87" i="38" s="1"/>
  <c r="N86" i="38"/>
  <c r="O86" i="38" s="1"/>
  <c r="N85" i="38"/>
  <c r="O85" i="38"/>
  <c r="N84" i="38"/>
  <c r="O84" i="38" s="1"/>
  <c r="N83" i="38"/>
  <c r="O83" i="38"/>
  <c r="N82" i="38"/>
  <c r="O82" i="38" s="1"/>
  <c r="N81" i="38"/>
  <c r="O81" i="38"/>
  <c r="N80" i="38"/>
  <c r="O80" i="38" s="1"/>
  <c r="N79" i="38"/>
  <c r="O79" i="38"/>
  <c r="N78" i="38"/>
  <c r="O78" i="38" s="1"/>
  <c r="N77" i="38"/>
  <c r="O77" i="38"/>
  <c r="N76" i="38"/>
  <c r="O76" i="38" s="1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/>
  <c r="N66" i="38"/>
  <c r="O66" i="38" s="1"/>
  <c r="N65" i="38"/>
  <c r="O65" i="38" s="1"/>
  <c r="M64" i="38"/>
  <c r="L64" i="38"/>
  <c r="K64" i="38"/>
  <c r="J64" i="38"/>
  <c r="I64" i="38"/>
  <c r="H64" i="38"/>
  <c r="G64" i="38"/>
  <c r="F64" i="38"/>
  <c r="E64" i="38"/>
  <c r="N64" i="38" s="1"/>
  <c r="O64" i="38" s="1"/>
  <c r="D64" i="38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M32" i="38"/>
  <c r="M126" i="38" s="1"/>
  <c r="L32" i="38"/>
  <c r="L126" i="38" s="1"/>
  <c r="K32" i="38"/>
  <c r="J32" i="38"/>
  <c r="I32" i="38"/>
  <c r="H32" i="38"/>
  <c r="G32" i="38"/>
  <c r="F32" i="38"/>
  <c r="E32" i="38"/>
  <c r="D32" i="38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H126" i="38" s="1"/>
  <c r="G15" i="38"/>
  <c r="G126" i="38" s="1"/>
  <c r="F15" i="38"/>
  <c r="E15" i="38"/>
  <c r="D15" i="38"/>
  <c r="N14" i="38"/>
  <c r="O14" i="38" s="1"/>
  <c r="N13" i="38"/>
  <c r="O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D126" i="38" s="1"/>
  <c r="N126" i="37"/>
  <c r="O126" i="37" s="1"/>
  <c r="N125" i="37"/>
  <c r="O125" i="37" s="1"/>
  <c r="N124" i="37"/>
  <c r="O124" i="37" s="1"/>
  <c r="N123" i="37"/>
  <c r="O123" i="37"/>
  <c r="N122" i="37"/>
  <c r="O122" i="37" s="1"/>
  <c r="N121" i="37"/>
  <c r="O121" i="37" s="1"/>
  <c r="N120" i="37"/>
  <c r="O120" i="37"/>
  <c r="N119" i="37"/>
  <c r="O119" i="37" s="1"/>
  <c r="N118" i="37"/>
  <c r="O118" i="37" s="1"/>
  <c r="M117" i="37"/>
  <c r="L117" i="37"/>
  <c r="K117" i="37"/>
  <c r="J117" i="37"/>
  <c r="I117" i="37"/>
  <c r="H117" i="37"/>
  <c r="G117" i="37"/>
  <c r="F117" i="37"/>
  <c r="E117" i="37"/>
  <c r="D117" i="37"/>
  <c r="N116" i="37"/>
  <c r="O116" i="37" s="1"/>
  <c r="N115" i="37"/>
  <c r="O115" i="37"/>
  <c r="N114" i="37"/>
  <c r="O114" i="37" s="1"/>
  <c r="N113" i="37"/>
  <c r="O113" i="37" s="1"/>
  <c r="N112" i="37"/>
  <c r="O112" i="37"/>
  <c r="N111" i="37"/>
  <c r="O111" i="37" s="1"/>
  <c r="M110" i="37"/>
  <c r="L110" i="37"/>
  <c r="K110" i="37"/>
  <c r="J110" i="37"/>
  <c r="I110" i="37"/>
  <c r="N110" i="37" s="1"/>
  <c r="O110" i="37" s="1"/>
  <c r="H110" i="37"/>
  <c r="G110" i="37"/>
  <c r="F110" i="37"/>
  <c r="E110" i="37"/>
  <c r="D110" i="37"/>
  <c r="N109" i="37"/>
  <c r="O109" i="37" s="1"/>
  <c r="N108" i="37"/>
  <c r="O108" i="37"/>
  <c r="N107" i="37"/>
  <c r="O107" i="37" s="1"/>
  <c r="N106" i="37"/>
  <c r="O106" i="37" s="1"/>
  <c r="N105" i="37"/>
  <c r="O105" i="37"/>
  <c r="N104" i="37"/>
  <c r="O104" i="37" s="1"/>
  <c r="N103" i="37"/>
  <c r="O103" i="37" s="1"/>
  <c r="N102" i="37"/>
  <c r="O102" i="37"/>
  <c r="N101" i="37"/>
  <c r="O101" i="37" s="1"/>
  <c r="M100" i="37"/>
  <c r="L100" i="37"/>
  <c r="K100" i="37"/>
  <c r="J100" i="37"/>
  <c r="I100" i="37"/>
  <c r="H100" i="37"/>
  <c r="G100" i="37"/>
  <c r="F100" i="37"/>
  <c r="E100" i="37"/>
  <c r="D100" i="37"/>
  <c r="N99" i="37"/>
  <c r="O99" i="37" s="1"/>
  <c r="N98" i="37"/>
  <c r="O98" i="37"/>
  <c r="N97" i="37"/>
  <c r="O97" i="37" s="1"/>
  <c r="N96" i="37"/>
  <c r="O96" i="37" s="1"/>
  <c r="N95" i="37"/>
  <c r="O95" i="37"/>
  <c r="N94" i="37"/>
  <c r="O94" i="37" s="1"/>
  <c r="N93" i="37"/>
  <c r="O93" i="37" s="1"/>
  <c r="N92" i="37"/>
  <c r="O92" i="37" s="1"/>
  <c r="N91" i="37"/>
  <c r="O91" i="37" s="1"/>
  <c r="N90" i="37"/>
  <c r="O90" i="37" s="1"/>
  <c r="N89" i="37"/>
  <c r="O89" i="37"/>
  <c r="N88" i="37"/>
  <c r="O88" i="37" s="1"/>
  <c r="N87" i="37"/>
  <c r="O87" i="37" s="1"/>
  <c r="N86" i="37"/>
  <c r="O86" i="37"/>
  <c r="N85" i="37"/>
  <c r="O85" i="37" s="1"/>
  <c r="N84" i="37"/>
  <c r="O84" i="37" s="1"/>
  <c r="N83" i="37"/>
  <c r="O83" i="37"/>
  <c r="N82" i="37"/>
  <c r="O82" i="37" s="1"/>
  <c r="N81" i="37"/>
  <c r="O81" i="37" s="1"/>
  <c r="N80" i="37"/>
  <c r="O80" i="37"/>
  <c r="N79" i="37"/>
  <c r="O79" i="37" s="1"/>
  <c r="N78" i="37"/>
  <c r="O78" i="37" s="1"/>
  <c r="N77" i="37"/>
  <c r="O77" i="37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/>
  <c r="N70" i="37"/>
  <c r="O70" i="37" s="1"/>
  <c r="N69" i="37"/>
  <c r="O69" i="37" s="1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E65" i="37"/>
  <c r="D65" i="37"/>
  <c r="N64" i="37"/>
  <c r="O64" i="37" s="1"/>
  <c r="N63" i="37"/>
  <c r="O63" i="37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M32" i="37"/>
  <c r="M127" i="37" s="1"/>
  <c r="L32" i="37"/>
  <c r="K32" i="37"/>
  <c r="J32" i="37"/>
  <c r="I32" i="37"/>
  <c r="I127" i="37" s="1"/>
  <c r="H32" i="37"/>
  <c r="N32" i="37" s="1"/>
  <c r="O32" i="37" s="1"/>
  <c r="G32" i="37"/>
  <c r="F32" i="37"/>
  <c r="E32" i="37"/>
  <c r="D32" i="37"/>
  <c r="N31" i="37"/>
  <c r="O31" i="37"/>
  <c r="N30" i="37"/>
  <c r="O30" i="37"/>
  <c r="N29" i="37"/>
  <c r="O29" i="37"/>
  <c r="N28" i="37"/>
  <c r="O28" i="37"/>
  <c r="N27" i="37"/>
  <c r="O27" i="37"/>
  <c r="N26" i="37"/>
  <c r="O26" i="37" s="1"/>
  <c r="N25" i="37"/>
  <c r="O25" i="37"/>
  <c r="N24" i="37"/>
  <c r="O24" i="37"/>
  <c r="N23" i="37"/>
  <c r="O23" i="37"/>
  <c r="N22" i="37"/>
  <c r="O22" i="37"/>
  <c r="N21" i="37"/>
  <c r="O21" i="37"/>
  <c r="N20" i="37"/>
  <c r="O20" i="37" s="1"/>
  <c r="N19" i="37"/>
  <c r="O19" i="37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N14" i="37"/>
  <c r="O14" i="37" s="1"/>
  <c r="N13" i="37"/>
  <c r="O13" i="37"/>
  <c r="N12" i="37"/>
  <c r="O12" i="37" s="1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L5" i="37"/>
  <c r="L127" i="37" s="1"/>
  <c r="K5" i="37"/>
  <c r="J5" i="37"/>
  <c r="I5" i="37"/>
  <c r="H5" i="37"/>
  <c r="G5" i="37"/>
  <c r="F5" i="37"/>
  <c r="E5" i="37"/>
  <c r="D5" i="37"/>
  <c r="D5" i="36"/>
  <c r="N127" i="36"/>
  <c r="O127" i="36"/>
  <c r="N126" i="36"/>
  <c r="O126" i="36"/>
  <c r="N125" i="36"/>
  <c r="O125" i="36"/>
  <c r="N124" i="36"/>
  <c r="O124" i="36"/>
  <c r="N123" i="36"/>
  <c r="O123" i="36" s="1"/>
  <c r="N122" i="36"/>
  <c r="O122" i="36"/>
  <c r="N121" i="36"/>
  <c r="O121" i="36"/>
  <c r="N120" i="36"/>
  <c r="O120" i="36"/>
  <c r="N119" i="36"/>
  <c r="O119" i="36"/>
  <c r="N118" i="36"/>
  <c r="O118" i="36"/>
  <c r="N117" i="36"/>
  <c r="O117" i="36" s="1"/>
  <c r="N116" i="36"/>
  <c r="O116" i="36"/>
  <c r="M115" i="36"/>
  <c r="L115" i="36"/>
  <c r="K115" i="36"/>
  <c r="J115" i="36"/>
  <c r="I115" i="36"/>
  <c r="H115" i="36"/>
  <c r="G115" i="36"/>
  <c r="F115" i="36"/>
  <c r="E115" i="36"/>
  <c r="D115" i="36"/>
  <c r="N114" i="36"/>
  <c r="O114" i="36"/>
  <c r="N113" i="36"/>
  <c r="O113" i="36"/>
  <c r="N112" i="36"/>
  <c r="O112" i="36"/>
  <c r="N111" i="36"/>
  <c r="O111" i="36" s="1"/>
  <c r="N110" i="36"/>
  <c r="O110" i="36"/>
  <c r="N109" i="36"/>
  <c r="O109" i="36" s="1"/>
  <c r="N108" i="36"/>
  <c r="O108" i="36"/>
  <c r="N107" i="36"/>
  <c r="O107" i="36"/>
  <c r="N106" i="36"/>
  <c r="O106" i="36"/>
  <c r="N105" i="36"/>
  <c r="O105" i="36"/>
  <c r="N104" i="36"/>
  <c r="O104" i="36"/>
  <c r="N103" i="36"/>
  <c r="O103" i="36" s="1"/>
  <c r="M102" i="36"/>
  <c r="L102" i="36"/>
  <c r="K102" i="36"/>
  <c r="J102" i="36"/>
  <c r="I102" i="36"/>
  <c r="H102" i="36"/>
  <c r="H128" i="36" s="1"/>
  <c r="G102" i="36"/>
  <c r="G128" i="36" s="1"/>
  <c r="F102" i="36"/>
  <c r="E102" i="36"/>
  <c r="D102" i="36"/>
  <c r="N101" i="36"/>
  <c r="O101" i="36"/>
  <c r="N100" i="36"/>
  <c r="O100" i="36"/>
  <c r="N99" i="36"/>
  <c r="O99" i="36"/>
  <c r="N98" i="36"/>
  <c r="O98" i="36"/>
  <c r="N97" i="36"/>
  <c r="O97" i="36"/>
  <c r="N96" i="36"/>
  <c r="O96" i="36" s="1"/>
  <c r="N95" i="36"/>
  <c r="O95" i="36"/>
  <c r="N94" i="36"/>
  <c r="O94" i="36"/>
  <c r="M93" i="36"/>
  <c r="L93" i="36"/>
  <c r="K93" i="36"/>
  <c r="J93" i="36"/>
  <c r="I93" i="36"/>
  <c r="H93" i="36"/>
  <c r="G93" i="36"/>
  <c r="F93" i="36"/>
  <c r="E93" i="36"/>
  <c r="N93" i="36" s="1"/>
  <c r="O93" i="36" s="1"/>
  <c r="D93" i="36"/>
  <c r="N92" i="36"/>
  <c r="O92" i="36" s="1"/>
  <c r="N91" i="36"/>
  <c r="O91" i="36" s="1"/>
  <c r="N90" i="36"/>
  <c r="O90" i="36" s="1"/>
  <c r="N89" i="36"/>
  <c r="O89" i="36" s="1"/>
  <c r="N88" i="36"/>
  <c r="O88" i="36"/>
  <c r="N87" i="36"/>
  <c r="O87" i="36" s="1"/>
  <c r="N86" i="36"/>
  <c r="O86" i="36" s="1"/>
  <c r="N85" i="36"/>
  <c r="O85" i="36"/>
  <c r="N84" i="36"/>
  <c r="O84" i="36" s="1"/>
  <c r="N83" i="36"/>
  <c r="O83" i="36" s="1"/>
  <c r="N82" i="36"/>
  <c r="O82" i="36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 s="1"/>
  <c r="M50" i="36"/>
  <c r="L50" i="36"/>
  <c r="K50" i="36"/>
  <c r="K128" i="36" s="1"/>
  <c r="J50" i="36"/>
  <c r="J128" i="36" s="1"/>
  <c r="I50" i="36"/>
  <c r="H50" i="36"/>
  <c r="G50" i="36"/>
  <c r="F50" i="36"/>
  <c r="E50" i="36"/>
  <c r="D50" i="36"/>
  <c r="N50" i="36" s="1"/>
  <c r="O50" i="36" s="1"/>
  <c r="N49" i="36"/>
  <c r="O49" i="36"/>
  <c r="N48" i="36"/>
  <c r="O48" i="36"/>
  <c r="N47" i="36"/>
  <c r="O47" i="36"/>
  <c r="N46" i="36"/>
  <c r="O46" i="36"/>
  <c r="N45" i="36"/>
  <c r="O45" i="36" s="1"/>
  <c r="N44" i="36"/>
  <c r="O44" i="36"/>
  <c r="N43" i="36"/>
  <c r="O43" i="36"/>
  <c r="N42" i="36"/>
  <c r="O42" i="36"/>
  <c r="N41" i="36"/>
  <c r="O41" i="36"/>
  <c r="N40" i="36"/>
  <c r="O40" i="36"/>
  <c r="N39" i="36"/>
  <c r="O39" i="36" s="1"/>
  <c r="N38" i="36"/>
  <c r="O38" i="36"/>
  <c r="N37" i="36"/>
  <c r="O37" i="36"/>
  <c r="N36" i="36"/>
  <c r="O36" i="36"/>
  <c r="N35" i="36"/>
  <c r="O35" i="36"/>
  <c r="N34" i="36"/>
  <c r="O34" i="36"/>
  <c r="N33" i="36"/>
  <c r="O33" i="36" s="1"/>
  <c r="N32" i="36"/>
  <c r="O32" i="36"/>
  <c r="N31" i="36"/>
  <c r="O31" i="36"/>
  <c r="N30" i="36"/>
  <c r="O30" i="36"/>
  <c r="N29" i="36"/>
  <c r="O29" i="36" s="1"/>
  <c r="N28" i="36"/>
  <c r="O28" i="36"/>
  <c r="N27" i="36"/>
  <c r="O27" i="36" s="1"/>
  <c r="N26" i="36"/>
  <c r="O26" i="36"/>
  <c r="N25" i="36"/>
  <c r="O25" i="36"/>
  <c r="N24" i="36"/>
  <c r="O24" i="36"/>
  <c r="N23" i="36"/>
  <c r="O23" i="36"/>
  <c r="N22" i="36"/>
  <c r="O22" i="36"/>
  <c r="N21" i="36"/>
  <c r="O21" i="36" s="1"/>
  <c r="N20" i="36"/>
  <c r="O20" i="36"/>
  <c r="N19" i="36"/>
  <c r="O19" i="36"/>
  <c r="M18" i="36"/>
  <c r="M128" i="36"/>
  <c r="L18" i="36"/>
  <c r="L128" i="36" s="1"/>
  <c r="K18" i="36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N5" i="36" s="1"/>
  <c r="O5" i="36" s="1"/>
  <c r="L5" i="36"/>
  <c r="K5" i="36"/>
  <c r="J5" i="36"/>
  <c r="I5" i="36"/>
  <c r="H5" i="36"/>
  <c r="G5" i="36"/>
  <c r="F5" i="36"/>
  <c r="E5" i="36"/>
  <c r="N128" i="35"/>
  <c r="O128" i="35" s="1"/>
  <c r="N127" i="35"/>
  <c r="O127" i="35"/>
  <c r="N126" i="35"/>
  <c r="O126" i="35"/>
  <c r="N125" i="35"/>
  <c r="O125" i="35"/>
  <c r="N124" i="35"/>
  <c r="O124" i="35" s="1"/>
  <c r="N123" i="35"/>
  <c r="O123" i="35"/>
  <c r="N122" i="35"/>
  <c r="O122" i="35" s="1"/>
  <c r="N121" i="35"/>
  <c r="O121" i="35"/>
  <c r="N120" i="35"/>
  <c r="O120" i="35"/>
  <c r="M119" i="35"/>
  <c r="L119" i="35"/>
  <c r="L129" i="35" s="1"/>
  <c r="K119" i="35"/>
  <c r="J119" i="35"/>
  <c r="I119" i="35"/>
  <c r="H119" i="35"/>
  <c r="G119" i="35"/>
  <c r="F119" i="35"/>
  <c r="E119" i="35"/>
  <c r="D119" i="35"/>
  <c r="N118" i="35"/>
  <c r="O118" i="35"/>
  <c r="N117" i="35"/>
  <c r="O117" i="35"/>
  <c r="N116" i="35"/>
  <c r="O116" i="35"/>
  <c r="N115" i="35"/>
  <c r="O115" i="35" s="1"/>
  <c r="N114" i="35"/>
  <c r="O114" i="35"/>
  <c r="N113" i="35"/>
  <c r="O113" i="35"/>
  <c r="M112" i="35"/>
  <c r="L112" i="35"/>
  <c r="K112" i="35"/>
  <c r="J112" i="35"/>
  <c r="N112" i="35" s="1"/>
  <c r="O112" i="35" s="1"/>
  <c r="I112" i="35"/>
  <c r="H112" i="35"/>
  <c r="G112" i="35"/>
  <c r="F112" i="35"/>
  <c r="E112" i="35"/>
  <c r="D112" i="35"/>
  <c r="N111" i="35"/>
  <c r="O111" i="35"/>
  <c r="N110" i="35"/>
  <c r="O110" i="35"/>
  <c r="N109" i="35"/>
  <c r="O109" i="35"/>
  <c r="N108" i="35"/>
  <c r="O108" i="35" s="1"/>
  <c r="N107" i="35"/>
  <c r="O107" i="35"/>
  <c r="N106" i="35"/>
  <c r="O106" i="35"/>
  <c r="N105" i="35"/>
  <c r="O105" i="35"/>
  <c r="N104" i="35"/>
  <c r="O104" i="35" s="1"/>
  <c r="N103" i="35"/>
  <c r="O103" i="35"/>
  <c r="M102" i="35"/>
  <c r="L102" i="35"/>
  <c r="K102" i="35"/>
  <c r="J102" i="35"/>
  <c r="I102" i="35"/>
  <c r="H102" i="35"/>
  <c r="G102" i="35"/>
  <c r="N102" i="35"/>
  <c r="O102" i="35" s="1"/>
  <c r="F102" i="35"/>
  <c r="E102" i="35"/>
  <c r="D102" i="35"/>
  <c r="N101" i="35"/>
  <c r="O101" i="35" s="1"/>
  <c r="N100" i="35"/>
  <c r="O100" i="35"/>
  <c r="N99" i="35"/>
  <c r="O99" i="35"/>
  <c r="N98" i="35"/>
  <c r="O98" i="35"/>
  <c r="N97" i="35"/>
  <c r="O97" i="35"/>
  <c r="N96" i="35"/>
  <c r="O96" i="35"/>
  <c r="N95" i="35"/>
  <c r="O95" i="35" s="1"/>
  <c r="N94" i="35"/>
  <c r="O94" i="35"/>
  <c r="N93" i="35"/>
  <c r="O93" i="35"/>
  <c r="N92" i="35"/>
  <c r="O92" i="35"/>
  <c r="N91" i="35"/>
  <c r="O91" i="35" s="1"/>
  <c r="N90" i="35"/>
  <c r="O90" i="35"/>
  <c r="N89" i="35"/>
  <c r="O89" i="35" s="1"/>
  <c r="N88" i="35"/>
  <c r="O88" i="35"/>
  <c r="N87" i="35"/>
  <c r="O87" i="35"/>
  <c r="N86" i="35"/>
  <c r="O86" i="35"/>
  <c r="N85" i="35"/>
  <c r="O85" i="35"/>
  <c r="N84" i="35"/>
  <c r="O84" i="35"/>
  <c r="N83" i="35"/>
  <c r="O83" i="35" s="1"/>
  <c r="N82" i="35"/>
  <c r="O82" i="35"/>
  <c r="N81" i="35"/>
  <c r="O81" i="35"/>
  <c r="N80" i="35"/>
  <c r="O80" i="35"/>
  <c r="N79" i="35"/>
  <c r="O79" i="35"/>
  <c r="N78" i="35"/>
  <c r="O78" i="35"/>
  <c r="N77" i="35"/>
  <c r="O77" i="35" s="1"/>
  <c r="N76" i="35"/>
  <c r="O76" i="35"/>
  <c r="N75" i="35"/>
  <c r="O75" i="35"/>
  <c r="N74" i="35"/>
  <c r="O74" i="35"/>
  <c r="N73" i="35"/>
  <c r="O73" i="35"/>
  <c r="N72" i="35"/>
  <c r="O72" i="35"/>
  <c r="N71" i="35"/>
  <c r="O71" i="35" s="1"/>
  <c r="N70" i="35"/>
  <c r="O70" i="35"/>
  <c r="N69" i="35"/>
  <c r="O69" i="35"/>
  <c r="M68" i="35"/>
  <c r="L68" i="35"/>
  <c r="K68" i="35"/>
  <c r="J68" i="35"/>
  <c r="I68" i="35"/>
  <c r="H68" i="35"/>
  <c r="G68" i="35"/>
  <c r="F68" i="35"/>
  <c r="E68" i="35"/>
  <c r="D68" i="35"/>
  <c r="N67" i="35"/>
  <c r="O67" i="35"/>
  <c r="N66" i="35"/>
  <c r="O66" i="35" s="1"/>
  <c r="N65" i="35"/>
  <c r="O65" i="35"/>
  <c r="N64" i="35"/>
  <c r="O64" i="35" s="1"/>
  <c r="N63" i="35"/>
  <c r="O63" i="35"/>
  <c r="N62" i="35"/>
  <c r="O62" i="35"/>
  <c r="N61" i="35"/>
  <c r="O61" i="35"/>
  <c r="N60" i="35"/>
  <c r="O60" i="35"/>
  <c r="N59" i="35"/>
  <c r="O59" i="35"/>
  <c r="N58" i="35"/>
  <c r="O58" i="35" s="1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N51" i="35"/>
  <c r="O51" i="35"/>
  <c r="N50" i="35"/>
  <c r="O50" i="35"/>
  <c r="N49" i="35"/>
  <c r="O49" i="35"/>
  <c r="N48" i="35"/>
  <c r="O48" i="35"/>
  <c r="N47" i="35"/>
  <c r="O47" i="35"/>
  <c r="N46" i="35"/>
  <c r="O46" i="35" s="1"/>
  <c r="N45" i="35"/>
  <c r="O45" i="35"/>
  <c r="N44" i="35"/>
  <c r="O44" i="35"/>
  <c r="N43" i="35"/>
  <c r="O43" i="35"/>
  <c r="N42" i="35"/>
  <c r="O42" i="35" s="1"/>
  <c r="N41" i="35"/>
  <c r="O41" i="35"/>
  <c r="N40" i="35"/>
  <c r="O40" i="35" s="1"/>
  <c r="N39" i="35"/>
  <c r="O39" i="35"/>
  <c r="N38" i="35"/>
  <c r="O38" i="35"/>
  <c r="N37" i="35"/>
  <c r="O37" i="35"/>
  <c r="N36" i="35"/>
  <c r="O36" i="35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N19" i="35"/>
  <c r="O19" i="35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 s="1"/>
  <c r="N13" i="35"/>
  <c r="O13" i="35"/>
  <c r="N12" i="35"/>
  <c r="O12" i="35"/>
  <c r="N11" i="35"/>
  <c r="O11" i="35"/>
  <c r="N10" i="35"/>
  <c r="O10" i="35"/>
  <c r="N9" i="35"/>
  <c r="O9" i="35"/>
  <c r="N8" i="35"/>
  <c r="O8" i="35" s="1"/>
  <c r="N7" i="35"/>
  <c r="O7" i="35"/>
  <c r="N6" i="35"/>
  <c r="O6" i="35"/>
  <c r="M5" i="35"/>
  <c r="M129" i="35" s="1"/>
  <c r="L5" i="35"/>
  <c r="K5" i="35"/>
  <c r="J5" i="35"/>
  <c r="J129" i="35" s="1"/>
  <c r="I5" i="35"/>
  <c r="I129" i="35" s="1"/>
  <c r="H5" i="35"/>
  <c r="G5" i="35"/>
  <c r="F5" i="35"/>
  <c r="E5" i="35"/>
  <c r="D5" i="35"/>
  <c r="N124" i="34"/>
  <c r="O124" i="34" s="1"/>
  <c r="N123" i="34"/>
  <c r="O123" i="34" s="1"/>
  <c r="N122" i="34"/>
  <c r="O122" i="34" s="1"/>
  <c r="N121" i="34"/>
  <c r="O121" i="34"/>
  <c r="N120" i="34"/>
  <c r="O120" i="34" s="1"/>
  <c r="N119" i="34"/>
  <c r="O119" i="34" s="1"/>
  <c r="N118" i="34"/>
  <c r="O118" i="34" s="1"/>
  <c r="N117" i="34"/>
  <c r="O117" i="34" s="1"/>
  <c r="M116" i="34"/>
  <c r="L116" i="34"/>
  <c r="K116" i="34"/>
  <c r="J116" i="34"/>
  <c r="I116" i="34"/>
  <c r="H116" i="34"/>
  <c r="G116" i="34"/>
  <c r="F116" i="34"/>
  <c r="E116" i="34"/>
  <c r="D116" i="34"/>
  <c r="N116" i="34" s="1"/>
  <c r="O116" i="34" s="1"/>
  <c r="N115" i="34"/>
  <c r="O115" i="34" s="1"/>
  <c r="N114" i="34"/>
  <c r="O114" i="34"/>
  <c r="N113" i="34"/>
  <c r="O113" i="34" s="1"/>
  <c r="N112" i="34"/>
  <c r="O112" i="34" s="1"/>
  <c r="N111" i="34"/>
  <c r="O111" i="34"/>
  <c r="N110" i="34"/>
  <c r="O110" i="34" s="1"/>
  <c r="M109" i="34"/>
  <c r="L109" i="34"/>
  <c r="K109" i="34"/>
  <c r="J109" i="34"/>
  <c r="I109" i="34"/>
  <c r="H109" i="34"/>
  <c r="G109" i="34"/>
  <c r="F109" i="34"/>
  <c r="E109" i="34"/>
  <c r="D109" i="34"/>
  <c r="N108" i="34"/>
  <c r="O108" i="34" s="1"/>
  <c r="N107" i="34"/>
  <c r="O107" i="34"/>
  <c r="N106" i="34"/>
  <c r="O106" i="34"/>
  <c r="N105" i="34"/>
  <c r="O105" i="34"/>
  <c r="N104" i="34"/>
  <c r="O104" i="34" s="1"/>
  <c r="N103" i="34"/>
  <c r="O103" i="34"/>
  <c r="N102" i="34"/>
  <c r="O102" i="34" s="1"/>
  <c r="N101" i="34"/>
  <c r="O101" i="34"/>
  <c r="N100" i="34"/>
  <c r="O100" i="34"/>
  <c r="M99" i="34"/>
  <c r="L99" i="34"/>
  <c r="K99" i="34"/>
  <c r="J99" i="34"/>
  <c r="I99" i="34"/>
  <c r="H99" i="34"/>
  <c r="G99" i="34"/>
  <c r="F99" i="34"/>
  <c r="E99" i="34"/>
  <c r="D99" i="34"/>
  <c r="N98" i="34"/>
  <c r="O98" i="34"/>
  <c r="N97" i="34"/>
  <c r="O97" i="34"/>
  <c r="N96" i="34"/>
  <c r="O96" i="34"/>
  <c r="N95" i="34"/>
  <c r="O95" i="34" s="1"/>
  <c r="N94" i="34"/>
  <c r="O94" i="34"/>
  <c r="N93" i="34"/>
  <c r="O93" i="34"/>
  <c r="N92" i="34"/>
  <c r="O92" i="34"/>
  <c r="N91" i="34"/>
  <c r="O91" i="34"/>
  <c r="N90" i="34"/>
  <c r="O90" i="34"/>
  <c r="N89" i="34"/>
  <c r="O89" i="34" s="1"/>
  <c r="N88" i="34"/>
  <c r="O88" i="34"/>
  <c r="N87" i="34"/>
  <c r="O87" i="34"/>
  <c r="N86" i="34"/>
  <c r="O86" i="34"/>
  <c r="N85" i="34"/>
  <c r="O85" i="34" s="1"/>
  <c r="N84" i="34"/>
  <c r="O84" i="34"/>
  <c r="N83" i="34"/>
  <c r="O83" i="34" s="1"/>
  <c r="N82" i="34"/>
  <c r="O82" i="34"/>
  <c r="N81" i="34"/>
  <c r="O81" i="34"/>
  <c r="N80" i="34"/>
  <c r="O80" i="34"/>
  <c r="N79" i="34"/>
  <c r="O79" i="34" s="1"/>
  <c r="N78" i="34"/>
  <c r="O78" i="34"/>
  <c r="N77" i="34"/>
  <c r="O77" i="34" s="1"/>
  <c r="N76" i="34"/>
  <c r="O76" i="34"/>
  <c r="N75" i="34"/>
  <c r="O75" i="34"/>
  <c r="N74" i="34"/>
  <c r="O74" i="34"/>
  <c r="N73" i="34"/>
  <c r="O73" i="34" s="1"/>
  <c r="N72" i="34"/>
  <c r="O72" i="34"/>
  <c r="N71" i="34"/>
  <c r="O71" i="34" s="1"/>
  <c r="N70" i="34"/>
  <c r="O70" i="34"/>
  <c r="N69" i="34"/>
  <c r="O69" i="34"/>
  <c r="N68" i="34"/>
  <c r="O68" i="34"/>
  <c r="N67" i="34"/>
  <c r="O67" i="34"/>
  <c r="M66" i="34"/>
  <c r="L66" i="34"/>
  <c r="K66" i="34"/>
  <c r="J66" i="34"/>
  <c r="I66" i="34"/>
  <c r="H66" i="34"/>
  <c r="G66" i="34"/>
  <c r="F66" i="34"/>
  <c r="E66" i="34"/>
  <c r="D66" i="34"/>
  <c r="N65" i="34"/>
  <c r="O65" i="34"/>
  <c r="N64" i="34"/>
  <c r="O64" i="34"/>
  <c r="N63" i="34"/>
  <c r="O63" i="34" s="1"/>
  <c r="N62" i="34"/>
  <c r="O62" i="34"/>
  <c r="N61" i="34"/>
  <c r="O61" i="34"/>
  <c r="N60" i="34"/>
  <c r="O60" i="34"/>
  <c r="N59" i="34"/>
  <c r="O59" i="34"/>
  <c r="N58" i="34"/>
  <c r="O58" i="34"/>
  <c r="N57" i="34"/>
  <c r="O57" i="34" s="1"/>
  <c r="N56" i="34"/>
  <c r="O56" i="34"/>
  <c r="N55" i="34"/>
  <c r="O55" i="34"/>
  <c r="N54" i="34"/>
  <c r="O54" i="34"/>
  <c r="N53" i="34"/>
  <c r="O53" i="34"/>
  <c r="N52" i="34"/>
  <c r="O52" i="34"/>
  <c r="N51" i="34"/>
  <c r="O51" i="34" s="1"/>
  <c r="N50" i="34"/>
  <c r="O50" i="34"/>
  <c r="N49" i="34"/>
  <c r="O49" i="34"/>
  <c r="N48" i="34"/>
  <c r="O48" i="34"/>
  <c r="N47" i="34"/>
  <c r="O47" i="34" s="1"/>
  <c r="N46" i="34"/>
  <c r="O46" i="34"/>
  <c r="N45" i="34"/>
  <c r="O45" i="34" s="1"/>
  <c r="N44" i="34"/>
  <c r="O44" i="34"/>
  <c r="N43" i="34"/>
  <c r="O43" i="34"/>
  <c r="N42" i="34"/>
  <c r="O42" i="34"/>
  <c r="N41" i="34"/>
  <c r="O41" i="34"/>
  <c r="N40" i="34"/>
  <c r="O40" i="34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/>
  <c r="N33" i="34"/>
  <c r="O33" i="34" s="1"/>
  <c r="N32" i="34"/>
  <c r="O32" i="34"/>
  <c r="M31" i="34"/>
  <c r="L31" i="34"/>
  <c r="K31" i="34"/>
  <c r="J31" i="34"/>
  <c r="I31" i="34"/>
  <c r="I125" i="34" s="1"/>
  <c r="H31" i="34"/>
  <c r="N31" i="34" s="1"/>
  <c r="O31" i="34" s="1"/>
  <c r="G31" i="34"/>
  <c r="F31" i="34"/>
  <c r="E31" i="34"/>
  <c r="D31" i="34"/>
  <c r="N30" i="34"/>
  <c r="O30" i="34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N21" i="34"/>
  <c r="O21" i="34"/>
  <c r="N20" i="34"/>
  <c r="O20" i="34"/>
  <c r="N19" i="34"/>
  <c r="O19" i="34" s="1"/>
  <c r="N18" i="34"/>
  <c r="O18" i="34"/>
  <c r="N17" i="34"/>
  <c r="O17" i="34"/>
  <c r="N16" i="34"/>
  <c r="O16" i="34"/>
  <c r="N15" i="34"/>
  <c r="O15" i="34"/>
  <c r="M14" i="34"/>
  <c r="L14" i="34"/>
  <c r="K14" i="34"/>
  <c r="J14" i="34"/>
  <c r="J125" i="34" s="1"/>
  <c r="I14" i="34"/>
  <c r="H14" i="34"/>
  <c r="G14" i="34"/>
  <c r="G125" i="34" s="1"/>
  <c r="F14" i="34"/>
  <c r="E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 s="1"/>
  <c r="N7" i="34"/>
  <c r="O7" i="34"/>
  <c r="N6" i="34"/>
  <c r="O6" i="34"/>
  <c r="M5" i="34"/>
  <c r="M125" i="34" s="1"/>
  <c r="L5" i="34"/>
  <c r="K5" i="34"/>
  <c r="K125" i="34"/>
  <c r="J5" i="34"/>
  <c r="I5" i="34"/>
  <c r="H5" i="34"/>
  <c r="G5" i="34"/>
  <c r="F5" i="34"/>
  <c r="F125" i="34" s="1"/>
  <c r="E5" i="34"/>
  <c r="E125" i="34" s="1"/>
  <c r="D5" i="34"/>
  <c r="E64" i="33"/>
  <c r="F64" i="33"/>
  <c r="G64" i="33"/>
  <c r="H64" i="33"/>
  <c r="I64" i="33"/>
  <c r="J64" i="33"/>
  <c r="K64" i="33"/>
  <c r="L64" i="33"/>
  <c r="M64" i="33"/>
  <c r="D64" i="33"/>
  <c r="D136" i="33" s="1"/>
  <c r="E31" i="33"/>
  <c r="F31" i="33"/>
  <c r="G31" i="33"/>
  <c r="H31" i="33"/>
  <c r="H136" i="33" s="1"/>
  <c r="I31" i="33"/>
  <c r="J31" i="33"/>
  <c r="K31" i="33"/>
  <c r="L31" i="33"/>
  <c r="M31" i="33"/>
  <c r="D31" i="33"/>
  <c r="E14" i="33"/>
  <c r="N14" i="33" s="1"/>
  <c r="O14" i="33" s="1"/>
  <c r="F14" i="33"/>
  <c r="G14" i="33"/>
  <c r="H14" i="33"/>
  <c r="I14" i="33"/>
  <c r="J14" i="33"/>
  <c r="K14" i="33"/>
  <c r="L14" i="33"/>
  <c r="M14" i="33"/>
  <c r="D14" i="33"/>
  <c r="E5" i="33"/>
  <c r="E136" i="33"/>
  <c r="F5" i="33"/>
  <c r="F136" i="33" s="1"/>
  <c r="G5" i="33"/>
  <c r="H5" i="33"/>
  <c r="I5" i="33"/>
  <c r="I136" i="33" s="1"/>
  <c r="J5" i="33"/>
  <c r="K5" i="33"/>
  <c r="N5" i="33" s="1"/>
  <c r="O5" i="33" s="1"/>
  <c r="K136" i="33"/>
  <c r="L5" i="33"/>
  <c r="M5" i="33"/>
  <c r="D5" i="33"/>
  <c r="E123" i="33"/>
  <c r="F123" i="33"/>
  <c r="G123" i="33"/>
  <c r="H123" i="33"/>
  <c r="I123" i="33"/>
  <c r="J123" i="33"/>
  <c r="N123" i="33" s="1"/>
  <c r="O123" i="33" s="1"/>
  <c r="K123" i="33"/>
  <c r="L123" i="33"/>
  <c r="M123" i="33"/>
  <c r="D123" i="33"/>
  <c r="N131" i="33"/>
  <c r="O131" i="33"/>
  <c r="N132" i="33"/>
  <c r="O132" i="33" s="1"/>
  <c r="N133" i="33"/>
  <c r="O133" i="33" s="1"/>
  <c r="N134" i="33"/>
  <c r="O134" i="33"/>
  <c r="N135" i="33"/>
  <c r="O135" i="33" s="1"/>
  <c r="N125" i="33"/>
  <c r="O125" i="33" s="1"/>
  <c r="N126" i="33"/>
  <c r="O126" i="33" s="1"/>
  <c r="N127" i="33"/>
  <c r="O127" i="33" s="1"/>
  <c r="N128" i="33"/>
  <c r="O128" i="33" s="1"/>
  <c r="N129" i="33"/>
  <c r="O129" i="33"/>
  <c r="N130" i="33"/>
  <c r="O130" i="33" s="1"/>
  <c r="N124" i="33"/>
  <c r="O124" i="33" s="1"/>
  <c r="N118" i="33"/>
  <c r="O118" i="33" s="1"/>
  <c r="N119" i="33"/>
  <c r="O119" i="33"/>
  <c r="N120" i="33"/>
  <c r="N121" i="33"/>
  <c r="O121" i="33" s="1"/>
  <c r="N122" i="33"/>
  <c r="O122" i="33"/>
  <c r="N117" i="33"/>
  <c r="O117" i="33" s="1"/>
  <c r="E116" i="33"/>
  <c r="F116" i="33"/>
  <c r="G116" i="33"/>
  <c r="H116" i="33"/>
  <c r="I116" i="33"/>
  <c r="J116" i="33"/>
  <c r="K116" i="33"/>
  <c r="L116" i="33"/>
  <c r="M116" i="33"/>
  <c r="D116" i="33"/>
  <c r="E106" i="33"/>
  <c r="F106" i="33"/>
  <c r="G106" i="33"/>
  <c r="H106" i="33"/>
  <c r="I106" i="33"/>
  <c r="J106" i="33"/>
  <c r="K106" i="33"/>
  <c r="N106" i="33" s="1"/>
  <c r="O106" i="33" s="1"/>
  <c r="L106" i="33"/>
  <c r="M106" i="33"/>
  <c r="D106" i="33"/>
  <c r="N108" i="33"/>
  <c r="O108" i="33"/>
  <c r="N109" i="33"/>
  <c r="O109" i="33"/>
  <c r="N110" i="33"/>
  <c r="O110" i="33"/>
  <c r="N111" i="33"/>
  <c r="O111" i="33" s="1"/>
  <c r="N112" i="33"/>
  <c r="O112" i="33"/>
  <c r="N113" i="33"/>
  <c r="O113" i="33"/>
  <c r="N114" i="33"/>
  <c r="O114" i="33"/>
  <c r="N115" i="33"/>
  <c r="O115" i="33"/>
  <c r="N107" i="33"/>
  <c r="O107" i="33"/>
  <c r="N103" i="33"/>
  <c r="O103" i="33" s="1"/>
  <c r="N102" i="33"/>
  <c r="O102" i="33"/>
  <c r="N101" i="33"/>
  <c r="O101" i="33"/>
  <c r="N100" i="33"/>
  <c r="O100" i="33"/>
  <c r="N99" i="33"/>
  <c r="O99" i="33"/>
  <c r="N98" i="33"/>
  <c r="O98" i="33"/>
  <c r="N97" i="33"/>
  <c r="O97" i="33" s="1"/>
  <c r="N96" i="33"/>
  <c r="O96" i="33" s="1"/>
  <c r="N95" i="33"/>
  <c r="O95" i="33"/>
  <c r="N94" i="33"/>
  <c r="O94" i="33"/>
  <c r="N93" i="33"/>
  <c r="O93" i="33" s="1"/>
  <c r="N92" i="33"/>
  <c r="O92" i="33"/>
  <c r="N91" i="33"/>
  <c r="O91" i="33" s="1"/>
  <c r="N90" i="33"/>
  <c r="O90" i="33"/>
  <c r="N89" i="33"/>
  <c r="O89" i="33"/>
  <c r="N104" i="33"/>
  <c r="O104" i="33"/>
  <c r="N66" i="33"/>
  <c r="O66" i="33" s="1"/>
  <c r="N67" i="33"/>
  <c r="O67" i="33"/>
  <c r="N68" i="33"/>
  <c r="O68" i="33" s="1"/>
  <c r="N69" i="33"/>
  <c r="O69" i="33" s="1"/>
  <c r="N70" i="33"/>
  <c r="O70" i="33" s="1"/>
  <c r="N71" i="33"/>
  <c r="O71" i="33" s="1"/>
  <c r="N72" i="33"/>
  <c r="O72" i="33"/>
  <c r="N73" i="33"/>
  <c r="O73" i="33" s="1"/>
  <c r="N74" i="33"/>
  <c r="O74" i="33" s="1"/>
  <c r="N75" i="33"/>
  <c r="O75" i="33"/>
  <c r="N76" i="33"/>
  <c r="N77" i="33"/>
  <c r="N78" i="33"/>
  <c r="O78" i="33" s="1"/>
  <c r="N79" i="33"/>
  <c r="O79" i="33" s="1"/>
  <c r="N80" i="33"/>
  <c r="O80" i="33" s="1"/>
  <c r="N81" i="33"/>
  <c r="N82" i="33"/>
  <c r="O82" i="33" s="1"/>
  <c r="N83" i="33"/>
  <c r="O83" i="33"/>
  <c r="N84" i="33"/>
  <c r="O84" i="33" s="1"/>
  <c r="N85" i="33"/>
  <c r="N86" i="33"/>
  <c r="O86" i="33"/>
  <c r="N87" i="33"/>
  <c r="O87" i="33"/>
  <c r="N88" i="33"/>
  <c r="O88" i="33"/>
  <c r="N105" i="33"/>
  <c r="O105" i="33" s="1"/>
  <c r="N65" i="33"/>
  <c r="O65" i="33"/>
  <c r="O81" i="33"/>
  <c r="O85" i="33"/>
  <c r="O76" i="33"/>
  <c r="O77" i="33"/>
  <c r="O120" i="33"/>
  <c r="N16" i="33"/>
  <c r="O16" i="33" s="1"/>
  <c r="N17" i="33"/>
  <c r="O17" i="33"/>
  <c r="N18" i="33"/>
  <c r="O18" i="33"/>
  <c r="N19" i="33"/>
  <c r="O19" i="33"/>
  <c r="N20" i="33"/>
  <c r="O20" i="33" s="1"/>
  <c r="N21" i="33"/>
  <c r="O21" i="33"/>
  <c r="N22" i="33"/>
  <c r="O22" i="33" s="1"/>
  <c r="N23" i="33"/>
  <c r="O23" i="33" s="1"/>
  <c r="N24" i="33"/>
  <c r="O24" i="33"/>
  <c r="N25" i="33"/>
  <c r="O25" i="33"/>
  <c r="N26" i="33"/>
  <c r="O26" i="33" s="1"/>
  <c r="N27" i="33"/>
  <c r="O27" i="33"/>
  <c r="N28" i="33"/>
  <c r="O28" i="33" s="1"/>
  <c r="N29" i="33"/>
  <c r="O29" i="33"/>
  <c r="N30" i="33"/>
  <c r="O30" i="33"/>
  <c r="N7" i="33"/>
  <c r="O7" i="33"/>
  <c r="N8" i="33"/>
  <c r="O8" i="33"/>
  <c r="N9" i="33"/>
  <c r="O9" i="33"/>
  <c r="N10" i="33"/>
  <c r="O10" i="33" s="1"/>
  <c r="N11" i="33"/>
  <c r="O11" i="33"/>
  <c r="N12" i="33"/>
  <c r="O12" i="33"/>
  <c r="N13" i="33"/>
  <c r="O13" i="33"/>
  <c r="N6" i="33"/>
  <c r="O6" i="33"/>
  <c r="N61" i="33"/>
  <c r="O61" i="33"/>
  <c r="N62" i="33"/>
  <c r="O62" i="33" s="1"/>
  <c r="N63" i="33"/>
  <c r="O63" i="33"/>
  <c r="N59" i="33"/>
  <c r="O59" i="33"/>
  <c r="N60" i="33"/>
  <c r="O60" i="33"/>
  <c r="N57" i="33"/>
  <c r="O57" i="33"/>
  <c r="N58" i="33"/>
  <c r="O58" i="33"/>
  <c r="N44" i="33"/>
  <c r="O44" i="33" s="1"/>
  <c r="N45" i="33"/>
  <c r="O45" i="33" s="1"/>
  <c r="N46" i="33"/>
  <c r="O46" i="33"/>
  <c r="N47" i="33"/>
  <c r="O47" i="33"/>
  <c r="N48" i="33"/>
  <c r="O48" i="33" s="1"/>
  <c r="N49" i="33"/>
  <c r="O49" i="33"/>
  <c r="N50" i="33"/>
  <c r="O50" i="33" s="1"/>
  <c r="N51" i="33"/>
  <c r="O51" i="33" s="1"/>
  <c r="N52" i="33"/>
  <c r="O52" i="33"/>
  <c r="N53" i="33"/>
  <c r="O53" i="33"/>
  <c r="N54" i="33"/>
  <c r="O54" i="33"/>
  <c r="N55" i="33"/>
  <c r="O55" i="33"/>
  <c r="N56" i="33"/>
  <c r="O56" i="33" s="1"/>
  <c r="N34" i="33"/>
  <c r="O34" i="33" s="1"/>
  <c r="N35" i="33"/>
  <c r="O35" i="33"/>
  <c r="N36" i="33"/>
  <c r="O36" i="33"/>
  <c r="N37" i="33"/>
  <c r="O37" i="33" s="1"/>
  <c r="N38" i="33"/>
  <c r="O38" i="33"/>
  <c r="N39" i="33"/>
  <c r="O39" i="33" s="1"/>
  <c r="N40" i="33"/>
  <c r="O40" i="33"/>
  <c r="N41" i="33"/>
  <c r="O41" i="33"/>
  <c r="N42" i="33"/>
  <c r="O42" i="33"/>
  <c r="N43" i="33"/>
  <c r="O43" i="33"/>
  <c r="N33" i="33"/>
  <c r="O33" i="33"/>
  <c r="N32" i="33"/>
  <c r="O32" i="33" s="1"/>
  <c r="N15" i="33"/>
  <c r="O15" i="33"/>
  <c r="N5" i="34"/>
  <c r="O5" i="34" s="1"/>
  <c r="N14" i="36"/>
  <c r="O14" i="36" s="1"/>
  <c r="N65" i="37"/>
  <c r="O65" i="37"/>
  <c r="F127" i="37"/>
  <c r="J127" i="37"/>
  <c r="O15" i="37"/>
  <c r="N5" i="38"/>
  <c r="O5" i="38"/>
  <c r="J126" i="38"/>
  <c r="E126" i="38"/>
  <c r="E127" i="37"/>
  <c r="F128" i="36"/>
  <c r="N5" i="39"/>
  <c r="O5" i="39" s="1"/>
  <c r="L130" i="39"/>
  <c r="I130" i="39"/>
  <c r="M130" i="39"/>
  <c r="N111" i="39"/>
  <c r="O111" i="39" s="1"/>
  <c r="N101" i="39"/>
  <c r="O101" i="39"/>
  <c r="E130" i="39"/>
  <c r="N33" i="39"/>
  <c r="O33" i="39" s="1"/>
  <c r="K128" i="40"/>
  <c r="L128" i="40"/>
  <c r="N117" i="40"/>
  <c r="O117" i="40"/>
  <c r="I128" i="40"/>
  <c r="N99" i="40"/>
  <c r="O99" i="40" s="1"/>
  <c r="N63" i="40"/>
  <c r="O63" i="40"/>
  <c r="F128" i="40"/>
  <c r="G128" i="40"/>
  <c r="N66" i="34"/>
  <c r="O66" i="34" s="1"/>
  <c r="N109" i="34"/>
  <c r="O109" i="34" s="1"/>
  <c r="F130" i="39"/>
  <c r="N15" i="39"/>
  <c r="O15" i="39"/>
  <c r="G127" i="37"/>
  <c r="N66" i="39"/>
  <c r="O66" i="39" s="1"/>
  <c r="D125" i="34"/>
  <c r="K129" i="35"/>
  <c r="I128" i="36"/>
  <c r="N115" i="36"/>
  <c r="O115" i="36" s="1"/>
  <c r="D127" i="37"/>
  <c r="J136" i="33"/>
  <c r="M136" i="33"/>
  <c r="H129" i="35"/>
  <c r="N117" i="37"/>
  <c r="O117" i="37"/>
  <c r="E128" i="40"/>
  <c r="D129" i="35"/>
  <c r="K127" i="37"/>
  <c r="K126" i="38"/>
  <c r="M128" i="40"/>
  <c r="J128" i="40"/>
  <c r="N34" i="40"/>
  <c r="O34" i="40" s="1"/>
  <c r="N109" i="40"/>
  <c r="O109" i="40"/>
  <c r="K133" i="41"/>
  <c r="H133" i="41"/>
  <c r="J133" i="41"/>
  <c r="N118" i="41"/>
  <c r="O118" i="41" s="1"/>
  <c r="L133" i="41"/>
  <c r="N96" i="41"/>
  <c r="O96" i="41"/>
  <c r="I133" i="41"/>
  <c r="N51" i="41"/>
  <c r="O51" i="41"/>
  <c r="G133" i="41"/>
  <c r="F133" i="41"/>
  <c r="N19" i="41"/>
  <c r="O19" i="41"/>
  <c r="D133" i="41"/>
  <c r="N133" i="41" s="1"/>
  <c r="O133" i="41" s="1"/>
  <c r="N13" i="41"/>
  <c r="O13" i="41"/>
  <c r="N5" i="41"/>
  <c r="O5" i="41" s="1"/>
  <c r="L136" i="42"/>
  <c r="H136" i="42"/>
  <c r="N15" i="42"/>
  <c r="O15" i="42"/>
  <c r="G136" i="42"/>
  <c r="K136" i="42"/>
  <c r="N123" i="42"/>
  <c r="O123" i="42" s="1"/>
  <c r="J136" i="42"/>
  <c r="N19" i="42"/>
  <c r="O19" i="42"/>
  <c r="E136" i="42"/>
  <c r="N5" i="42"/>
  <c r="O5" i="42" s="1"/>
  <c r="D136" i="42"/>
  <c r="N117" i="43"/>
  <c r="O117" i="43" s="1"/>
  <c r="H126" i="43"/>
  <c r="L126" i="43"/>
  <c r="N109" i="43"/>
  <c r="O109" i="43"/>
  <c r="I126" i="43"/>
  <c r="K126" i="43"/>
  <c r="J126" i="43"/>
  <c r="N99" i="43"/>
  <c r="O99" i="43"/>
  <c r="M126" i="43"/>
  <c r="N64" i="43"/>
  <c r="O64" i="43"/>
  <c r="N34" i="43"/>
  <c r="O34" i="43"/>
  <c r="D126" i="43"/>
  <c r="N126" i="43" s="1"/>
  <c r="O126" i="43" s="1"/>
  <c r="G126" i="43"/>
  <c r="E126" i="43"/>
  <c r="N5" i="43"/>
  <c r="O5" i="43"/>
  <c r="N118" i="44"/>
  <c r="O118" i="44"/>
  <c r="I126" i="44"/>
  <c r="N110" i="44"/>
  <c r="O110" i="44" s="1"/>
  <c r="N100" i="44"/>
  <c r="O100" i="44" s="1"/>
  <c r="K126" i="44"/>
  <c r="L126" i="44"/>
  <c r="M126" i="44"/>
  <c r="N65" i="44"/>
  <c r="O65" i="44" s="1"/>
  <c r="G126" i="44"/>
  <c r="F126" i="44"/>
  <c r="H126" i="44"/>
  <c r="J126" i="44"/>
  <c r="N34" i="44"/>
  <c r="O34" i="44" s="1"/>
  <c r="D126" i="44"/>
  <c r="N15" i="44"/>
  <c r="O15" i="44"/>
  <c r="E126" i="44"/>
  <c r="N126" i="44" s="1"/>
  <c r="O126" i="44" s="1"/>
  <c r="N5" i="44"/>
  <c r="O5" i="44" s="1"/>
  <c r="L128" i="45"/>
  <c r="J128" i="45"/>
  <c r="N119" i="45"/>
  <c r="O119" i="45" s="1"/>
  <c r="N111" i="45"/>
  <c r="O111" i="45"/>
  <c r="N101" i="45"/>
  <c r="O101" i="45" s="1"/>
  <c r="I128" i="45"/>
  <c r="H128" i="45"/>
  <c r="N66" i="45"/>
  <c r="O66" i="45"/>
  <c r="F128" i="45"/>
  <c r="N128" i="45" s="1"/>
  <c r="O128" i="45" s="1"/>
  <c r="M128" i="45"/>
  <c r="N34" i="45"/>
  <c r="O34" i="45" s="1"/>
  <c r="D128" i="45"/>
  <c r="N15" i="45"/>
  <c r="O15" i="45" s="1"/>
  <c r="E128" i="45"/>
  <c r="N120" i="46"/>
  <c r="O120" i="46" s="1"/>
  <c r="N112" i="46"/>
  <c r="O112" i="46"/>
  <c r="N102" i="46"/>
  <c r="O102" i="46"/>
  <c r="L127" i="46"/>
  <c r="K127" i="46"/>
  <c r="I127" i="46"/>
  <c r="F127" i="46"/>
  <c r="N66" i="46"/>
  <c r="O66" i="46"/>
  <c r="J127" i="46"/>
  <c r="D127" i="46"/>
  <c r="H127" i="46"/>
  <c r="N35" i="46"/>
  <c r="O35" i="46"/>
  <c r="G127" i="46"/>
  <c r="M127" i="46"/>
  <c r="N16" i="46"/>
  <c r="O16" i="46"/>
  <c r="E127" i="46"/>
  <c r="N127" i="46" s="1"/>
  <c r="O127" i="46" s="1"/>
  <c r="N5" i="46"/>
  <c r="O5" i="46"/>
  <c r="N64" i="47"/>
  <c r="O64" i="47"/>
  <c r="J128" i="47"/>
  <c r="I128" i="47"/>
  <c r="O107" i="49"/>
  <c r="P107" i="49"/>
  <c r="O98" i="49"/>
  <c r="P98" i="49" s="1"/>
  <c r="O63" i="49"/>
  <c r="P63" i="49" s="1"/>
  <c r="I127" i="49"/>
  <c r="J127" i="49"/>
  <c r="O15" i="49"/>
  <c r="P15" i="49"/>
  <c r="K127" i="49"/>
  <c r="L127" i="49"/>
  <c r="M127" i="49"/>
  <c r="N127" i="49"/>
  <c r="D127" i="49"/>
  <c r="E127" i="49"/>
  <c r="F127" i="49"/>
  <c r="G127" i="49"/>
  <c r="O5" i="49"/>
  <c r="P5" i="49" s="1"/>
  <c r="F128" i="47"/>
  <c r="E128" i="47"/>
  <c r="M128" i="47"/>
  <c r="N16" i="47"/>
  <c r="O16" i="47" s="1"/>
  <c r="G128" i="47"/>
  <c r="N128" i="47" l="1"/>
  <c r="O128" i="47" s="1"/>
  <c r="F136" i="42"/>
  <c r="N136" i="42" s="1"/>
  <c r="O136" i="42" s="1"/>
  <c r="N15" i="43"/>
  <c r="O15" i="43" s="1"/>
  <c r="N15" i="38"/>
  <c r="O15" i="38" s="1"/>
  <c r="D128" i="40"/>
  <c r="N128" i="40" s="1"/>
  <c r="O128" i="40" s="1"/>
  <c r="L136" i="33"/>
  <c r="N99" i="34"/>
  <c r="O99" i="34" s="1"/>
  <c r="N102" i="36"/>
  <c r="O102" i="36" s="1"/>
  <c r="N32" i="38"/>
  <c r="O32" i="38" s="1"/>
  <c r="D128" i="36"/>
  <c r="I136" i="42"/>
  <c r="G129" i="35"/>
  <c r="F126" i="38"/>
  <c r="N126" i="38" s="1"/>
  <c r="O126" i="38" s="1"/>
  <c r="G136" i="33"/>
  <c r="N136" i="33" s="1"/>
  <c r="O136" i="33" s="1"/>
  <c r="L125" i="34"/>
  <c r="N33" i="35"/>
  <c r="O33" i="35" s="1"/>
  <c r="N68" i="35"/>
  <c r="O68" i="35" s="1"/>
  <c r="N5" i="37"/>
  <c r="O5" i="37" s="1"/>
  <c r="N5" i="35"/>
  <c r="O5" i="35" s="1"/>
  <c r="N5" i="45"/>
  <c r="O5" i="45" s="1"/>
  <c r="N105" i="41"/>
  <c r="O105" i="41" s="1"/>
  <c r="N119" i="35"/>
  <c r="O119" i="35" s="1"/>
  <c r="K128" i="47"/>
  <c r="M136" i="42"/>
  <c r="I126" i="38"/>
  <c r="E128" i="36"/>
  <c r="N18" i="36"/>
  <c r="O18" i="36" s="1"/>
  <c r="H127" i="49"/>
  <c r="O127" i="49" s="1"/>
  <c r="P127" i="49" s="1"/>
  <c r="N31" i="33"/>
  <c r="O31" i="33" s="1"/>
  <c r="N14" i="34"/>
  <c r="O14" i="34" s="1"/>
  <c r="E129" i="35"/>
  <c r="N129" i="35" s="1"/>
  <c r="O129" i="35" s="1"/>
  <c r="N64" i="33"/>
  <c r="O64" i="33" s="1"/>
  <c r="N5" i="40"/>
  <c r="O5" i="40" s="1"/>
  <c r="F129" i="35"/>
  <c r="H127" i="37"/>
  <c r="N127" i="37" s="1"/>
  <c r="O127" i="37" s="1"/>
  <c r="N116" i="33"/>
  <c r="O116" i="33" s="1"/>
  <c r="H125" i="34"/>
  <c r="N125" i="34" s="1"/>
  <c r="O125" i="34" s="1"/>
  <c r="N100" i="37"/>
  <c r="O100" i="37" s="1"/>
  <c r="G130" i="39"/>
  <c r="N130" i="39" s="1"/>
  <c r="O130" i="39" s="1"/>
  <c r="H130" i="39"/>
  <c r="N5" i="47"/>
  <c r="O5" i="47" s="1"/>
  <c r="N99" i="47"/>
  <c r="O99" i="47" s="1"/>
  <c r="N128" i="36" l="1"/>
  <c r="O128" i="36" s="1"/>
  <c r="N15" i="50" l="1"/>
  <c r="N128" i="50" s="1"/>
  <c r="I15" i="50"/>
  <c r="I128" i="50" s="1"/>
  <c r="M15" i="50"/>
  <c r="M128" i="50" s="1"/>
  <c r="G15" i="50"/>
  <c r="G128" i="50" s="1"/>
  <c r="L15" i="50"/>
  <c r="L128" i="50" s="1"/>
  <c r="K15" i="50"/>
  <c r="K128" i="50" s="1"/>
  <c r="F15" i="50"/>
  <c r="F128" i="50" s="1"/>
  <c r="H15" i="50"/>
  <c r="H128" i="50" s="1"/>
  <c r="O16" i="50"/>
  <c r="P16" i="50" s="1"/>
  <c r="D15" i="50"/>
  <c r="D128" i="50" s="1"/>
  <c r="E15" i="50"/>
  <c r="E128" i="50" s="1"/>
  <c r="J15" i="50"/>
  <c r="J128" i="50" s="1"/>
  <c r="O15" i="50" l="1"/>
  <c r="P15" i="50" s="1"/>
  <c r="O128" i="50"/>
  <c r="P128" i="50" s="1"/>
</calcChain>
</file>

<file path=xl/sharedStrings.xml><?xml version="1.0" encoding="utf-8"?>
<sst xmlns="http://schemas.openxmlformats.org/spreadsheetml/2006/main" count="2462" uniqueCount="294">
  <si>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</si>
  <si>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</si>
  <si>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</si>
  <si>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</si>
  <si>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</si>
  <si>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</si>
  <si>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</si>
  <si>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</si>
  <si>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</si>
  <si>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</si>
  <si>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</si>
  <si>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</si>
  <si>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</si>
  <si>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</si>
  <si>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</si>
  <si>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</si>
  <si>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</si>
  <si>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</si>
  <si>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Local Business Tax</t>
  </si>
  <si>
    <t>Permits, Fees, and Special Assessments</t>
  </si>
  <si>
    <t>Franchise Fee - Electricity</t>
  </si>
  <si>
    <t>Franchise Fee - Telecommunications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</si>
  <si>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</si>
  <si>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</si>
  <si>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</si>
  <si>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</si>
  <si>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</si>
  <si>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</si>
  <si>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</si>
  <si>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</si>
  <si>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</si>
  <si>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</si>
  <si>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Commercial - Other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</si>
  <si>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</si>
  <si>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</si>
  <si>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</si>
  <si>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</si>
  <si>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</si>
  <si>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</si>
  <si>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</si>
  <si>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</si>
  <si>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</si>
  <si>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</si>
  <si>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</si>
  <si>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</si>
  <si>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</si>
  <si>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</si>
  <si>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</si>
  <si>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</si>
  <si>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</si>
  <si>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</si>
  <si>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</si>
  <si>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</si>
  <si>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</si>
  <si>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</si>
  <si>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</si>
  <si>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</si>
  <si>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</si>
  <si>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</si>
  <si>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</si>
  <si>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Clerk Allotment from Justice Administrative Commission</t>
  </si>
  <si>
    <t>Grants from Other Local Units - Public Safety</t>
  </si>
  <si>
    <t>Grants from Other Local Units - Physical Environment</t>
  </si>
  <si>
    <t>Grants from Other Local Units - Human Services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</si>
  <si>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</si>
  <si>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</si>
  <si>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</si>
  <si>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</si>
  <si>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</si>
  <si>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</si>
  <si>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</si>
  <si>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</si>
  <si>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</si>
  <si>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</si>
  <si>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</si>
  <si>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</si>
  <si>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</si>
  <si>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</si>
  <si>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</si>
  <si>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</si>
  <si>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</si>
  <si>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</si>
  <si>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</si>
  <si>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</si>
  <si>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</si>
  <si>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</si>
  <si>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</si>
  <si>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</si>
  <si>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</si>
  <si>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</si>
  <si>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</si>
  <si>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</si>
  <si>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Transportation (User Fees) - Other Transportation Charges</t>
  </si>
  <si>
    <t>Human Services - Animal Control and Shelter Fees</t>
  </si>
  <si>
    <t>Human Services - Other Human Services Charges</t>
  </si>
  <si>
    <t>Culture / Recreation - Parks and Recreation</t>
  </si>
  <si>
    <t>Culture / Recreation - Cultural Services</t>
  </si>
  <si>
    <t>Culture / Recreation - Other Culture / Recreation Charges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</si>
  <si>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</si>
  <si>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</si>
  <si>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</si>
  <si>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</si>
  <si>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</si>
  <si>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</si>
  <si>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</si>
  <si>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</si>
  <si>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Pro Se Litigant Services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</si>
  <si>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</si>
  <si>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</si>
  <si>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</si>
  <si>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</si>
  <si>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Service Charges</t>
  </si>
  <si>
    <t>Traffic Court - Court Costs</t>
  </si>
  <si>
    <t>Juvenile Court - Service Charges</t>
  </si>
  <si>
    <t>Probate Court - Filing Fees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</si>
  <si>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</si>
  <si>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</si>
  <si>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</si>
  <si>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</si>
  <si>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</si>
  <si>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</si>
  <si>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</si>
  <si>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</si>
  <si>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</si>
  <si>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</si>
  <si>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</si>
  <si>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</si>
  <si>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</si>
  <si>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</si>
  <si>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</si>
  <si>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</si>
  <si>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</si>
  <si>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</si>
  <si>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</si>
  <si>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</si>
  <si>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</si>
  <si>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Supervisor of Elections</t>
  </si>
  <si>
    <t>Proprietary Non-Operating Sources - Interest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</si>
  <si>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</si>
  <si>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</si>
  <si>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</si>
  <si>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</si>
  <si>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</si>
  <si>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</si>
  <si>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</si>
  <si>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</si>
  <si>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</si>
  <si>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</si>
  <si>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</si>
  <si>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</si>
  <si>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Palm Beach County Government Revenues Reported by Account Code and Fund Type</t>
  </si>
  <si>
    <t>Local Fiscal Year Ended September 30, 2010</t>
  </si>
  <si>
    <t>Impact Fees - Residential - Other</t>
  </si>
  <si>
    <t>State Shared Revenues - Public Safety - Enhanced 911 Fee</t>
  </si>
  <si>
    <t>Grants from Other Local Units - General Government</t>
  </si>
  <si>
    <t>General Gov't (Not Court-Related) - County Portion of $4 Additional Service Charge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</si>
  <si>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</si>
  <si>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</si>
  <si>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</si>
  <si>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</si>
  <si>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</si>
  <si>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2010 Countywide Census Population:</t>
  </si>
  <si>
    <t>Local Fiscal Year Ended September 30, 2011</t>
  </si>
  <si>
    <t>Communications Services Taxes</t>
  </si>
  <si>
    <t>Franchise Fee - Solid Waste</t>
  </si>
  <si>
    <t>Federal Grant - Physical Environment - Garbage / Solid Waste</t>
  </si>
  <si>
    <t>General Gov't (Not Court-Related) - Fees Remitted to County from Clerk of Circuit Court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</si>
  <si>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</si>
  <si>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</si>
  <si>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</si>
  <si>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</si>
  <si>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</si>
  <si>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Grants from Other Local Units - Transportation</t>
  </si>
  <si>
    <t>Probate Court - Service Charges</t>
  </si>
  <si>
    <t>Court Service Reimbursement - Public Defender Liens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</si>
  <si>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</si>
  <si>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</si>
  <si>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</si>
  <si>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</si>
  <si>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</si>
  <si>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</si>
  <si>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</si>
  <si>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Public Safety - Protective Inspection Fees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</si>
  <si>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</si>
  <si>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</si>
  <si>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</si>
  <si>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</si>
  <si>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</si>
  <si>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</si>
  <si>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</si>
  <si>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</si>
  <si>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</si>
  <si>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</si>
  <si>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</si>
  <si>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</si>
  <si>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</si>
  <si>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</si>
  <si>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Sheriff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</si>
  <si>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</si>
  <si>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</si>
  <si>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</si>
  <si>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Airports</t>
  </si>
  <si>
    <t>Transportation - Parking Facilities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</si>
  <si>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</si>
  <si>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</si>
  <si>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</si>
  <si>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</si>
  <si>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</si>
  <si>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</si>
  <si>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Court-Ordered Judgments and Fines - Intergovernmental Radio Communication Program</t>
  </si>
  <si>
    <t>Interest and Other Earnings - Net Increase (Decrease) in Fair Value of Investments</t>
  </si>
  <si>
    <t>Sales - Disposition of Fixed Assets</t>
  </si>
  <si>
    <t>Sales - Sale of Surplus Materials and Scrap</t>
  </si>
  <si>
    <t>Proprietary Non-Operating - Interest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</si>
  <si>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</si>
  <si>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</si>
  <si>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</si>
  <si>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</si>
  <si>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</si>
  <si>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</si>
  <si>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2013 Countywide Population:</t>
  </si>
  <si>
    <t>Local Fiscal Year Ended September 30, 2014</t>
  </si>
  <si>
    <t>State Grant - Court-Related Grants - Article V Clerk of Court Trust Fund</t>
  </si>
  <si>
    <t>Transportation - Mass Transit</t>
  </si>
  <si>
    <t>Proceeds of General Capital Asset Dispositions - Sales</t>
  </si>
  <si>
    <t>2014 Countywide Population:</t>
  </si>
  <si>
    <t>Local Fiscal Year Ended September 30, 2015</t>
  </si>
  <si>
    <t>Licenses</t>
  </si>
  <si>
    <t>Court-Related Revenues - Circuit Court Civil - Fees and Service Charges</t>
  </si>
  <si>
    <t>Proceeds - Installment Purchases and Capital Lease Proceeds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</si>
  <si>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</si>
  <si>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</si>
  <si>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</si>
  <si>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</si>
  <si>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</si>
  <si>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Federal Grant - Culture / Recreation</t>
  </si>
  <si>
    <t>Special Assessments - Other</t>
  </si>
  <si>
    <t>Proprietary Non-Operating - Federal Grants and Donations</t>
  </si>
  <si>
    <t>Proprietary Non-Operating - State Grants and Donations</t>
  </si>
  <si>
    <t>2007 Countywide Population:</t>
  </si>
  <si>
    <t>Local Fiscal Year Ended September 30, 2006</t>
  </si>
  <si>
    <t>Permits, Fees, and Licenses</t>
  </si>
  <si>
    <t>Federal Grant - Federal Hurricane Relief</t>
  </si>
  <si>
    <t>State Shared Revenues - Public Safety</t>
  </si>
  <si>
    <t>General Gov't (Not Court-Related) - Fees Remitted to County from Clerk of County Court</t>
  </si>
  <si>
    <t>County Court Criminal - Additional Court Costs</t>
  </si>
  <si>
    <t>Circuit Court Civil - Court Costs</t>
  </si>
  <si>
    <t>Circuit Court Civil - Child Support</t>
  </si>
  <si>
    <t>Juvenile Court - Public Defender Liens</t>
  </si>
  <si>
    <t>Court-Ordered Judgments and Fines</t>
  </si>
  <si>
    <t>2006 Countywide Population:</t>
  </si>
  <si>
    <t>Local Fiscal Year Ended September 30, 2016</t>
  </si>
  <si>
    <t>2016 Countywide Population:</t>
  </si>
  <si>
    <t>Local Fiscal Year Ended September 30, 2017</t>
  </si>
  <si>
    <t>State Shared Revenues - General Government - Other General Government</t>
  </si>
  <si>
    <t>Grants from Other Local Units - Other</t>
  </si>
  <si>
    <t>2017 Countywide Population:</t>
  </si>
  <si>
    <t>Local Fiscal Year Ended September 30, 2018</t>
  </si>
  <si>
    <t>2018 Countywide Population:</t>
  </si>
  <si>
    <t>Local Fiscal Year Ended September 30, 2019</t>
  </si>
  <si>
    <t>Other General Taxes</t>
  </si>
  <si>
    <t>2019 Countywide Population:</t>
  </si>
  <si>
    <t>Local Fiscal Year Ended September 30, 2020</t>
  </si>
  <si>
    <t>Interest and Other Earnings - Gain (Loss) on Sale of Investments</t>
  </si>
  <si>
    <t>2020 Countywide Population:</t>
  </si>
  <si>
    <t>Local Fiscal Year Ended September 30, 2021</t>
  </si>
  <si>
    <t>Court-Related Revenues - Restricted Board Revenue - Domestic Violence Surcharge</t>
  </si>
  <si>
    <t>Sale of Contraband Property Seized by Law Enforcement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</si>
  <si>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</si>
  <si>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</si>
  <si>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</si>
  <si>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</si>
  <si>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</si>
  <si>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</si>
  <si>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</si>
  <si>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</si>
  <si>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State Communications Services Taxes</t>
  </si>
  <si>
    <t>Building Permits (Buildling Permit Fees)</t>
  </si>
  <si>
    <t>Impact Fees - Residential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</si>
  <si>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</si>
  <si>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</si>
  <si>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</si>
  <si>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</si>
  <si>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</si>
  <si>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</si>
  <si>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</si>
  <si>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</si>
  <si>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Other Charges for Services (Not Court-Related)</t>
  </si>
  <si>
    <t>Local Fiscal Year Ended September 30, 2022</t>
  </si>
  <si>
    <t>Vessel Registration Fee</t>
  </si>
  <si>
    <t>Federal Grant - American Rescue Plan Act Funds</t>
  </si>
  <si>
    <t>Other Financial Assistance - Federal Source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</si>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</sst>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2"/>
      <c r="M3" s="73"/>
      <c r="N3" s="36"/>
      <c r="O3" s="37"/>
      <c r="P3" s="74" t="s">
        <v>269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270</v>
      </c>
      <c r="N4" s="35" t="s">
        <v>11</v>
      </c>
      <c r="O4" s="35" t="s">
        <v>271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272</v>
      </c>
      <c r="B5" s="26"/>
      <c r="C5" s="26"/>
      <c r="D5" s="27">
        <f>SUM(D6:D14)</f>
        <v>1092983295</v>
      </c>
      <c r="E5" s="27">
        <f>SUM(E6:E14)</f>
        <v>504285984</v>
      </c>
      <c r="F5" s="27">
        <f>SUM(F6:F14)</f>
        <v>10920932</v>
      </c>
      <c r="G5" s="27">
        <f>SUM(G6:G14)</f>
        <v>10474225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2945851</v>
      </c>
      <c r="O5" s="28">
        <f>SUM(D5:N5)</f>
        <v>1621610287</v>
      </c>
      <c r="P5" s="33">
        <f>(O5/P$130)</f>
        <v>1068.1475155320416</v>
      </c>
      <c r="Q5" s="6"/>
    </row>
    <row r="6" spans="1:134">
      <c r="A6" s="12"/>
      <c r="B6" s="25">
        <v>311</v>
      </c>
      <c r="C6" s="20" t="s">
        <v>3</v>
      </c>
      <c r="D6" s="47">
        <v>1022337910</v>
      </c>
      <c r="E6" s="47">
        <v>384959218</v>
      </c>
      <c r="F6" s="47">
        <v>10920932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2945851</v>
      </c>
      <c r="O6" s="47">
        <f>SUM(D6:N6)</f>
        <v>1421163911</v>
      </c>
      <c r="P6" s="48">
        <f>(O6/P$130)</f>
        <v>936.1143752404239</v>
      </c>
      <c r="Q6" s="9"/>
    </row>
    <row r="7" spans="1:134">
      <c r="A7" s="12"/>
      <c r="B7" s="25">
        <v>312.13</v>
      </c>
      <c r="C7" s="20" t="s">
        <v>273</v>
      </c>
      <c r="D7" s="47">
        <v>0</v>
      </c>
      <c r="E7" s="47">
        <v>77817161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4" si="0">SUM(D7:N7)</f>
        <v>77817161</v>
      </c>
      <c r="P7" s="48">
        <f>(O7/P$130)</f>
        <v>51.257819375135036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6552912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6552912</v>
      </c>
      <c r="P8" s="48">
        <f>(O8/P$130)</f>
        <v>4.3163741180066291</v>
      </c>
      <c r="Q8" s="9"/>
    </row>
    <row r="9" spans="1:134">
      <c r="A9" s="12"/>
      <c r="B9" s="25">
        <v>312.41000000000003</v>
      </c>
      <c r="C9" s="20" t="s">
        <v>274</v>
      </c>
      <c r="D9" s="47">
        <v>0</v>
      </c>
      <c r="E9" s="47">
        <v>24425010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24425010</v>
      </c>
      <c r="P9" s="48">
        <f>(O9/P$130)</f>
        <v>16.088645932686582</v>
      </c>
      <c r="Q9" s="9"/>
    </row>
    <row r="10" spans="1:134">
      <c r="A10" s="12"/>
      <c r="B10" s="25">
        <v>312.42</v>
      </c>
      <c r="C10" s="20" t="s">
        <v>275</v>
      </c>
      <c r="D10" s="47">
        <v>0</v>
      </c>
      <c r="E10" s="47">
        <v>10474225</v>
      </c>
      <c r="F10" s="47">
        <v>0</v>
      </c>
      <c r="G10" s="47">
        <v>10474225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20948450</v>
      </c>
      <c r="P10" s="48">
        <f>(O10/P$130)</f>
        <v>13.798651254946805</v>
      </c>
      <c r="Q10" s="9"/>
    </row>
    <row r="11" spans="1:134">
      <c r="A11" s="12"/>
      <c r="B11" s="25">
        <v>314.10000000000002</v>
      </c>
      <c r="C11" s="20" t="s">
        <v>16</v>
      </c>
      <c r="D11" s="47">
        <v>46245276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46245276</v>
      </c>
      <c r="P11" s="48">
        <f>(O11/P$130)</f>
        <v>30.461558526418962</v>
      </c>
      <c r="Q11" s="9"/>
    </row>
    <row r="12" spans="1:134">
      <c r="A12" s="12"/>
      <c r="B12" s="25">
        <v>314.39999999999998</v>
      </c>
      <c r="C12" s="20" t="s">
        <v>17</v>
      </c>
      <c r="D12" s="47">
        <v>2329674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2329674</v>
      </c>
      <c r="P12" s="48">
        <f>(O12/P$130)</f>
        <v>1.5345459479683194</v>
      </c>
      <c r="Q12" s="9"/>
    </row>
    <row r="13" spans="1:134">
      <c r="A13" s="12"/>
      <c r="B13" s="25">
        <v>315.10000000000002</v>
      </c>
      <c r="C13" s="20" t="s">
        <v>276</v>
      </c>
      <c r="D13" s="47">
        <v>19737930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19737930</v>
      </c>
      <c r="P13" s="48">
        <f>(O13/P$130)</f>
        <v>13.001287091147658</v>
      </c>
      <c r="Q13" s="9"/>
    </row>
    <row r="14" spans="1:134">
      <c r="A14" s="12"/>
      <c r="B14" s="25">
        <v>316</v>
      </c>
      <c r="C14" s="20" t="s">
        <v>186</v>
      </c>
      <c r="D14" s="47">
        <v>2332505</v>
      </c>
      <c r="E14" s="47">
        <v>57458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2389963</v>
      </c>
      <c r="P14" s="48">
        <f>(O14/P$130)</f>
        <v>1.5742580453077162</v>
      </c>
      <c r="Q14" s="9"/>
    </row>
    <row r="15" spans="1:134" ht="15.75">
      <c r="A15" s="29" t="s">
        <v>19</v>
      </c>
      <c r="B15" s="30"/>
      <c r="C15" s="31"/>
      <c r="D15" s="32">
        <f>SUM(D16:D30)</f>
        <v>46227798</v>
      </c>
      <c r="E15" s="32">
        <f>SUM(E16:E30)</f>
        <v>66686288</v>
      </c>
      <c r="F15" s="32">
        <f>SUM(F16:F30)</f>
        <v>0</v>
      </c>
      <c r="G15" s="32">
        <f>SUM(G16:G30)</f>
        <v>32881093</v>
      </c>
      <c r="H15" s="32">
        <f>SUM(H16:H30)</f>
        <v>0</v>
      </c>
      <c r="I15" s="32">
        <f>SUM(I16:I30)</f>
        <v>0</v>
      </c>
      <c r="J15" s="32">
        <f>SUM(J16:J30)</f>
        <v>0</v>
      </c>
      <c r="K15" s="32">
        <f>SUM(K16:K30)</f>
        <v>0</v>
      </c>
      <c r="L15" s="32">
        <f>SUM(L16:L30)</f>
        <v>0</v>
      </c>
      <c r="M15" s="32">
        <f>SUM(M16:M30)</f>
        <v>0</v>
      </c>
      <c r="N15" s="32">
        <f>SUM(N16:N30)</f>
        <v>2206670</v>
      </c>
      <c r="O15" s="45">
        <f>SUM(D15:N15)</f>
        <v>148001849</v>
      </c>
      <c r="P15" s="46">
        <f>(O15/P$130)</f>
        <v>97.488162581875855</v>
      </c>
      <c r="Q15" s="10"/>
    </row>
    <row r="16" spans="1:134">
      <c r="A16" s="12"/>
      <c r="B16" s="25">
        <v>322</v>
      </c>
      <c r="C16" s="20" t="s">
        <v>277</v>
      </c>
      <c r="D16" s="47">
        <v>0</v>
      </c>
      <c r="E16" s="47">
        <v>31561308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31561308</v>
      </c>
      <c r="P16" s="48">
        <f>(O16/P$130)</f>
        <v>20.789293825651185</v>
      </c>
      <c r="Q16" s="9"/>
    </row>
    <row r="17" spans="1:17">
      <c r="A17" s="12"/>
      <c r="B17" s="25">
        <v>323.10000000000002</v>
      </c>
      <c r="C17" s="20" t="s">
        <v>20</v>
      </c>
      <c r="D17" s="47">
        <v>42086225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30" si="1">SUM(D17:N17)</f>
        <v>42086225</v>
      </c>
      <c r="P17" s="48">
        <f>(O17/P$130)</f>
        <v>27.722010049059648</v>
      </c>
      <c r="Q17" s="9"/>
    </row>
    <row r="18" spans="1:17">
      <c r="A18" s="12"/>
      <c r="B18" s="25">
        <v>323.7</v>
      </c>
      <c r="C18" s="20" t="s">
        <v>164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2206670</v>
      </c>
      <c r="O18" s="47">
        <f t="shared" si="1"/>
        <v>2206670</v>
      </c>
      <c r="P18" s="48">
        <f>(O18/P$130)</f>
        <v>1.4535237578318903</v>
      </c>
      <c r="Q18" s="9"/>
    </row>
    <row r="19" spans="1:17">
      <c r="A19" s="12"/>
      <c r="B19" s="25">
        <v>324.11</v>
      </c>
      <c r="C19" s="20" t="s">
        <v>22</v>
      </c>
      <c r="D19" s="47">
        <v>0</v>
      </c>
      <c r="E19" s="47">
        <v>0</v>
      </c>
      <c r="F19" s="47">
        <v>0</v>
      </c>
      <c r="G19" s="47">
        <v>1479942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1479942</v>
      </c>
      <c r="P19" s="48">
        <f>(O19/P$130)</f>
        <v>0.97483124219445749</v>
      </c>
      <c r="Q19" s="9"/>
    </row>
    <row r="20" spans="1:17">
      <c r="A20" s="12"/>
      <c r="B20" s="25">
        <v>324.12</v>
      </c>
      <c r="C20" s="20" t="s">
        <v>23</v>
      </c>
      <c r="D20" s="47">
        <v>0</v>
      </c>
      <c r="E20" s="47">
        <v>0</v>
      </c>
      <c r="F20" s="47">
        <v>0</v>
      </c>
      <c r="G20" s="47">
        <v>224946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224946</v>
      </c>
      <c r="P20" s="48">
        <f>(O20/P$130)</f>
        <v>0.14817093413571236</v>
      </c>
      <c r="Q20" s="9"/>
    </row>
    <row r="21" spans="1:17">
      <c r="A21" s="12"/>
      <c r="B21" s="25">
        <v>324.20999999999998</v>
      </c>
      <c r="C21" s="20" t="s">
        <v>24</v>
      </c>
      <c r="D21" s="47">
        <v>0</v>
      </c>
      <c r="E21" s="47">
        <v>0</v>
      </c>
      <c r="F21" s="47">
        <v>0</v>
      </c>
      <c r="G21" s="47">
        <v>1371764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1371764</v>
      </c>
      <c r="P21" s="48">
        <f>(O21/P$130)</f>
        <v>0.9035748726082764</v>
      </c>
      <c r="Q21" s="9"/>
    </row>
    <row r="22" spans="1:17">
      <c r="A22" s="12"/>
      <c r="B22" s="25">
        <v>324.22000000000003</v>
      </c>
      <c r="C22" s="20" t="s">
        <v>25</v>
      </c>
      <c r="D22" s="47">
        <v>0</v>
      </c>
      <c r="E22" s="47">
        <v>0</v>
      </c>
      <c r="F22" s="47">
        <v>0</v>
      </c>
      <c r="G22" s="47">
        <v>490371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490371</v>
      </c>
      <c r="P22" s="48">
        <f>(O22/P$130)</f>
        <v>0.32300520632980095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0</v>
      </c>
      <c r="F23" s="47">
        <v>0</v>
      </c>
      <c r="G23" s="47">
        <v>15434720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15434720</v>
      </c>
      <c r="P23" s="48">
        <f>(O23/P$130)</f>
        <v>10.166781718826574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0</v>
      </c>
      <c r="F24" s="47">
        <v>0</v>
      </c>
      <c r="G24" s="47">
        <v>7352978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7352978</v>
      </c>
      <c r="P24" s="48">
        <f>(O24/P$130)</f>
        <v>4.8433740495022892</v>
      </c>
      <c r="Q24" s="9"/>
    </row>
    <row r="25" spans="1:17">
      <c r="A25" s="12"/>
      <c r="B25" s="25">
        <v>324.51</v>
      </c>
      <c r="C25" s="20" t="s">
        <v>28</v>
      </c>
      <c r="D25" s="47">
        <v>0</v>
      </c>
      <c r="E25" s="47">
        <v>0</v>
      </c>
      <c r="F25" s="47">
        <v>0</v>
      </c>
      <c r="G25" s="47">
        <v>959708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959708</v>
      </c>
      <c r="P25" s="48">
        <f>(O25/P$130)</f>
        <v>0.63215540999847186</v>
      </c>
      <c r="Q25" s="9"/>
    </row>
    <row r="26" spans="1:17">
      <c r="A26" s="12"/>
      <c r="B26" s="25">
        <v>324.61</v>
      </c>
      <c r="C26" s="20" t="s">
        <v>30</v>
      </c>
      <c r="D26" s="47">
        <v>0</v>
      </c>
      <c r="E26" s="47">
        <v>0</v>
      </c>
      <c r="F26" s="47">
        <v>0</v>
      </c>
      <c r="G26" s="47">
        <v>3745006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3745006</v>
      </c>
      <c r="P26" s="48">
        <f>(O26/P$130)</f>
        <v>2.4668188692568331</v>
      </c>
      <c r="Q26" s="9"/>
    </row>
    <row r="27" spans="1:17">
      <c r="A27" s="12"/>
      <c r="B27" s="25">
        <v>324.81</v>
      </c>
      <c r="C27" s="20" t="s">
        <v>278</v>
      </c>
      <c r="D27" s="47">
        <v>0</v>
      </c>
      <c r="E27" s="47">
        <v>33425494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33425494</v>
      </c>
      <c r="P27" s="48">
        <f>(O27/P$130)</f>
        <v>22.017224889207405</v>
      </c>
      <c r="Q27" s="9"/>
    </row>
    <row r="28" spans="1:17">
      <c r="A28" s="12"/>
      <c r="B28" s="25">
        <v>325.10000000000002</v>
      </c>
      <c r="C28" s="20" t="s">
        <v>33</v>
      </c>
      <c r="D28" s="47">
        <v>0</v>
      </c>
      <c r="E28" s="47">
        <v>0</v>
      </c>
      <c r="F28" s="47">
        <v>0</v>
      </c>
      <c r="G28" s="47">
        <v>1558057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1558057</v>
      </c>
      <c r="P28" s="48">
        <f>(O28/P$130)</f>
        <v>1.0262852468000569</v>
      </c>
      <c r="Q28" s="9"/>
    </row>
    <row r="29" spans="1:17">
      <c r="A29" s="12"/>
      <c r="B29" s="25">
        <v>329.4</v>
      </c>
      <c r="C29" s="20" t="s">
        <v>289</v>
      </c>
      <c r="D29" s="47">
        <v>0</v>
      </c>
      <c r="E29" s="47">
        <v>0</v>
      </c>
      <c r="F29" s="47">
        <v>0</v>
      </c>
      <c r="G29" s="47">
        <v>263601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263601</v>
      </c>
      <c r="P29" s="48">
        <f>(O29/P$130)</f>
        <v>0.17363281147078816</v>
      </c>
      <c r="Q29" s="9"/>
    </row>
    <row r="30" spans="1:17">
      <c r="A30" s="12"/>
      <c r="B30" s="25">
        <v>329.5</v>
      </c>
      <c r="C30" s="20" t="s">
        <v>279</v>
      </c>
      <c r="D30" s="47">
        <v>4141573</v>
      </c>
      <c r="E30" s="47">
        <v>1699486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5841059</v>
      </c>
      <c r="P30" s="48">
        <f>(O30/P$130)</f>
        <v>3.8474796990024713</v>
      </c>
      <c r="Q30" s="9"/>
    </row>
    <row r="31" spans="1:17" ht="15.75">
      <c r="A31" s="29" t="s">
        <v>280</v>
      </c>
      <c r="B31" s="30"/>
      <c r="C31" s="31"/>
      <c r="D31" s="32">
        <f>SUM(D32:D65)</f>
        <v>421817592</v>
      </c>
      <c r="E31" s="32">
        <f>SUM(E32:E65)</f>
        <v>156373425</v>
      </c>
      <c r="F31" s="32">
        <f>SUM(F32:F65)</f>
        <v>2000678</v>
      </c>
      <c r="G31" s="32">
        <f>SUM(G32:G65)</f>
        <v>148297945</v>
      </c>
      <c r="H31" s="32">
        <f>SUM(H32:H65)</f>
        <v>0</v>
      </c>
      <c r="I31" s="32">
        <f>SUM(I32:I65)</f>
        <v>12792526</v>
      </c>
      <c r="J31" s="32">
        <f>SUM(J32:J65)</f>
        <v>0</v>
      </c>
      <c r="K31" s="32">
        <f>SUM(K32:K65)</f>
        <v>0</v>
      </c>
      <c r="L31" s="32">
        <f>SUM(L32:L65)</f>
        <v>0</v>
      </c>
      <c r="M31" s="32">
        <f>SUM(M32:M65)</f>
        <v>0</v>
      </c>
      <c r="N31" s="32">
        <f>SUM(N32:N65)</f>
        <v>315077</v>
      </c>
      <c r="O31" s="45">
        <f>SUM(D31:N31)</f>
        <v>741597243</v>
      </c>
      <c r="P31" s="46">
        <f>(O31/P$130)</f>
        <v>488.48682016030017</v>
      </c>
      <c r="Q31" s="10"/>
    </row>
    <row r="32" spans="1:17">
      <c r="A32" s="12"/>
      <c r="B32" s="25">
        <v>331.1</v>
      </c>
      <c r="C32" s="20" t="s">
        <v>35</v>
      </c>
      <c r="D32" s="47">
        <v>245091210</v>
      </c>
      <c r="E32" s="47">
        <v>2978743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248069953</v>
      </c>
      <c r="P32" s="48">
        <f>(O32/P$130)</f>
        <v>163.40257958359902</v>
      </c>
      <c r="Q32" s="9"/>
    </row>
    <row r="33" spans="1:17">
      <c r="A33" s="12"/>
      <c r="B33" s="25">
        <v>331.2</v>
      </c>
      <c r="C33" s="20" t="s">
        <v>36</v>
      </c>
      <c r="D33" s="47">
        <v>429420</v>
      </c>
      <c r="E33" s="47">
        <v>6807718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7237138</v>
      </c>
      <c r="P33" s="48">
        <f>(O33/P$130)</f>
        <v>4.7670707544435604</v>
      </c>
      <c r="Q33" s="9"/>
    </row>
    <row r="34" spans="1:17">
      <c r="A34" s="12"/>
      <c r="B34" s="25">
        <v>331.39</v>
      </c>
      <c r="C34" s="20" t="s">
        <v>42</v>
      </c>
      <c r="D34" s="47">
        <v>0</v>
      </c>
      <c r="E34" s="47">
        <v>2047248</v>
      </c>
      <c r="F34" s="47">
        <v>0</v>
      </c>
      <c r="G34" s="47">
        <v>417230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315077</v>
      </c>
      <c r="O34" s="47">
        <f t="shared" ref="O34:O60" si="2">SUM(D34:N34)</f>
        <v>2779555</v>
      </c>
      <c r="P34" s="48">
        <f>(O34/P$130)</f>
        <v>1.8308805705884523</v>
      </c>
      <c r="Q34" s="9"/>
    </row>
    <row r="35" spans="1:17">
      <c r="A35" s="12"/>
      <c r="B35" s="25">
        <v>331.49</v>
      </c>
      <c r="C35" s="20" t="s">
        <v>44</v>
      </c>
      <c r="D35" s="47">
        <v>0</v>
      </c>
      <c r="E35" s="47">
        <v>19744054</v>
      </c>
      <c r="F35" s="47">
        <v>0</v>
      </c>
      <c r="G35" s="47">
        <v>590627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20334681</v>
      </c>
      <c r="P35" s="48">
        <f>(O35/P$130)</f>
        <v>13.394364332425212</v>
      </c>
      <c r="Q35" s="9"/>
    </row>
    <row r="36" spans="1:17">
      <c r="A36" s="12"/>
      <c r="B36" s="25">
        <v>331.5</v>
      </c>
      <c r="C36" s="20" t="s">
        <v>38</v>
      </c>
      <c r="D36" s="47">
        <v>2182372</v>
      </c>
      <c r="E36" s="47">
        <v>10302894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12485266</v>
      </c>
      <c r="P36" s="48">
        <f>(O36/P$130)</f>
        <v>8.2239894292534608</v>
      </c>
      <c r="Q36" s="9"/>
    </row>
    <row r="37" spans="1:17">
      <c r="A37" s="12"/>
      <c r="B37" s="25">
        <v>331.51</v>
      </c>
      <c r="C37" s="20" t="s">
        <v>290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1434623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1434623</v>
      </c>
      <c r="P37" s="48">
        <f>(O37/P$130)</f>
        <v>0.94497981756767435</v>
      </c>
      <c r="Q37" s="9"/>
    </row>
    <row r="38" spans="1:17">
      <c r="A38" s="12"/>
      <c r="B38" s="25">
        <v>331.62</v>
      </c>
      <c r="C38" s="20" t="s">
        <v>45</v>
      </c>
      <c r="D38" s="47">
        <v>0</v>
      </c>
      <c r="E38" s="47">
        <v>193041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193041</v>
      </c>
      <c r="P38" s="48">
        <f>(O38/P$130)</f>
        <v>0.12715525191153454</v>
      </c>
      <c r="Q38" s="9"/>
    </row>
    <row r="39" spans="1:17">
      <c r="A39" s="12"/>
      <c r="B39" s="25">
        <v>331.69</v>
      </c>
      <c r="C39" s="20" t="s">
        <v>46</v>
      </c>
      <c r="D39" s="47">
        <v>658381</v>
      </c>
      <c r="E39" s="47">
        <v>61975347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62633728</v>
      </c>
      <c r="P39" s="48">
        <f>(O39/P$130)</f>
        <v>41.256559290505827</v>
      </c>
      <c r="Q39" s="9"/>
    </row>
    <row r="40" spans="1:17">
      <c r="A40" s="12"/>
      <c r="B40" s="25">
        <v>331.7</v>
      </c>
      <c r="C40" s="20" t="s">
        <v>235</v>
      </c>
      <c r="D40" s="47">
        <v>0</v>
      </c>
      <c r="E40" s="47">
        <v>276694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276694</v>
      </c>
      <c r="P40" s="48">
        <f>(O40/P$130)</f>
        <v>0.1822571125947863</v>
      </c>
      <c r="Q40" s="9"/>
    </row>
    <row r="41" spans="1:17">
      <c r="A41" s="12"/>
      <c r="B41" s="25">
        <v>331.9</v>
      </c>
      <c r="C41" s="20" t="s">
        <v>39</v>
      </c>
      <c r="D41" s="47">
        <v>0</v>
      </c>
      <c r="E41" s="47">
        <v>457547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457547</v>
      </c>
      <c r="P41" s="48">
        <f>(O41/P$130)</f>
        <v>0.30138418287496904</v>
      </c>
      <c r="Q41" s="9"/>
    </row>
    <row r="42" spans="1:17">
      <c r="A42" s="12"/>
      <c r="B42" s="25">
        <v>332</v>
      </c>
      <c r="C42" s="20" t="s">
        <v>291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11357903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11357903</v>
      </c>
      <c r="P42" s="48">
        <f>(O42/P$130)</f>
        <v>7.4814004131338629</v>
      </c>
      <c r="Q42" s="9"/>
    </row>
    <row r="43" spans="1:17">
      <c r="A43" s="12"/>
      <c r="B43" s="25">
        <v>333</v>
      </c>
      <c r="C43" s="20" t="s">
        <v>4</v>
      </c>
      <c r="D43" s="47">
        <v>6404</v>
      </c>
      <c r="E43" s="47">
        <v>5115</v>
      </c>
      <c r="F43" s="47">
        <v>85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11604</v>
      </c>
      <c r="P43" s="48">
        <f>(O43/P$130)</f>
        <v>7.6435034173126274E-3</v>
      </c>
      <c r="Q43" s="9"/>
    </row>
    <row r="44" spans="1:17">
      <c r="A44" s="12"/>
      <c r="B44" s="25">
        <v>334.1</v>
      </c>
      <c r="C44" s="20" t="s">
        <v>40</v>
      </c>
      <c r="D44" s="47">
        <v>0</v>
      </c>
      <c r="E44" s="47">
        <v>0</v>
      </c>
      <c r="F44" s="47">
        <v>0</v>
      </c>
      <c r="G44" s="47">
        <v>137922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137922</v>
      </c>
      <c r="P44" s="48">
        <f>(O44/P$130)</f>
        <v>9.0848610679299571E-2</v>
      </c>
      <c r="Q44" s="9"/>
    </row>
    <row r="45" spans="1:17">
      <c r="A45" s="12"/>
      <c r="B45" s="25">
        <v>334.2</v>
      </c>
      <c r="C45" s="20" t="s">
        <v>41</v>
      </c>
      <c r="D45" s="47">
        <v>0</v>
      </c>
      <c r="E45" s="47">
        <v>1608184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1608184</v>
      </c>
      <c r="P45" s="48">
        <f>(O45/P$130)</f>
        <v>1.0593036797369433</v>
      </c>
      <c r="Q45" s="9"/>
    </row>
    <row r="46" spans="1:17">
      <c r="A46" s="12"/>
      <c r="B46" s="25">
        <v>334.39</v>
      </c>
      <c r="C46" s="20" t="s">
        <v>47</v>
      </c>
      <c r="D46" s="47">
        <v>0</v>
      </c>
      <c r="E46" s="47">
        <v>508382</v>
      </c>
      <c r="F46" s="47">
        <v>0</v>
      </c>
      <c r="G46" s="47">
        <v>518973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1027355</v>
      </c>
      <c r="P46" s="48">
        <f>(O46/P$130)</f>
        <v>0.67671418935653349</v>
      </c>
      <c r="Q46" s="9"/>
    </row>
    <row r="47" spans="1:17">
      <c r="A47" s="12"/>
      <c r="B47" s="25">
        <v>334.49</v>
      </c>
      <c r="C47" s="20" t="s">
        <v>48</v>
      </c>
      <c r="D47" s="47">
        <v>0</v>
      </c>
      <c r="E47" s="47">
        <v>9136962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9136962</v>
      </c>
      <c r="P47" s="48">
        <f>(O47/P$130)</f>
        <v>6.0184764107941762</v>
      </c>
      <c r="Q47" s="9"/>
    </row>
    <row r="48" spans="1:17">
      <c r="A48" s="12"/>
      <c r="B48" s="25">
        <v>334.69</v>
      </c>
      <c r="C48" s="20" t="s">
        <v>49</v>
      </c>
      <c r="D48" s="47">
        <v>1466315</v>
      </c>
      <c r="E48" s="47">
        <v>9736611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11202926</v>
      </c>
      <c r="P48" s="48">
        <f>(O48/P$130)</f>
        <v>7.3793177494743611</v>
      </c>
      <c r="Q48" s="9"/>
    </row>
    <row r="49" spans="1:17">
      <c r="A49" s="12"/>
      <c r="B49" s="25">
        <v>334.7</v>
      </c>
      <c r="C49" s="20" t="s">
        <v>50</v>
      </c>
      <c r="D49" s="47">
        <v>0</v>
      </c>
      <c r="E49" s="47">
        <v>876656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876656</v>
      </c>
      <c r="P49" s="48">
        <f>(O49/P$130)</f>
        <v>0.57744942535398303</v>
      </c>
      <c r="Q49" s="9"/>
    </row>
    <row r="50" spans="1:17">
      <c r="A50" s="12"/>
      <c r="B50" s="25">
        <v>334.82</v>
      </c>
      <c r="C50" s="20" t="s">
        <v>281</v>
      </c>
      <c r="D50" s="47">
        <v>1260374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1260374</v>
      </c>
      <c r="P50" s="48">
        <f>(O50/P$130)</f>
        <v>0.83020277284487987</v>
      </c>
      <c r="Q50" s="9"/>
    </row>
    <row r="51" spans="1:17">
      <c r="A51" s="12"/>
      <c r="B51" s="25">
        <v>334.9</v>
      </c>
      <c r="C51" s="20" t="s">
        <v>51</v>
      </c>
      <c r="D51" s="47">
        <v>82532</v>
      </c>
      <c r="E51" s="47">
        <v>8963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91495</v>
      </c>
      <c r="P51" s="48">
        <f>(O51/P$130)</f>
        <v>6.0267351358757229E-2</v>
      </c>
      <c r="Q51" s="9"/>
    </row>
    <row r="52" spans="1:17">
      <c r="A52" s="12"/>
      <c r="B52" s="25">
        <v>335.12099999999998</v>
      </c>
      <c r="C52" s="20" t="s">
        <v>282</v>
      </c>
      <c r="D52" s="47">
        <v>47570349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47570349</v>
      </c>
      <c r="P52" s="48">
        <f>(O52/P$130)</f>
        <v>31.33437824407569</v>
      </c>
      <c r="Q52" s="9"/>
    </row>
    <row r="53" spans="1:17">
      <c r="A53" s="12"/>
      <c r="B53" s="25">
        <v>335.13</v>
      </c>
      <c r="C53" s="20" t="s">
        <v>188</v>
      </c>
      <c r="D53" s="47">
        <v>479180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479180</v>
      </c>
      <c r="P53" s="48">
        <f>(O53/P$130)</f>
        <v>0.31563374418371809</v>
      </c>
      <c r="Q53" s="9"/>
    </row>
    <row r="54" spans="1:17">
      <c r="A54" s="12"/>
      <c r="B54" s="25">
        <v>335.14</v>
      </c>
      <c r="C54" s="20" t="s">
        <v>189</v>
      </c>
      <c r="D54" s="47">
        <v>33839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33839</v>
      </c>
      <c r="P54" s="48">
        <f>(O54/P$130)</f>
        <v>2.2289599460396589E-2</v>
      </c>
      <c r="Q54" s="9"/>
    </row>
    <row r="55" spans="1:17">
      <c r="A55" s="12"/>
      <c r="B55" s="25">
        <v>335.15</v>
      </c>
      <c r="C55" s="20" t="s">
        <v>190</v>
      </c>
      <c r="D55" s="47">
        <v>593725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593725</v>
      </c>
      <c r="P55" s="48">
        <f>(O55/P$130)</f>
        <v>0.39108402847672696</v>
      </c>
      <c r="Q55" s="9"/>
    </row>
    <row r="56" spans="1:17">
      <c r="A56" s="12"/>
      <c r="B56" s="25">
        <v>335.16</v>
      </c>
      <c r="C56" s="20" t="s">
        <v>283</v>
      </c>
      <c r="D56" s="47">
        <v>658653</v>
      </c>
      <c r="E56" s="47">
        <v>0</v>
      </c>
      <c r="F56" s="47">
        <v>2000004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2658657</v>
      </c>
      <c r="P56" s="48">
        <f>(O56/P$130)</f>
        <v>1.7512455933266233</v>
      </c>
      <c r="Q56" s="9"/>
    </row>
    <row r="57" spans="1:17">
      <c r="A57" s="12"/>
      <c r="B57" s="25">
        <v>335.18</v>
      </c>
      <c r="C57" s="20" t="s">
        <v>284</v>
      </c>
      <c r="D57" s="47">
        <v>121261115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121261115</v>
      </c>
      <c r="P57" s="48">
        <f>(O57/P$130)</f>
        <v>79.874159504450148</v>
      </c>
      <c r="Q57" s="9"/>
    </row>
    <row r="58" spans="1:17">
      <c r="A58" s="12"/>
      <c r="B58" s="25">
        <v>335.19</v>
      </c>
      <c r="C58" s="20" t="s">
        <v>254</v>
      </c>
      <c r="D58" s="47">
        <v>0</v>
      </c>
      <c r="E58" s="47">
        <v>0</v>
      </c>
      <c r="F58" s="47">
        <v>0</v>
      </c>
      <c r="G58" s="47">
        <v>119111347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119111347</v>
      </c>
      <c r="P58" s="48">
        <f>(O58/P$130)</f>
        <v>78.458116842055347</v>
      </c>
      <c r="Q58" s="9"/>
    </row>
    <row r="59" spans="1:17">
      <c r="A59" s="12"/>
      <c r="B59" s="25">
        <v>335.21</v>
      </c>
      <c r="C59" s="20" t="s">
        <v>58</v>
      </c>
      <c r="D59" s="47">
        <v>0</v>
      </c>
      <c r="E59" s="47">
        <v>528055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528055</v>
      </c>
      <c r="P59" s="48">
        <f>(O59/P$130)</f>
        <v>0.34782749026447946</v>
      </c>
      <c r="Q59" s="9"/>
    </row>
    <row r="60" spans="1:17">
      <c r="A60" s="12"/>
      <c r="B60" s="25">
        <v>335.22</v>
      </c>
      <c r="C60" s="20" t="s">
        <v>153</v>
      </c>
      <c r="D60" s="47">
        <v>0</v>
      </c>
      <c r="E60" s="47">
        <v>8581942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2"/>
        <v>8581942</v>
      </c>
      <c r="P60" s="48">
        <f>(O60/P$130)</f>
        <v>5.6528871944311243</v>
      </c>
      <c r="Q60" s="9"/>
    </row>
    <row r="61" spans="1:17">
      <c r="A61" s="12"/>
      <c r="B61" s="25">
        <v>335.43</v>
      </c>
      <c r="C61" s="20" t="s">
        <v>285</v>
      </c>
      <c r="D61" s="47">
        <v>0</v>
      </c>
      <c r="E61" s="47">
        <v>12864144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64" si="3">SUM(D61:N61)</f>
        <v>12864144</v>
      </c>
      <c r="P61" s="48">
        <f>(O61/P$130)</f>
        <v>8.4735546901759502</v>
      </c>
      <c r="Q61" s="9"/>
    </row>
    <row r="62" spans="1:17">
      <c r="A62" s="12"/>
      <c r="B62" s="25">
        <v>335.44</v>
      </c>
      <c r="C62" s="20" t="s">
        <v>286</v>
      </c>
      <c r="D62" s="47">
        <v>0</v>
      </c>
      <c r="E62" s="47">
        <v>5643558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5643558</v>
      </c>
      <c r="P62" s="48">
        <f>(O62/P$130)</f>
        <v>3.7173866648398843</v>
      </c>
      <c r="Q62" s="9"/>
    </row>
    <row r="63" spans="1:17">
      <c r="A63" s="12"/>
      <c r="B63" s="25">
        <v>337.2</v>
      </c>
      <c r="C63" s="20" t="s">
        <v>61</v>
      </c>
      <c r="D63" s="47">
        <v>0</v>
      </c>
      <c r="E63" s="47">
        <v>0</v>
      </c>
      <c r="F63" s="47">
        <v>0</v>
      </c>
      <c r="G63" s="47">
        <v>162051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162051</v>
      </c>
      <c r="P63" s="48">
        <f>(O63/P$130)</f>
        <v>0.1067422761357229</v>
      </c>
      <c r="Q63" s="9"/>
    </row>
    <row r="64" spans="1:17">
      <c r="A64" s="12"/>
      <c r="B64" s="25">
        <v>337.7</v>
      </c>
      <c r="C64" s="20" t="s">
        <v>64</v>
      </c>
      <c r="D64" s="47">
        <v>0</v>
      </c>
      <c r="E64" s="47">
        <v>250000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250000</v>
      </c>
      <c r="P64" s="48">
        <f>(O64/P$130)</f>
        <v>0.16467389299622173</v>
      </c>
      <c r="Q64" s="9"/>
    </row>
    <row r="65" spans="1:17">
      <c r="A65" s="12"/>
      <c r="B65" s="25">
        <v>339</v>
      </c>
      <c r="C65" s="20" t="s">
        <v>65</v>
      </c>
      <c r="D65" s="47">
        <v>43723</v>
      </c>
      <c r="E65" s="47">
        <v>1841567</v>
      </c>
      <c r="F65" s="47">
        <v>589</v>
      </c>
      <c r="G65" s="47">
        <v>27359795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>SUM(D65:N65)</f>
        <v>29245674</v>
      </c>
      <c r="P65" s="48">
        <f>(O65/P$130)</f>
        <v>19.263995963513533</v>
      </c>
      <c r="Q65" s="9"/>
    </row>
    <row r="66" spans="1:17" ht="15.75">
      <c r="A66" s="29" t="s">
        <v>70</v>
      </c>
      <c r="B66" s="30"/>
      <c r="C66" s="31"/>
      <c r="D66" s="32">
        <f>SUM(D67:D99)</f>
        <v>234277843</v>
      </c>
      <c r="E66" s="32">
        <f>SUM(E67:E99)</f>
        <v>100734764</v>
      </c>
      <c r="F66" s="32">
        <f>SUM(F67:F99)</f>
        <v>0</v>
      </c>
      <c r="G66" s="32">
        <f>SUM(G67:G99)</f>
        <v>646253</v>
      </c>
      <c r="H66" s="32">
        <f>SUM(H67:H99)</f>
        <v>0</v>
      </c>
      <c r="I66" s="32">
        <f>SUM(I67:I99)</f>
        <v>300742441</v>
      </c>
      <c r="J66" s="32">
        <f>SUM(J67:J99)</f>
        <v>162854940</v>
      </c>
      <c r="K66" s="32">
        <f>SUM(K67:K99)</f>
        <v>0</v>
      </c>
      <c r="L66" s="32">
        <f>SUM(L67:L99)</f>
        <v>0</v>
      </c>
      <c r="M66" s="32">
        <f>SUM(M67:M99)</f>
        <v>0</v>
      </c>
      <c r="N66" s="32">
        <f>SUM(N67:N99)</f>
        <v>346072146</v>
      </c>
      <c r="O66" s="32">
        <f>SUM(D66:N66)</f>
        <v>1145328387</v>
      </c>
      <c r="P66" s="46">
        <f>(O66/P$130)</f>
        <v>754.42273698549286</v>
      </c>
      <c r="Q66" s="10"/>
    </row>
    <row r="67" spans="1:17">
      <c r="A67" s="12"/>
      <c r="B67" s="25">
        <v>341.1</v>
      </c>
      <c r="C67" s="20" t="s">
        <v>193</v>
      </c>
      <c r="D67" s="47">
        <v>11833261</v>
      </c>
      <c r="E67" s="47">
        <v>39672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>SUM(D67:N67)</f>
        <v>11872933</v>
      </c>
      <c r="P67" s="48">
        <f>(O67/P$130)</f>
        <v>7.8206483935732392</v>
      </c>
      <c r="Q67" s="9"/>
    </row>
    <row r="68" spans="1:17">
      <c r="A68" s="12"/>
      <c r="B68" s="25">
        <v>341.16</v>
      </c>
      <c r="C68" s="20" t="s">
        <v>194</v>
      </c>
      <c r="D68" s="47">
        <v>0</v>
      </c>
      <c r="E68" s="47">
        <v>3230396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ref="O68:O99" si="4">SUM(D68:N68)</f>
        <v>3230396</v>
      </c>
      <c r="P68" s="48">
        <f>(O68/P$130)</f>
        <v>2.1278475409576907</v>
      </c>
      <c r="Q68" s="9"/>
    </row>
    <row r="69" spans="1:17">
      <c r="A69" s="12"/>
      <c r="B69" s="25">
        <v>341.2</v>
      </c>
      <c r="C69" s="20" t="s">
        <v>195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162854940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162854940</v>
      </c>
      <c r="P69" s="48">
        <f>(O69/P$130)</f>
        <v>107.27182785386444</v>
      </c>
      <c r="Q69" s="9"/>
    </row>
    <row r="70" spans="1:17">
      <c r="A70" s="12"/>
      <c r="B70" s="25">
        <v>341.3</v>
      </c>
      <c r="C70" s="20" t="s">
        <v>196</v>
      </c>
      <c r="D70" s="47">
        <v>0</v>
      </c>
      <c r="E70" s="47">
        <v>452566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452566</v>
      </c>
      <c r="P70" s="48">
        <f>(O70/P$130)</f>
        <v>0.29810322023091235</v>
      </c>
      <c r="Q70" s="9"/>
    </row>
    <row r="71" spans="1:17">
      <c r="A71" s="12"/>
      <c r="B71" s="25">
        <v>341.55</v>
      </c>
      <c r="C71" s="20" t="s">
        <v>198</v>
      </c>
      <c r="D71" s="47">
        <v>1206016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1206016</v>
      </c>
      <c r="P71" s="48">
        <f>(O71/P$130)</f>
        <v>0.79439739894292538</v>
      </c>
      <c r="Q71" s="9"/>
    </row>
    <row r="72" spans="1:17">
      <c r="A72" s="12"/>
      <c r="B72" s="25">
        <v>341.8</v>
      </c>
      <c r="C72" s="20" t="s">
        <v>199</v>
      </c>
      <c r="D72" s="47">
        <v>60500926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60500926</v>
      </c>
      <c r="P72" s="48">
        <f>(O72/P$130)</f>
        <v>39.851692057185318</v>
      </c>
      <c r="Q72" s="9"/>
    </row>
    <row r="73" spans="1:17">
      <c r="A73" s="12"/>
      <c r="B73" s="25">
        <v>341.9</v>
      </c>
      <c r="C73" s="20" t="s">
        <v>200</v>
      </c>
      <c r="D73" s="47">
        <v>32895492</v>
      </c>
      <c r="E73" s="47">
        <v>764515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33660007</v>
      </c>
      <c r="P73" s="48">
        <f>(O73/P$130)</f>
        <v>22.171697563880297</v>
      </c>
      <c r="Q73" s="9"/>
    </row>
    <row r="74" spans="1:17">
      <c r="A74" s="12"/>
      <c r="B74" s="25">
        <v>342.1</v>
      </c>
      <c r="C74" s="20" t="s">
        <v>80</v>
      </c>
      <c r="D74" s="47">
        <v>9158030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9158030</v>
      </c>
      <c r="P74" s="48">
        <f>(O74/P$130)</f>
        <v>6.0323538091047535</v>
      </c>
      <c r="Q74" s="9"/>
    </row>
    <row r="75" spans="1:17">
      <c r="A75" s="12"/>
      <c r="B75" s="25">
        <v>342.2</v>
      </c>
      <c r="C75" s="20" t="s">
        <v>81</v>
      </c>
      <c r="D75" s="47">
        <v>0</v>
      </c>
      <c r="E75" s="47">
        <v>15648239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15648239</v>
      </c>
      <c r="P75" s="48">
        <f>(O75/P$130)</f>
        <v>10.307425738661214</v>
      </c>
      <c r="Q75" s="9"/>
    </row>
    <row r="76" spans="1:17">
      <c r="A76" s="12"/>
      <c r="B76" s="25">
        <v>342.4</v>
      </c>
      <c r="C76" s="20" t="s">
        <v>83</v>
      </c>
      <c r="D76" s="47">
        <v>0</v>
      </c>
      <c r="E76" s="47">
        <v>3463191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3463191</v>
      </c>
      <c r="P76" s="48">
        <f>(O76/P$130)</f>
        <v>2.2811885766379123</v>
      </c>
      <c r="Q76" s="9"/>
    </row>
    <row r="77" spans="1:17">
      <c r="A77" s="12"/>
      <c r="B77" s="25">
        <v>342.5</v>
      </c>
      <c r="C77" s="20" t="s">
        <v>182</v>
      </c>
      <c r="D77" s="47">
        <v>0</v>
      </c>
      <c r="E77" s="47">
        <v>1500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1500</v>
      </c>
      <c r="P77" s="48">
        <f>(O77/P$130)</f>
        <v>9.8804335797733037E-4</v>
      </c>
      <c r="Q77" s="9"/>
    </row>
    <row r="78" spans="1:17">
      <c r="A78" s="12"/>
      <c r="B78" s="25">
        <v>342.6</v>
      </c>
      <c r="C78" s="20" t="s">
        <v>84</v>
      </c>
      <c r="D78" s="47">
        <v>0</v>
      </c>
      <c r="E78" s="47">
        <v>34247451</v>
      </c>
      <c r="F78" s="47">
        <v>0</v>
      </c>
      <c r="G78" s="47">
        <v>1325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34248776</v>
      </c>
      <c r="P78" s="48">
        <f>(O78/P$130)</f>
        <v>22.559517097102265</v>
      </c>
      <c r="Q78" s="9"/>
    </row>
    <row r="79" spans="1:17">
      <c r="A79" s="12"/>
      <c r="B79" s="25">
        <v>342.9</v>
      </c>
      <c r="C79" s="20" t="s">
        <v>85</v>
      </c>
      <c r="D79" s="47">
        <v>236384</v>
      </c>
      <c r="E79" s="47">
        <v>102114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338498</v>
      </c>
      <c r="P79" s="48">
        <f>(O79/P$130)</f>
        <v>0.22296713372574023</v>
      </c>
      <c r="Q79" s="9"/>
    </row>
    <row r="80" spans="1:17">
      <c r="A80" s="12"/>
      <c r="B80" s="25">
        <v>343.4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345258309</v>
      </c>
      <c r="O80" s="47">
        <f t="shared" si="4"/>
        <v>345258309</v>
      </c>
      <c r="P80" s="48">
        <f>(O80/P$130)</f>
        <v>227.42011932928983</v>
      </c>
      <c r="Q80" s="9"/>
    </row>
    <row r="81" spans="1:17">
      <c r="A81" s="12"/>
      <c r="B81" s="25">
        <v>343.6</v>
      </c>
      <c r="C81" s="20" t="s">
        <v>87</v>
      </c>
      <c r="D81" s="47">
        <v>0</v>
      </c>
      <c r="E81" s="47">
        <v>3360</v>
      </c>
      <c r="F81" s="47">
        <v>0</v>
      </c>
      <c r="G81" s="47">
        <v>0</v>
      </c>
      <c r="H81" s="47">
        <v>0</v>
      </c>
      <c r="I81" s="47">
        <v>226100579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226103939</v>
      </c>
      <c r="P81" s="48">
        <f>(O81/P$130)</f>
        <v>148.93366342764097</v>
      </c>
      <c r="Q81" s="9"/>
    </row>
    <row r="82" spans="1:17">
      <c r="A82" s="12"/>
      <c r="B82" s="25">
        <v>343.9</v>
      </c>
      <c r="C82" s="20" t="s">
        <v>88</v>
      </c>
      <c r="D82" s="47">
        <v>199160</v>
      </c>
      <c r="E82" s="47">
        <v>4558274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4757434</v>
      </c>
      <c r="P82" s="48">
        <f>(O82/P$130)</f>
        <v>3.1337007098103484</v>
      </c>
      <c r="Q82" s="9"/>
    </row>
    <row r="83" spans="1:17">
      <c r="A83" s="12"/>
      <c r="B83" s="25">
        <v>344.1</v>
      </c>
      <c r="C83" s="20" t="s">
        <v>201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74641862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74641862</v>
      </c>
      <c r="P83" s="48">
        <f>(O83/P$130)</f>
        <v>49.16626398410699</v>
      </c>
      <c r="Q83" s="9"/>
    </row>
    <row r="84" spans="1:17">
      <c r="A84" s="12"/>
      <c r="B84" s="25">
        <v>344.3</v>
      </c>
      <c r="C84" s="20" t="s">
        <v>223</v>
      </c>
      <c r="D84" s="47">
        <v>0</v>
      </c>
      <c r="E84" s="47">
        <v>8571527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8571527</v>
      </c>
      <c r="P84" s="48">
        <f>(O84/P$130)</f>
        <v>5.6460268800489013</v>
      </c>
      <c r="Q84" s="9"/>
    </row>
    <row r="85" spans="1:17">
      <c r="A85" s="12"/>
      <c r="B85" s="25">
        <v>344.5</v>
      </c>
      <c r="C85" s="20" t="s">
        <v>202</v>
      </c>
      <c r="D85" s="47">
        <v>303689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303689</v>
      </c>
      <c r="P85" s="48">
        <f>(O85/P$130)</f>
        <v>0.20003859956051831</v>
      </c>
      <c r="Q85" s="9"/>
    </row>
    <row r="86" spans="1:17">
      <c r="A86" s="12"/>
      <c r="B86" s="25">
        <v>344.9</v>
      </c>
      <c r="C86" s="20" t="s">
        <v>203</v>
      </c>
      <c r="D86" s="47">
        <v>300</v>
      </c>
      <c r="E86" s="47">
        <v>1117899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1118199</v>
      </c>
      <c r="P86" s="48">
        <f>(O86/P$130)</f>
        <v>0.73655272989792853</v>
      </c>
      <c r="Q86" s="9"/>
    </row>
    <row r="87" spans="1:17">
      <c r="A87" s="12"/>
      <c r="B87" s="25">
        <v>346.4</v>
      </c>
      <c r="C87" s="20" t="s">
        <v>93</v>
      </c>
      <c r="D87" s="47">
        <v>2332186</v>
      </c>
      <c r="E87" s="47">
        <v>178305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2510491</v>
      </c>
      <c r="P87" s="48">
        <f>(O87/P$130)</f>
        <v>1.6536493052079106</v>
      </c>
      <c r="Q87" s="9"/>
    </row>
    <row r="88" spans="1:17">
      <c r="A88" s="12"/>
      <c r="B88" s="25">
        <v>346.9</v>
      </c>
      <c r="C88" s="20" t="s">
        <v>94</v>
      </c>
      <c r="D88" s="47">
        <v>8925</v>
      </c>
      <c r="E88" s="47">
        <v>2399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11324</v>
      </c>
      <c r="P88" s="48">
        <f>(O88/P$130)</f>
        <v>7.4590686571568594E-3</v>
      </c>
      <c r="Q88" s="9"/>
    </row>
    <row r="89" spans="1:17">
      <c r="A89" s="12"/>
      <c r="B89" s="25">
        <v>347.2</v>
      </c>
      <c r="C89" s="20" t="s">
        <v>95</v>
      </c>
      <c r="D89" s="47">
        <v>4770301</v>
      </c>
      <c r="E89" s="47">
        <v>16473719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21244020</v>
      </c>
      <c r="P89" s="48">
        <f>(O89/P$130)</f>
        <v>13.993341905158378</v>
      </c>
      <c r="Q89" s="9"/>
    </row>
    <row r="90" spans="1:17">
      <c r="A90" s="12"/>
      <c r="B90" s="25">
        <v>347.3</v>
      </c>
      <c r="C90" s="20" t="s">
        <v>96</v>
      </c>
      <c r="D90" s="47">
        <v>4243389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4243389</v>
      </c>
      <c r="P90" s="48">
        <f>(O90/P$130)</f>
        <v>2.795101544509377</v>
      </c>
      <c r="Q90" s="9"/>
    </row>
    <row r="91" spans="1:17">
      <c r="A91" s="12"/>
      <c r="B91" s="25">
        <v>347.5</v>
      </c>
      <c r="C91" s="20" t="s">
        <v>156</v>
      </c>
      <c r="D91" s="47">
        <v>0</v>
      </c>
      <c r="E91" s="47">
        <v>3706393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3706393</v>
      </c>
      <c r="P91" s="48">
        <f>(O91/P$130)</f>
        <v>2.4413846571357807</v>
      </c>
      <c r="Q91" s="9"/>
    </row>
    <row r="92" spans="1:17">
      <c r="A92" s="12"/>
      <c r="B92" s="25">
        <v>347.9</v>
      </c>
      <c r="C92" s="20" t="s">
        <v>97</v>
      </c>
      <c r="D92" s="47">
        <v>10452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10452</v>
      </c>
      <c r="P92" s="48">
        <f>(O92/P$130)</f>
        <v>6.8846861183860381E-3</v>
      </c>
      <c r="Q92" s="9"/>
    </row>
    <row r="93" spans="1:17">
      <c r="A93" s="12"/>
      <c r="B93" s="25">
        <v>348.92099999999999</v>
      </c>
      <c r="C93" s="20" t="s">
        <v>204</v>
      </c>
      <c r="D93" s="47">
        <v>0</v>
      </c>
      <c r="E93" s="47">
        <v>238952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98" si="5">SUM(D93:N93)</f>
        <v>238952</v>
      </c>
      <c r="P93" s="48">
        <f>(O93/P$130)</f>
        <v>0.15739662431693269</v>
      </c>
      <c r="Q93" s="9"/>
    </row>
    <row r="94" spans="1:17">
      <c r="A94" s="12"/>
      <c r="B94" s="25">
        <v>348.92200000000003</v>
      </c>
      <c r="C94" s="20" t="s">
        <v>205</v>
      </c>
      <c r="D94" s="47">
        <v>0</v>
      </c>
      <c r="E94" s="47">
        <v>238952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238952</v>
      </c>
      <c r="P94" s="48">
        <f>(O94/P$130)</f>
        <v>0.15739662431693269</v>
      </c>
      <c r="Q94" s="9"/>
    </row>
    <row r="95" spans="1:17">
      <c r="A95" s="12"/>
      <c r="B95" s="25">
        <v>348.923</v>
      </c>
      <c r="C95" s="20" t="s">
        <v>206</v>
      </c>
      <c r="D95" s="47">
        <v>0</v>
      </c>
      <c r="E95" s="47">
        <v>238952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238952</v>
      </c>
      <c r="P95" s="48">
        <f>(O95/P$130)</f>
        <v>0.15739662431693269</v>
      </c>
      <c r="Q95" s="9"/>
    </row>
    <row r="96" spans="1:17">
      <c r="A96" s="12"/>
      <c r="B96" s="25">
        <v>348.92399999999998</v>
      </c>
      <c r="C96" s="20" t="s">
        <v>207</v>
      </c>
      <c r="D96" s="47">
        <v>0</v>
      </c>
      <c r="E96" s="47">
        <v>238952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238952</v>
      </c>
      <c r="P96" s="48">
        <f>(O96/P$130)</f>
        <v>0.15739662431693269</v>
      </c>
      <c r="Q96" s="9"/>
    </row>
    <row r="97" spans="1:17">
      <c r="A97" s="12"/>
      <c r="B97" s="25">
        <v>348.93</v>
      </c>
      <c r="C97" s="20" t="s">
        <v>208</v>
      </c>
      <c r="D97" s="47">
        <v>3481538</v>
      </c>
      <c r="E97" s="47">
        <v>30784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3512322</v>
      </c>
      <c r="P97" s="48">
        <f>(O97/P$130)</f>
        <v>2.3135509487851018</v>
      </c>
      <c r="Q97" s="9"/>
    </row>
    <row r="98" spans="1:17">
      <c r="A98" s="12"/>
      <c r="B98" s="25">
        <v>348.93200000000002</v>
      </c>
      <c r="C98" s="20" t="s">
        <v>266</v>
      </c>
      <c r="D98" s="47">
        <v>0</v>
      </c>
      <c r="E98" s="47">
        <v>86659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86659</v>
      </c>
      <c r="P98" s="48">
        <f>(O98/P$130)</f>
        <v>5.708189957263831E-2</v>
      </c>
      <c r="Q98" s="9"/>
    </row>
    <row r="99" spans="1:17">
      <c r="A99" s="12"/>
      <c r="B99" s="25">
        <v>349</v>
      </c>
      <c r="C99" s="20" t="s">
        <v>287</v>
      </c>
      <c r="D99" s="47">
        <v>103097794</v>
      </c>
      <c r="E99" s="47">
        <v>7099993</v>
      </c>
      <c r="F99" s="47">
        <v>0</v>
      </c>
      <c r="G99" s="47">
        <v>644928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813837</v>
      </c>
      <c r="O99" s="47">
        <f t="shared" si="4"/>
        <v>111656552</v>
      </c>
      <c r="P99" s="48">
        <f>(O99/P$130)</f>
        <v>73.547676385500267</v>
      </c>
      <c r="Q99" s="9"/>
    </row>
    <row r="100" spans="1:17" ht="15.75">
      <c r="A100" s="29" t="s">
        <v>71</v>
      </c>
      <c r="B100" s="30"/>
      <c r="C100" s="31"/>
      <c r="D100" s="32">
        <f>SUM(D101:D108)</f>
        <v>4017855</v>
      </c>
      <c r="E100" s="32">
        <f>SUM(E101:E108)</f>
        <v>2013319</v>
      </c>
      <c r="F100" s="32">
        <f>SUM(F101:F108)</f>
        <v>0</v>
      </c>
      <c r="G100" s="32">
        <f>SUM(G101:G108)</f>
        <v>958653</v>
      </c>
      <c r="H100" s="32">
        <f>SUM(H101:H108)</f>
        <v>0</v>
      </c>
      <c r="I100" s="32">
        <f>SUM(I101:I108)</f>
        <v>0</v>
      </c>
      <c r="J100" s="32">
        <f>SUM(J101:J108)</f>
        <v>0</v>
      </c>
      <c r="K100" s="32">
        <f>SUM(K101:K108)</f>
        <v>0</v>
      </c>
      <c r="L100" s="32">
        <f>SUM(L101:L108)</f>
        <v>0</v>
      </c>
      <c r="M100" s="32">
        <f>SUM(M101:M108)</f>
        <v>0</v>
      </c>
      <c r="N100" s="32">
        <f>SUM(N101:N108)</f>
        <v>0</v>
      </c>
      <c r="O100" s="32">
        <f>SUM(D100:N100)</f>
        <v>6989827</v>
      </c>
      <c r="P100" s="46">
        <f>(O100/P$130)</f>
        <v>4.6041680938404062</v>
      </c>
      <c r="Q100" s="10"/>
    </row>
    <row r="101" spans="1:17">
      <c r="A101" s="13"/>
      <c r="B101" s="40">
        <v>351.3</v>
      </c>
      <c r="C101" s="21" t="s">
        <v>119</v>
      </c>
      <c r="D101" s="47">
        <v>111066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8" si="6">SUM(D101:N101)</f>
        <v>111066</v>
      </c>
      <c r="P101" s="48">
        <f>(O101/P$130)</f>
        <v>7.3158682398073452E-2</v>
      </c>
      <c r="Q101" s="9"/>
    </row>
    <row r="102" spans="1:17">
      <c r="A102" s="13"/>
      <c r="B102" s="40">
        <v>351.5</v>
      </c>
      <c r="C102" s="21" t="s">
        <v>120</v>
      </c>
      <c r="D102" s="47">
        <v>0</v>
      </c>
      <c r="E102" s="47">
        <v>562045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562045</v>
      </c>
      <c r="P102" s="48">
        <f>(O102/P$130)</f>
        <v>0.37021655275624576</v>
      </c>
      <c r="Q102" s="9"/>
    </row>
    <row r="103" spans="1:17">
      <c r="A103" s="13"/>
      <c r="B103" s="40">
        <v>351.7</v>
      </c>
      <c r="C103" s="21" t="s">
        <v>209</v>
      </c>
      <c r="D103" s="47">
        <v>0</v>
      </c>
      <c r="E103" s="47">
        <v>0</v>
      </c>
      <c r="F103" s="47">
        <v>0</v>
      </c>
      <c r="G103" s="47">
        <v>948943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948943</v>
      </c>
      <c r="P103" s="48">
        <f>(O103/P$130)</f>
        <v>0.6250645521660545</v>
      </c>
      <c r="Q103" s="9"/>
    </row>
    <row r="104" spans="1:17">
      <c r="A104" s="13"/>
      <c r="B104" s="40">
        <v>352</v>
      </c>
      <c r="C104" s="21" t="s">
        <v>121</v>
      </c>
      <c r="D104" s="47">
        <v>0</v>
      </c>
      <c r="E104" s="47">
        <v>64667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64667</v>
      </c>
      <c r="P104" s="48">
        <f>(O104/P$130)</f>
        <v>4.2595866553546684E-2</v>
      </c>
      <c r="Q104" s="9"/>
    </row>
    <row r="105" spans="1:17">
      <c r="A105" s="13"/>
      <c r="B105" s="40">
        <v>353</v>
      </c>
      <c r="C105" s="21" t="s">
        <v>122</v>
      </c>
      <c r="D105" s="47">
        <v>0</v>
      </c>
      <c r="E105" s="47">
        <v>79993</v>
      </c>
      <c r="F105" s="47">
        <v>0</v>
      </c>
      <c r="G105" s="47">
        <v>9710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89703</v>
      </c>
      <c r="P105" s="48">
        <f>(O105/P$130)</f>
        <v>5.9086968893760305E-2</v>
      </c>
      <c r="Q105" s="9"/>
    </row>
    <row r="106" spans="1:17">
      <c r="A106" s="13"/>
      <c r="B106" s="40">
        <v>354</v>
      </c>
      <c r="C106" s="21" t="s">
        <v>123</v>
      </c>
      <c r="D106" s="47">
        <v>9827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9827</v>
      </c>
      <c r="P106" s="48">
        <f>(O106/P$130)</f>
        <v>6.473001385895483E-3</v>
      </c>
      <c r="Q106" s="9"/>
    </row>
    <row r="107" spans="1:17">
      <c r="A107" s="13"/>
      <c r="B107" s="40">
        <v>358.2</v>
      </c>
      <c r="C107" s="21" t="s">
        <v>267</v>
      </c>
      <c r="D107" s="47">
        <v>0</v>
      </c>
      <c r="E107" s="47">
        <v>999333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999333</v>
      </c>
      <c r="P107" s="48">
        <f>(O107/P$130)</f>
        <v>0.65825622203837297</v>
      </c>
      <c r="Q107" s="9"/>
    </row>
    <row r="108" spans="1:17">
      <c r="A108" s="13"/>
      <c r="B108" s="40">
        <v>359</v>
      </c>
      <c r="C108" s="21" t="s">
        <v>124</v>
      </c>
      <c r="D108" s="47">
        <v>3896962</v>
      </c>
      <c r="E108" s="47">
        <v>307281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4204243</v>
      </c>
      <c r="P108" s="48">
        <f>(O108/P$130)</f>
        <v>2.7693162476484567</v>
      </c>
      <c r="Q108" s="9"/>
    </row>
    <row r="109" spans="1:17" ht="15.75">
      <c r="A109" s="29" t="s">
        <v>5</v>
      </c>
      <c r="B109" s="30"/>
      <c r="C109" s="31"/>
      <c r="D109" s="32">
        <f>SUM(D110:D118)</f>
        <v>19313862</v>
      </c>
      <c r="E109" s="32">
        <f>SUM(E110:E118)</f>
        <v>32454057</v>
      </c>
      <c r="F109" s="32">
        <f>SUM(F110:F118)</f>
        <v>2200257</v>
      </c>
      <c r="G109" s="32">
        <f>SUM(G110:G118)</f>
        <v>21170160</v>
      </c>
      <c r="H109" s="32">
        <f>SUM(H110:H118)</f>
        <v>0</v>
      </c>
      <c r="I109" s="32">
        <f>SUM(I110:I118)</f>
        <v>14372641</v>
      </c>
      <c r="J109" s="32">
        <f>SUM(J110:J118)</f>
        <v>6234362</v>
      </c>
      <c r="K109" s="32">
        <f>SUM(K110:K118)</f>
        <v>0</v>
      </c>
      <c r="L109" s="32">
        <f>SUM(L110:L118)</f>
        <v>0</v>
      </c>
      <c r="M109" s="32">
        <f>SUM(M110:M118)</f>
        <v>0</v>
      </c>
      <c r="N109" s="32">
        <f>SUM(N110:N118)</f>
        <v>4460252</v>
      </c>
      <c r="O109" s="32">
        <f>SUM(D109:N109)</f>
        <v>100205591</v>
      </c>
      <c r="P109" s="46">
        <f>(O109/P$130)</f>
        <v>66.00497907982863</v>
      </c>
      <c r="Q109" s="10"/>
    </row>
    <row r="110" spans="1:17">
      <c r="A110" s="12"/>
      <c r="B110" s="25">
        <v>361.1</v>
      </c>
      <c r="C110" s="20" t="s">
        <v>125</v>
      </c>
      <c r="D110" s="47">
        <v>7848968</v>
      </c>
      <c r="E110" s="47">
        <v>7534819</v>
      </c>
      <c r="F110" s="47">
        <v>58088</v>
      </c>
      <c r="G110" s="47">
        <v>13857755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3314725</v>
      </c>
      <c r="O110" s="47">
        <f>SUM(D110:N110)</f>
        <v>32614355</v>
      </c>
      <c r="P110" s="48">
        <f>(O110/P$130)</f>
        <v>21.482931221643156</v>
      </c>
      <c r="Q110" s="9"/>
    </row>
    <row r="111" spans="1:17">
      <c r="A111" s="12"/>
      <c r="B111" s="25">
        <v>361.3</v>
      </c>
      <c r="C111" s="20" t="s">
        <v>210</v>
      </c>
      <c r="D111" s="47">
        <v>-290524</v>
      </c>
      <c r="E111" s="47">
        <v>-257095</v>
      </c>
      <c r="F111" s="47">
        <v>-1008</v>
      </c>
      <c r="G111" s="47">
        <v>-736113</v>
      </c>
      <c r="H111" s="47">
        <v>0</v>
      </c>
      <c r="I111" s="47">
        <v>-300625</v>
      </c>
      <c r="J111" s="47">
        <v>-79680</v>
      </c>
      <c r="K111" s="47">
        <v>0</v>
      </c>
      <c r="L111" s="47">
        <v>0</v>
      </c>
      <c r="M111" s="47">
        <v>0</v>
      </c>
      <c r="N111" s="47">
        <v>-39949</v>
      </c>
      <c r="O111" s="47">
        <f t="shared" ref="O111:O118" si="7">SUM(D111:N111)</f>
        <v>-1704994</v>
      </c>
      <c r="P111" s="48">
        <f>(O111/P$130)</f>
        <v>-1.1230719980608002</v>
      </c>
      <c r="Q111" s="9"/>
    </row>
    <row r="112" spans="1:17">
      <c r="A112" s="12"/>
      <c r="B112" s="25">
        <v>361.4</v>
      </c>
      <c r="C112" s="20" t="s">
        <v>263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730</v>
      </c>
      <c r="O112" s="47">
        <f t="shared" si="7"/>
        <v>730</v>
      </c>
      <c r="P112" s="48">
        <f>(O112/P$130)</f>
        <v>4.8084776754896743E-4</v>
      </c>
      <c r="Q112" s="9"/>
    </row>
    <row r="113" spans="1:120">
      <c r="A113" s="12"/>
      <c r="B113" s="25">
        <v>362</v>
      </c>
      <c r="C113" s="20" t="s">
        <v>126</v>
      </c>
      <c r="D113" s="47">
        <v>429487</v>
      </c>
      <c r="E113" s="47">
        <v>2489793</v>
      </c>
      <c r="F113" s="47">
        <v>0</v>
      </c>
      <c r="G113" s="47">
        <v>0</v>
      </c>
      <c r="H113" s="47">
        <v>0</v>
      </c>
      <c r="I113" s="47">
        <v>2884241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5803521</v>
      </c>
      <c r="P113" s="48">
        <f>(O113/P$130)</f>
        <v>3.8227535846213025</v>
      </c>
      <c r="Q113" s="9"/>
    </row>
    <row r="114" spans="1:120">
      <c r="A114" s="12"/>
      <c r="B114" s="25">
        <v>364</v>
      </c>
      <c r="C114" s="20" t="s">
        <v>211</v>
      </c>
      <c r="D114" s="47">
        <v>351477</v>
      </c>
      <c r="E114" s="47">
        <v>852493</v>
      </c>
      <c r="F114" s="47">
        <v>42</v>
      </c>
      <c r="G114" s="47">
        <v>305281</v>
      </c>
      <c r="H114" s="47">
        <v>0</v>
      </c>
      <c r="I114" s="47">
        <v>1070978</v>
      </c>
      <c r="J114" s="47">
        <v>2294664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4874935</v>
      </c>
      <c r="P114" s="48">
        <f>(O114/P$130)</f>
        <v>3.2110980982141446</v>
      </c>
      <c r="Q114" s="9"/>
    </row>
    <row r="115" spans="1:120">
      <c r="A115" s="12"/>
      <c r="B115" s="25">
        <v>365</v>
      </c>
      <c r="C115" s="20" t="s">
        <v>212</v>
      </c>
      <c r="D115" s="47">
        <v>538</v>
      </c>
      <c r="E115" s="47">
        <v>328</v>
      </c>
      <c r="F115" s="47">
        <v>0</v>
      </c>
      <c r="G115" s="47">
        <v>0</v>
      </c>
      <c r="H115" s="47">
        <v>0</v>
      </c>
      <c r="I115" s="47">
        <v>0</v>
      </c>
      <c r="J115" s="47">
        <v>4190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5056</v>
      </c>
      <c r="P115" s="48">
        <f>(O115/P$130)</f>
        <v>3.330364811955588E-3</v>
      </c>
      <c r="Q115" s="9"/>
    </row>
    <row r="116" spans="1:120">
      <c r="A116" s="12"/>
      <c r="B116" s="25">
        <v>366</v>
      </c>
      <c r="C116" s="20" t="s">
        <v>129</v>
      </c>
      <c r="D116" s="47">
        <v>287987</v>
      </c>
      <c r="E116" s="47">
        <v>3142546</v>
      </c>
      <c r="F116" s="47">
        <v>2143134</v>
      </c>
      <c r="G116" s="47">
        <v>3426361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9000028</v>
      </c>
      <c r="P116" s="48">
        <f>(O116/P$130)</f>
        <v>5.928278591339998</v>
      </c>
      <c r="Q116" s="9"/>
    </row>
    <row r="117" spans="1:120">
      <c r="A117" s="12"/>
      <c r="B117" s="25">
        <v>367</v>
      </c>
      <c r="C117" s="20" t="s">
        <v>227</v>
      </c>
      <c r="D117" s="47">
        <v>293308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293308</v>
      </c>
      <c r="P117" s="48">
        <f>(O117/P$130)</f>
        <v>0.19320068082774319</v>
      </c>
      <c r="Q117" s="9"/>
    </row>
    <row r="118" spans="1:120">
      <c r="A118" s="12"/>
      <c r="B118" s="25">
        <v>369.9</v>
      </c>
      <c r="C118" s="20" t="s">
        <v>130</v>
      </c>
      <c r="D118" s="47">
        <v>10392621</v>
      </c>
      <c r="E118" s="47">
        <v>18691173</v>
      </c>
      <c r="F118" s="47">
        <v>1</v>
      </c>
      <c r="G118" s="47">
        <v>4316876</v>
      </c>
      <c r="H118" s="47">
        <v>0</v>
      </c>
      <c r="I118" s="47">
        <v>10718047</v>
      </c>
      <c r="J118" s="47">
        <v>4015188</v>
      </c>
      <c r="K118" s="47">
        <v>0</v>
      </c>
      <c r="L118" s="47">
        <v>0</v>
      </c>
      <c r="M118" s="47">
        <v>0</v>
      </c>
      <c r="N118" s="47">
        <v>1184746</v>
      </c>
      <c r="O118" s="47">
        <f t="shared" si="7"/>
        <v>49318652</v>
      </c>
      <c r="P118" s="48">
        <f>(O118/P$130)</f>
        <v>32.485977688663588</v>
      </c>
      <c r="Q118" s="9"/>
    </row>
    <row r="119" spans="1:120" ht="15.75">
      <c r="A119" s="29" t="s">
        <v>72</v>
      </c>
      <c r="B119" s="30"/>
      <c r="C119" s="31"/>
      <c r="D119" s="32">
        <f>SUM(D120:D127)</f>
        <v>13930651</v>
      </c>
      <c r="E119" s="32">
        <f>SUM(E120:E127)</f>
        <v>337976490</v>
      </c>
      <c r="F119" s="32">
        <f>SUM(F120:F127)</f>
        <v>66867736</v>
      </c>
      <c r="G119" s="32">
        <f>SUM(G120:G127)</f>
        <v>112905459</v>
      </c>
      <c r="H119" s="32">
        <f>SUM(H120:H127)</f>
        <v>0</v>
      </c>
      <c r="I119" s="32">
        <f>SUM(I120:I127)</f>
        <v>57574600</v>
      </c>
      <c r="J119" s="32">
        <f>SUM(J120:J127)</f>
        <v>1649559</v>
      </c>
      <c r="K119" s="32">
        <f>SUM(K120:K127)</f>
        <v>0</v>
      </c>
      <c r="L119" s="32">
        <f>SUM(L120:L127)</f>
        <v>0</v>
      </c>
      <c r="M119" s="32">
        <f>SUM(M120:M127)</f>
        <v>0</v>
      </c>
      <c r="N119" s="32">
        <f>SUM(N120:N127)</f>
        <v>348720</v>
      </c>
      <c r="O119" s="32">
        <f>SUM(D119:N119)</f>
        <v>591253215</v>
      </c>
      <c r="P119" s="46">
        <f>(O119/P$130)</f>
        <v>389.4558746423283</v>
      </c>
      <c r="Q119" s="9"/>
    </row>
    <row r="120" spans="1:120">
      <c r="A120" s="12"/>
      <c r="B120" s="25">
        <v>381</v>
      </c>
      <c r="C120" s="20" t="s">
        <v>131</v>
      </c>
      <c r="D120" s="47">
        <v>13732349</v>
      </c>
      <c r="E120" s="47">
        <v>337669387</v>
      </c>
      <c r="F120" s="47">
        <v>66867736</v>
      </c>
      <c r="G120" s="47">
        <v>112905459</v>
      </c>
      <c r="H120" s="47">
        <v>0</v>
      </c>
      <c r="I120" s="47">
        <v>1598382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>SUM(D120:N120)</f>
        <v>532773313</v>
      </c>
      <c r="P120" s="48">
        <f>(O120/P$130)</f>
        <v>350.93542214481818</v>
      </c>
      <c r="Q120" s="9"/>
    </row>
    <row r="121" spans="1:120">
      <c r="A121" s="12"/>
      <c r="B121" s="25">
        <v>383.2</v>
      </c>
      <c r="C121" s="20" t="s">
        <v>292</v>
      </c>
      <c r="D121" s="47">
        <v>198302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348720</v>
      </c>
      <c r="O121" s="47">
        <f>SUM(D121:N121)</f>
        <v>547022</v>
      </c>
      <c r="P121" s="48">
        <f>(O121/P$130)</f>
        <v>0.3603209691783168</v>
      </c>
      <c r="Q121" s="9"/>
    </row>
    <row r="122" spans="1:120">
      <c r="A122" s="12"/>
      <c r="B122" s="25">
        <v>384</v>
      </c>
      <c r="C122" s="20" t="s">
        <v>132</v>
      </c>
      <c r="D122" s="47">
        <v>0</v>
      </c>
      <c r="E122" s="47">
        <v>307103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ref="O122:O127" si="8">SUM(D122:N122)</f>
        <v>307103</v>
      </c>
      <c r="P122" s="48">
        <f>(O122/P$130)</f>
        <v>0.20228738624327472</v>
      </c>
      <c r="Q122" s="9"/>
    </row>
    <row r="123" spans="1:120">
      <c r="A123" s="12"/>
      <c r="B123" s="25">
        <v>389.1</v>
      </c>
      <c r="C123" s="20" t="s">
        <v>137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6395862</v>
      </c>
      <c r="J123" s="47">
        <v>1649559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8045421</v>
      </c>
      <c r="P123" s="48">
        <f>(O123/P$130)</f>
        <v>5.2994831874542205</v>
      </c>
      <c r="Q123" s="9"/>
    </row>
    <row r="124" spans="1:120">
      <c r="A124" s="12"/>
      <c r="B124" s="25">
        <v>389.5</v>
      </c>
      <c r="C124" s="20" t="s">
        <v>138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1450363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1450363</v>
      </c>
      <c r="P124" s="48">
        <f>(O124/P$130)</f>
        <v>0.9553476858707165</v>
      </c>
      <c r="Q124" s="9"/>
    </row>
    <row r="125" spans="1:120">
      <c r="A125" s="12"/>
      <c r="B125" s="25">
        <v>389.6</v>
      </c>
      <c r="C125" s="20" t="s">
        <v>139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4642619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4642619</v>
      </c>
      <c r="P125" s="48">
        <f>(O125/P$130)</f>
        <v>3.0580725777129034</v>
      </c>
      <c r="Q125" s="9"/>
    </row>
    <row r="126" spans="1:120">
      <c r="A126" s="12"/>
      <c r="B126" s="25">
        <v>389.7</v>
      </c>
      <c r="C126" s="20" t="s">
        <v>140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45363390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45363390</v>
      </c>
      <c r="P126" s="48">
        <f>(O126/P$130)</f>
        <v>29.880664123223497</v>
      </c>
      <c r="Q126" s="9"/>
    </row>
    <row r="127" spans="1:120" ht="15.75" thickBot="1">
      <c r="A127" s="12"/>
      <c r="B127" s="25">
        <v>389.9</v>
      </c>
      <c r="C127" s="20" t="s">
        <v>142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-1876016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-1876016</v>
      </c>
      <c r="P127" s="48">
        <f>(O127/P$130)</f>
        <v>-1.2357234321727995</v>
      </c>
      <c r="Q127" s="9"/>
    </row>
    <row r="128" spans="1:120" ht="16.5" thickBot="1">
      <c r="A128" s="14" t="s">
        <v>99</v>
      </c>
      <c r="B128" s="23"/>
      <c r="C128" s="22"/>
      <c r="D128" s="15">
        <f>SUM(D5,D15,D31,D66,D100,D109,D119)</f>
        <v>1832568896</v>
      </c>
      <c r="E128" s="15">
        <f>SUM(E5,E15,E31,E66,E100,E109,E119)</f>
        <v>1200524327</v>
      </c>
      <c r="F128" s="15">
        <f>SUM(F5,F15,F31,F66,F100,F109,F119)</f>
        <v>81989603</v>
      </c>
      <c r="G128" s="15">
        <f>SUM(G5,G15,G31,G66,G100,G109,G119)</f>
        <v>327333788</v>
      </c>
      <c r="H128" s="15">
        <f>SUM(H5,H15,H31,H66,H100,H109,H119)</f>
        <v>0</v>
      </c>
      <c r="I128" s="15">
        <f>SUM(I5,I15,I31,I66,I100,I109,I119)</f>
        <v>385482208</v>
      </c>
      <c r="J128" s="15">
        <f>SUM(J5,J15,J31,J66,J100,J109,J119)</f>
        <v>170738861</v>
      </c>
      <c r="K128" s="15">
        <f>SUM(K5,K15,K31,K66,K100,K109,K119)</f>
        <v>0</v>
      </c>
      <c r="L128" s="15">
        <f>SUM(L5,L15,L31,L66,L100,L109,L119)</f>
        <v>0</v>
      </c>
      <c r="M128" s="15">
        <f>SUM(M5,M15,M31,M66,M100,M109,M119)</f>
        <v>0</v>
      </c>
      <c r="N128" s="15">
        <f>SUM(N5,N15,N31,N66,N100,N109,N119)</f>
        <v>356348716</v>
      </c>
      <c r="O128" s="15">
        <f>SUM(D128:N128)</f>
        <v>4354986399</v>
      </c>
      <c r="P128" s="38">
        <f>(O128/P$130)</f>
        <v>2868.610257075708</v>
      </c>
      <c r="Q128" s="6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6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9"/>
    </row>
    <row r="130" spans="1:16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52" t="s">
        <v>293</v>
      </c>
      <c r="N130" s="52"/>
      <c r="O130" s="52"/>
      <c r="P130" s="44">
        <v>1518152</v>
      </c>
    </row>
    <row r="131" spans="1:16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1:16" ht="15.75" customHeight="1" thickBot="1">
      <c r="A132" s="56" t="s">
        <v>168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</row>
  </sheetData>
  <mergeCells count="10">
    <mergeCell ref="M130:O130"/>
    <mergeCell ref="A131:P131"/>
    <mergeCell ref="A132:P1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642471586</v>
      </c>
      <c r="E5" s="27">
        <f t="shared" si="0"/>
        <v>287993339</v>
      </c>
      <c r="F5" s="27">
        <f t="shared" si="0"/>
        <v>28989006</v>
      </c>
      <c r="G5" s="27">
        <f t="shared" si="0"/>
        <v>9296297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1078222</v>
      </c>
      <c r="N5" s="28">
        <f>SUM(D5:M5)</f>
        <v>969828450</v>
      </c>
      <c r="O5" s="33">
        <f t="shared" ref="O5:O36" si="1">(N5/O$128)</f>
        <v>720.71267311310794</v>
      </c>
      <c r="P5" s="6"/>
    </row>
    <row r="6" spans="1:133">
      <c r="A6" s="12"/>
      <c r="B6" s="25">
        <v>311</v>
      </c>
      <c r="C6" s="20" t="s">
        <v>3</v>
      </c>
      <c r="D6" s="47">
        <v>577640078</v>
      </c>
      <c r="E6" s="47">
        <v>221229837</v>
      </c>
      <c r="F6" s="47">
        <v>28989006</v>
      </c>
      <c r="G6" s="47">
        <v>5268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1078222</v>
      </c>
      <c r="N6" s="47">
        <f>SUM(D6:M6)</f>
        <v>828942411</v>
      </c>
      <c r="O6" s="48">
        <f t="shared" si="1"/>
        <v>616.01544158519437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30523694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30523694</v>
      </c>
      <c r="O7" s="48">
        <f t="shared" si="1"/>
        <v>22.683200411399085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5729560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5729560</v>
      </c>
      <c r="O8" s="48">
        <f t="shared" si="1"/>
        <v>4.2578318911575952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21182508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21182508</v>
      </c>
      <c r="O9" s="48">
        <f t="shared" si="1"/>
        <v>15.741445782416257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9291028</v>
      </c>
      <c r="F10" s="47">
        <v>0</v>
      </c>
      <c r="G10" s="47">
        <v>9291029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18582057</v>
      </c>
      <c r="O10" s="48">
        <f t="shared" si="1"/>
        <v>13.808961752369855</v>
      </c>
      <c r="P10" s="9"/>
    </row>
    <row r="11" spans="1:133">
      <c r="A11" s="12"/>
      <c r="B11" s="25">
        <v>314.10000000000002</v>
      </c>
      <c r="C11" s="20" t="s">
        <v>16</v>
      </c>
      <c r="D11" s="47">
        <v>33908193</v>
      </c>
      <c r="E11" s="47">
        <v>36712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33944905</v>
      </c>
      <c r="O11" s="48">
        <f t="shared" si="1"/>
        <v>25.225619253714928</v>
      </c>
      <c r="P11" s="9"/>
    </row>
    <row r="12" spans="1:133">
      <c r="A12" s="12"/>
      <c r="B12" s="25">
        <v>314.39999999999998</v>
      </c>
      <c r="C12" s="20" t="s">
        <v>17</v>
      </c>
      <c r="D12" s="47">
        <v>2017335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2017335</v>
      </c>
      <c r="O12" s="48">
        <f t="shared" si="1"/>
        <v>1.4991505976285102</v>
      </c>
      <c r="P12" s="9"/>
    </row>
    <row r="13" spans="1:133">
      <c r="A13" s="12"/>
      <c r="B13" s="25">
        <v>315</v>
      </c>
      <c r="C13" s="20" t="s">
        <v>185</v>
      </c>
      <c r="D13" s="47">
        <v>27111442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27111442</v>
      </c>
      <c r="O13" s="48">
        <f t="shared" si="1"/>
        <v>20.147439308231252</v>
      </c>
      <c r="P13" s="9"/>
    </row>
    <row r="14" spans="1:133">
      <c r="A14" s="12"/>
      <c r="B14" s="25">
        <v>316</v>
      </c>
      <c r="C14" s="20" t="s">
        <v>186</v>
      </c>
      <c r="D14" s="47">
        <v>1794538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1794538</v>
      </c>
      <c r="O14" s="48">
        <f t="shared" si="1"/>
        <v>1.3335825309961269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SUM(D16:D31)</f>
        <v>32782249</v>
      </c>
      <c r="E15" s="32">
        <f t="shared" si="3"/>
        <v>32367301</v>
      </c>
      <c r="F15" s="32">
        <f t="shared" si="3"/>
        <v>0</v>
      </c>
      <c r="G15" s="32">
        <f t="shared" si="3"/>
        <v>29491356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1450295</v>
      </c>
      <c r="N15" s="45">
        <f>SUM(D15:M15)</f>
        <v>96091201</v>
      </c>
      <c r="O15" s="46">
        <f t="shared" si="1"/>
        <v>71.408656175593691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14934688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14934688</v>
      </c>
      <c r="O16" s="48">
        <f t="shared" si="1"/>
        <v>11.098477169431622</v>
      </c>
      <c r="P16" s="9"/>
    </row>
    <row r="17" spans="1:16">
      <c r="A17" s="12"/>
      <c r="B17" s="25">
        <v>323.10000000000002</v>
      </c>
      <c r="C17" s="20" t="s">
        <v>20</v>
      </c>
      <c r="D17" s="47">
        <v>31120934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0" si="4">SUM(D17:M17)</f>
        <v>31120934</v>
      </c>
      <c r="O17" s="48">
        <f t="shared" si="1"/>
        <v>23.12702987102163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3419406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3419406</v>
      </c>
      <c r="O18" s="48">
        <f t="shared" si="1"/>
        <v>2.5410774851150224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1450295</v>
      </c>
      <c r="N19" s="47">
        <f t="shared" si="4"/>
        <v>1450295</v>
      </c>
      <c r="O19" s="48">
        <f t="shared" si="1"/>
        <v>1.0777637903410391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1330524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1330524</v>
      </c>
      <c r="O20" s="48">
        <f t="shared" si="1"/>
        <v>0.98875786607533001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495813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495813</v>
      </c>
      <c r="O21" s="48">
        <f t="shared" si="1"/>
        <v>0.36845558881493878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636552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636552</v>
      </c>
      <c r="O22" s="48">
        <f t="shared" si="1"/>
        <v>0.47304355063567699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243486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243486</v>
      </c>
      <c r="O23" s="48">
        <f t="shared" si="1"/>
        <v>0.18094276975027718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13480382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13480382</v>
      </c>
      <c r="O24" s="48">
        <f t="shared" si="1"/>
        <v>10.017732667881443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5843836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5843836</v>
      </c>
      <c r="O25" s="48">
        <f t="shared" si="1"/>
        <v>4.3427542930861769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11479770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11479770</v>
      </c>
      <c r="O26" s="48">
        <f t="shared" si="1"/>
        <v>8.531009503199936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4752864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4752864</v>
      </c>
      <c r="O27" s="48">
        <f t="shared" si="1"/>
        <v>3.5320157068840978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17466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17466</v>
      </c>
      <c r="O28" s="48">
        <f t="shared" si="1"/>
        <v>1.2979581645180181E-2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355542</v>
      </c>
      <c r="F29" s="47">
        <v>0</v>
      </c>
      <c r="G29" s="47">
        <v>350188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705730</v>
      </c>
      <c r="O29" s="48">
        <f t="shared" si="1"/>
        <v>0.52445208716666714</v>
      </c>
      <c r="P29" s="9"/>
    </row>
    <row r="30" spans="1:16">
      <c r="A30" s="12"/>
      <c r="B30" s="25">
        <v>325.10000000000002</v>
      </c>
      <c r="C30" s="20" t="s">
        <v>33</v>
      </c>
      <c r="D30" s="47">
        <v>0</v>
      </c>
      <c r="E30" s="47">
        <v>0</v>
      </c>
      <c r="F30" s="47">
        <v>0</v>
      </c>
      <c r="G30" s="47">
        <v>1966109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1966109</v>
      </c>
      <c r="O30" s="48">
        <f t="shared" si="1"/>
        <v>1.4610828059557746</v>
      </c>
      <c r="P30" s="9"/>
    </row>
    <row r="31" spans="1:16">
      <c r="A31" s="12"/>
      <c r="B31" s="25">
        <v>329</v>
      </c>
      <c r="C31" s="20" t="s">
        <v>34</v>
      </c>
      <c r="D31" s="47">
        <v>1661315</v>
      </c>
      <c r="E31" s="47">
        <v>2177895</v>
      </c>
      <c r="F31" s="47">
        <v>0</v>
      </c>
      <c r="G31" s="47">
        <v>374136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4213346</v>
      </c>
      <c r="O31" s="48">
        <f t="shared" si="1"/>
        <v>3.1310814385888772</v>
      </c>
      <c r="P31" s="9"/>
    </row>
    <row r="32" spans="1:16" ht="15.75">
      <c r="A32" s="29" t="s">
        <v>37</v>
      </c>
      <c r="B32" s="30"/>
      <c r="C32" s="31"/>
      <c r="D32" s="32">
        <f t="shared" ref="D32:M32" si="5">SUM(D33:D63)</f>
        <v>129430482</v>
      </c>
      <c r="E32" s="32">
        <f t="shared" si="5"/>
        <v>141111177</v>
      </c>
      <c r="F32" s="32">
        <f t="shared" si="5"/>
        <v>291</v>
      </c>
      <c r="G32" s="32">
        <f t="shared" si="5"/>
        <v>20562786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4503784</v>
      </c>
      <c r="N32" s="45">
        <f>SUM(D32:M32)</f>
        <v>295608520</v>
      </c>
      <c r="O32" s="46">
        <f t="shared" si="1"/>
        <v>219.67679608100758</v>
      </c>
      <c r="P32" s="10"/>
    </row>
    <row r="33" spans="1:16">
      <c r="A33" s="12"/>
      <c r="B33" s="25">
        <v>331.1</v>
      </c>
      <c r="C33" s="20" t="s">
        <v>35</v>
      </c>
      <c r="D33" s="47">
        <v>1471005</v>
      </c>
      <c r="E33" s="47">
        <v>11276849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12747854</v>
      </c>
      <c r="O33" s="48">
        <f t="shared" si="1"/>
        <v>9.4733660708712204</v>
      </c>
      <c r="P33" s="9"/>
    </row>
    <row r="34" spans="1:16">
      <c r="A34" s="12"/>
      <c r="B34" s="25">
        <v>331.2</v>
      </c>
      <c r="C34" s="20" t="s">
        <v>36</v>
      </c>
      <c r="D34" s="47">
        <v>17444</v>
      </c>
      <c r="E34" s="47">
        <v>11443120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11460564</v>
      </c>
      <c r="O34" s="48">
        <f t="shared" si="1"/>
        <v>8.5167368680758475</v>
      </c>
      <c r="P34" s="9"/>
    </row>
    <row r="35" spans="1:16">
      <c r="A35" s="12"/>
      <c r="B35" s="25">
        <v>331.39</v>
      </c>
      <c r="C35" s="20" t="s">
        <v>42</v>
      </c>
      <c r="D35" s="47">
        <v>0</v>
      </c>
      <c r="E35" s="47">
        <v>1689505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2760142</v>
      </c>
      <c r="N35" s="47">
        <f t="shared" ref="N35:N44" si="6">SUM(D35:M35)</f>
        <v>4449647</v>
      </c>
      <c r="O35" s="48">
        <f t="shared" si="1"/>
        <v>3.3066847892322828</v>
      </c>
      <c r="P35" s="9"/>
    </row>
    <row r="36" spans="1:16">
      <c r="A36" s="12"/>
      <c r="B36" s="25">
        <v>331.42</v>
      </c>
      <c r="C36" s="20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1699892</v>
      </c>
      <c r="N36" s="47">
        <f t="shared" si="6"/>
        <v>1699892</v>
      </c>
      <c r="O36" s="48">
        <f t="shared" si="1"/>
        <v>1.2632478530853446</v>
      </c>
      <c r="P36" s="9"/>
    </row>
    <row r="37" spans="1:16">
      <c r="A37" s="12"/>
      <c r="B37" s="25">
        <v>331.49</v>
      </c>
      <c r="C37" s="20" t="s">
        <v>44</v>
      </c>
      <c r="D37" s="47">
        <v>0</v>
      </c>
      <c r="E37" s="47">
        <v>13609618</v>
      </c>
      <c r="F37" s="47">
        <v>0</v>
      </c>
      <c r="G37" s="47">
        <v>4565618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18175236</v>
      </c>
      <c r="O37" s="48">
        <f t="shared" ref="O37:O68" si="7">(N37/O$128)</f>
        <v>13.50663916079343</v>
      </c>
      <c r="P37" s="9"/>
    </row>
    <row r="38" spans="1:16">
      <c r="A38" s="12"/>
      <c r="B38" s="25">
        <v>331.5</v>
      </c>
      <c r="C38" s="20" t="s">
        <v>38</v>
      </c>
      <c r="D38" s="47">
        <v>0</v>
      </c>
      <c r="E38" s="47">
        <v>32344988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32344988</v>
      </c>
      <c r="O38" s="48">
        <f t="shared" si="7"/>
        <v>24.036666240603068</v>
      </c>
      <c r="P38" s="9"/>
    </row>
    <row r="39" spans="1:16">
      <c r="A39" s="12"/>
      <c r="B39" s="25">
        <v>331.62</v>
      </c>
      <c r="C39" s="20" t="s">
        <v>45</v>
      </c>
      <c r="D39" s="47">
        <v>0</v>
      </c>
      <c r="E39" s="47">
        <v>257096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257096</v>
      </c>
      <c r="O39" s="48">
        <f t="shared" si="7"/>
        <v>0.19105682598472712</v>
      </c>
      <c r="P39" s="9"/>
    </row>
    <row r="40" spans="1:16">
      <c r="A40" s="12"/>
      <c r="B40" s="25">
        <v>331.69</v>
      </c>
      <c r="C40" s="20" t="s">
        <v>46</v>
      </c>
      <c r="D40" s="47">
        <v>865183</v>
      </c>
      <c r="E40" s="47">
        <v>34490228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35355411</v>
      </c>
      <c r="O40" s="48">
        <f t="shared" si="7"/>
        <v>26.273814478037412</v>
      </c>
      <c r="P40" s="9"/>
    </row>
    <row r="41" spans="1:16">
      <c r="A41" s="12"/>
      <c r="B41" s="25">
        <v>331.9</v>
      </c>
      <c r="C41" s="20" t="s">
        <v>39</v>
      </c>
      <c r="D41" s="47">
        <v>0</v>
      </c>
      <c r="E41" s="47">
        <v>0</v>
      </c>
      <c r="F41" s="47">
        <v>0</v>
      </c>
      <c r="G41" s="47">
        <v>123278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123278</v>
      </c>
      <c r="O41" s="48">
        <f t="shared" si="7"/>
        <v>9.1612095846474423E-2</v>
      </c>
      <c r="P41" s="9"/>
    </row>
    <row r="42" spans="1:16">
      <c r="A42" s="12"/>
      <c r="B42" s="25">
        <v>333</v>
      </c>
      <c r="C42" s="20" t="s">
        <v>4</v>
      </c>
      <c r="D42" s="47">
        <v>20421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20421</v>
      </c>
      <c r="O42" s="48">
        <f t="shared" si="7"/>
        <v>1.517554315677456E-2</v>
      </c>
      <c r="P42" s="9"/>
    </row>
    <row r="43" spans="1:16">
      <c r="A43" s="12"/>
      <c r="B43" s="25">
        <v>334.1</v>
      </c>
      <c r="C43" s="20" t="s">
        <v>40</v>
      </c>
      <c r="D43" s="47">
        <v>0</v>
      </c>
      <c r="E43" s="47">
        <v>141440</v>
      </c>
      <c r="F43" s="47">
        <v>0</v>
      </c>
      <c r="G43" s="47">
        <v>5837535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5978975</v>
      </c>
      <c r="O43" s="48">
        <f t="shared" si="7"/>
        <v>4.4431807034805431</v>
      </c>
      <c r="P43" s="9"/>
    </row>
    <row r="44" spans="1:16">
      <c r="A44" s="12"/>
      <c r="B44" s="25">
        <v>334.2</v>
      </c>
      <c r="C44" s="20" t="s">
        <v>41</v>
      </c>
      <c r="D44" s="47">
        <v>388393</v>
      </c>
      <c r="E44" s="47">
        <v>380331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768724</v>
      </c>
      <c r="O44" s="48">
        <f t="shared" si="7"/>
        <v>0.57126508190824965</v>
      </c>
      <c r="P44" s="9"/>
    </row>
    <row r="45" spans="1:16">
      <c r="A45" s="12"/>
      <c r="B45" s="25">
        <v>334.39</v>
      </c>
      <c r="C45" s="20" t="s">
        <v>47</v>
      </c>
      <c r="D45" s="47">
        <v>0</v>
      </c>
      <c r="E45" s="47">
        <v>1617674</v>
      </c>
      <c r="F45" s="47">
        <v>0</v>
      </c>
      <c r="G45" s="47">
        <v>8445218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9" si="8">SUM(D45:M45)</f>
        <v>10062892</v>
      </c>
      <c r="O45" s="48">
        <f t="shared" si="7"/>
        <v>7.478079027861587</v>
      </c>
      <c r="P45" s="9"/>
    </row>
    <row r="46" spans="1:16">
      <c r="A46" s="12"/>
      <c r="B46" s="25">
        <v>334.49</v>
      </c>
      <c r="C46" s="20" t="s">
        <v>48</v>
      </c>
      <c r="D46" s="47">
        <v>0</v>
      </c>
      <c r="E46" s="47">
        <v>7842176</v>
      </c>
      <c r="F46" s="47">
        <v>0</v>
      </c>
      <c r="G46" s="47">
        <v>1306427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43750</v>
      </c>
      <c r="N46" s="47">
        <f t="shared" si="8"/>
        <v>9192353</v>
      </c>
      <c r="O46" s="48">
        <f t="shared" si="7"/>
        <v>6.8311517390826157</v>
      </c>
      <c r="P46" s="9"/>
    </row>
    <row r="47" spans="1:16">
      <c r="A47" s="12"/>
      <c r="B47" s="25">
        <v>334.69</v>
      </c>
      <c r="C47" s="20" t="s">
        <v>49</v>
      </c>
      <c r="D47" s="47">
        <v>0</v>
      </c>
      <c r="E47" s="47">
        <v>4132628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4132628</v>
      </c>
      <c r="O47" s="48">
        <f t="shared" si="7"/>
        <v>3.0710971335828283</v>
      </c>
      <c r="P47" s="9"/>
    </row>
    <row r="48" spans="1:16">
      <c r="A48" s="12"/>
      <c r="B48" s="25">
        <v>334.7</v>
      </c>
      <c r="C48" s="20" t="s">
        <v>50</v>
      </c>
      <c r="D48" s="47">
        <v>0</v>
      </c>
      <c r="E48" s="47">
        <v>1129821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1129821</v>
      </c>
      <c r="O48" s="48">
        <f t="shared" si="7"/>
        <v>0.83960860608834975</v>
      </c>
      <c r="P48" s="9"/>
    </row>
    <row r="49" spans="1:16">
      <c r="A49" s="12"/>
      <c r="B49" s="25">
        <v>334.9</v>
      </c>
      <c r="C49" s="20" t="s">
        <v>51</v>
      </c>
      <c r="D49" s="47">
        <v>0</v>
      </c>
      <c r="E49" s="47">
        <v>514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514</v>
      </c>
      <c r="O49" s="48">
        <f t="shared" si="7"/>
        <v>3.8197097020626432E-4</v>
      </c>
      <c r="P49" s="9"/>
    </row>
    <row r="50" spans="1:16">
      <c r="A50" s="12"/>
      <c r="B50" s="25">
        <v>335.12</v>
      </c>
      <c r="C50" s="20" t="s">
        <v>187</v>
      </c>
      <c r="D50" s="47">
        <v>25608477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25608477</v>
      </c>
      <c r="O50" s="48">
        <f t="shared" si="7"/>
        <v>19.030534640456821</v>
      </c>
      <c r="P50" s="9"/>
    </row>
    <row r="51" spans="1:16">
      <c r="A51" s="12"/>
      <c r="B51" s="25">
        <v>335.13</v>
      </c>
      <c r="C51" s="20" t="s">
        <v>188</v>
      </c>
      <c r="D51" s="47">
        <v>353683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353683</v>
      </c>
      <c r="O51" s="48">
        <f t="shared" si="7"/>
        <v>0.26283392734525718</v>
      </c>
      <c r="P51" s="9"/>
    </row>
    <row r="52" spans="1:16">
      <c r="A52" s="12"/>
      <c r="B52" s="25">
        <v>335.14</v>
      </c>
      <c r="C52" s="20" t="s">
        <v>189</v>
      </c>
      <c r="D52" s="47">
        <v>44185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44185</v>
      </c>
      <c r="O52" s="48">
        <f t="shared" si="7"/>
        <v>3.2835383888256402E-2</v>
      </c>
      <c r="P52" s="9"/>
    </row>
    <row r="53" spans="1:16">
      <c r="A53" s="12"/>
      <c r="B53" s="25">
        <v>335.15</v>
      </c>
      <c r="C53" s="20" t="s">
        <v>190</v>
      </c>
      <c r="D53" s="47">
        <v>504545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504545</v>
      </c>
      <c r="O53" s="48">
        <f t="shared" si="7"/>
        <v>0.37494463650334559</v>
      </c>
      <c r="P53" s="9"/>
    </row>
    <row r="54" spans="1:16">
      <c r="A54" s="12"/>
      <c r="B54" s="25">
        <v>335.16</v>
      </c>
      <c r="C54" s="20" t="s">
        <v>191</v>
      </c>
      <c r="D54" s="47">
        <v>611259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611259</v>
      </c>
      <c r="O54" s="48">
        <f t="shared" si="7"/>
        <v>0.45424745773795899</v>
      </c>
      <c r="P54" s="9"/>
    </row>
    <row r="55" spans="1:16">
      <c r="A55" s="12"/>
      <c r="B55" s="25">
        <v>335.18</v>
      </c>
      <c r="C55" s="20" t="s">
        <v>192</v>
      </c>
      <c r="D55" s="47">
        <v>74054479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74054479</v>
      </c>
      <c r="O55" s="48">
        <f t="shared" si="7"/>
        <v>55.032414769940523</v>
      </c>
      <c r="P55" s="9"/>
    </row>
    <row r="56" spans="1:16">
      <c r="A56" s="12"/>
      <c r="B56" s="25">
        <v>335.21</v>
      </c>
      <c r="C56" s="20" t="s">
        <v>58</v>
      </c>
      <c r="D56" s="47">
        <v>0</v>
      </c>
      <c r="E56" s="47">
        <v>321780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321780</v>
      </c>
      <c r="O56" s="48">
        <f t="shared" si="7"/>
        <v>0.23912571749605396</v>
      </c>
      <c r="P56" s="9"/>
    </row>
    <row r="57" spans="1:16">
      <c r="A57" s="12"/>
      <c r="B57" s="25">
        <v>335.22</v>
      </c>
      <c r="C57" s="20" t="s">
        <v>153</v>
      </c>
      <c r="D57" s="47">
        <v>0</v>
      </c>
      <c r="E57" s="47">
        <v>3877489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3877489</v>
      </c>
      <c r="O57" s="48">
        <f t="shared" si="7"/>
        <v>2.8814946211947814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15830679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15830679</v>
      </c>
      <c r="O58" s="48">
        <f t="shared" si="7"/>
        <v>11.764318709443453</v>
      </c>
      <c r="P58" s="9"/>
    </row>
    <row r="59" spans="1:16">
      <c r="A59" s="12"/>
      <c r="B59" s="25">
        <v>335.8</v>
      </c>
      <c r="C59" s="20" t="s">
        <v>60</v>
      </c>
      <c r="D59" s="47">
        <v>25393653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25393653</v>
      </c>
      <c r="O59" s="48">
        <f t="shared" si="7"/>
        <v>18.870891582667731</v>
      </c>
      <c r="P59" s="9"/>
    </row>
    <row r="60" spans="1:16">
      <c r="A60" s="12"/>
      <c r="B60" s="25">
        <v>337.2</v>
      </c>
      <c r="C60" s="20" t="s">
        <v>61</v>
      </c>
      <c r="D60" s="47">
        <v>0</v>
      </c>
      <c r="E60" s="47">
        <v>0</v>
      </c>
      <c r="F60" s="47">
        <v>0</v>
      </c>
      <c r="G60" s="47">
        <v>284710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5" si="9">SUM(D60:M60)</f>
        <v>284710</v>
      </c>
      <c r="O60" s="48">
        <f t="shared" si="7"/>
        <v>0.21157773332183952</v>
      </c>
      <c r="P60" s="9"/>
    </row>
    <row r="61" spans="1:16">
      <c r="A61" s="12"/>
      <c r="B61" s="25">
        <v>337.6</v>
      </c>
      <c r="C61" s="20" t="s">
        <v>63</v>
      </c>
      <c r="D61" s="47">
        <v>0</v>
      </c>
      <c r="E61" s="47">
        <v>454964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454964</v>
      </c>
      <c r="O61" s="48">
        <f t="shared" si="7"/>
        <v>0.33809930056210669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250000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250000</v>
      </c>
      <c r="O62" s="48">
        <f t="shared" si="7"/>
        <v>0.18578354582016748</v>
      </c>
      <c r="P62" s="9"/>
    </row>
    <row r="63" spans="1:16">
      <c r="A63" s="12"/>
      <c r="B63" s="25">
        <v>339</v>
      </c>
      <c r="C63" s="20" t="s">
        <v>65</v>
      </c>
      <c r="D63" s="47">
        <v>97755</v>
      </c>
      <c r="E63" s="47">
        <v>20277</v>
      </c>
      <c r="F63" s="47">
        <v>291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118323</v>
      </c>
      <c r="O63" s="48">
        <f t="shared" si="7"/>
        <v>8.7929865968318699E-2</v>
      </c>
      <c r="P63" s="9"/>
    </row>
    <row r="64" spans="1:16" ht="15.75">
      <c r="A64" s="29" t="s">
        <v>70</v>
      </c>
      <c r="B64" s="30"/>
      <c r="C64" s="31"/>
      <c r="D64" s="32">
        <f t="shared" ref="D64:M64" si="10">SUM(D65:D97)</f>
        <v>164837097</v>
      </c>
      <c r="E64" s="32">
        <f t="shared" si="10"/>
        <v>68447192</v>
      </c>
      <c r="F64" s="32">
        <f t="shared" si="10"/>
        <v>0</v>
      </c>
      <c r="G64" s="32">
        <f t="shared" si="10"/>
        <v>1085057</v>
      </c>
      <c r="H64" s="32">
        <f t="shared" si="10"/>
        <v>0</v>
      </c>
      <c r="I64" s="32">
        <f t="shared" si="10"/>
        <v>219284702</v>
      </c>
      <c r="J64" s="32">
        <f t="shared" si="10"/>
        <v>133988092</v>
      </c>
      <c r="K64" s="32">
        <f t="shared" si="10"/>
        <v>0</v>
      </c>
      <c r="L64" s="32">
        <f t="shared" si="10"/>
        <v>0</v>
      </c>
      <c r="M64" s="32">
        <f t="shared" si="10"/>
        <v>259214721</v>
      </c>
      <c r="N64" s="32">
        <f t="shared" si="9"/>
        <v>846856861</v>
      </c>
      <c r="O64" s="46">
        <f t="shared" si="7"/>
        <v>629.32828175486679</v>
      </c>
      <c r="P64" s="10"/>
    </row>
    <row r="65" spans="1:16">
      <c r="A65" s="12"/>
      <c r="B65" s="25">
        <v>341.1</v>
      </c>
      <c r="C65" s="20" t="s">
        <v>193</v>
      </c>
      <c r="D65" s="47">
        <v>10659599</v>
      </c>
      <c r="E65" s="47">
        <v>61182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10720781</v>
      </c>
      <c r="O65" s="48">
        <f t="shared" si="7"/>
        <v>7.9669788325659239</v>
      </c>
      <c r="P65" s="9"/>
    </row>
    <row r="66" spans="1:16">
      <c r="A66" s="12"/>
      <c r="B66" s="25">
        <v>341.16</v>
      </c>
      <c r="C66" s="20" t="s">
        <v>194</v>
      </c>
      <c r="D66" s="47">
        <v>0</v>
      </c>
      <c r="E66" s="47">
        <v>2660395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97" si="11">SUM(D66:M66)</f>
        <v>2660395</v>
      </c>
      <c r="O66" s="48">
        <f t="shared" si="7"/>
        <v>1.9770304655289779</v>
      </c>
      <c r="P66" s="9"/>
    </row>
    <row r="67" spans="1:16">
      <c r="A67" s="12"/>
      <c r="B67" s="25">
        <v>341.2</v>
      </c>
      <c r="C67" s="20" t="s">
        <v>195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133988092</v>
      </c>
      <c r="K67" s="47">
        <v>0</v>
      </c>
      <c r="L67" s="47">
        <v>0</v>
      </c>
      <c r="M67" s="47">
        <v>0</v>
      </c>
      <c r="N67" s="47">
        <f t="shared" si="11"/>
        <v>133988092</v>
      </c>
      <c r="O67" s="48">
        <f t="shared" si="7"/>
        <v>99.57113131775526</v>
      </c>
      <c r="P67" s="9"/>
    </row>
    <row r="68" spans="1:16">
      <c r="A68" s="12"/>
      <c r="B68" s="25">
        <v>341.3</v>
      </c>
      <c r="C68" s="20" t="s">
        <v>196</v>
      </c>
      <c r="D68" s="47">
        <v>0</v>
      </c>
      <c r="E68" s="47">
        <v>205641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205641</v>
      </c>
      <c r="O68" s="48">
        <f t="shared" si="7"/>
        <v>0.15281885658402022</v>
      </c>
      <c r="P68" s="9"/>
    </row>
    <row r="69" spans="1:16">
      <c r="A69" s="12"/>
      <c r="B69" s="25">
        <v>341.52</v>
      </c>
      <c r="C69" s="20" t="s">
        <v>197</v>
      </c>
      <c r="D69" s="47">
        <v>3577481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3577481</v>
      </c>
      <c r="O69" s="48">
        <f t="shared" ref="O69:O100" si="12">(N69/O$128)</f>
        <v>2.6585484211371142</v>
      </c>
      <c r="P69" s="9"/>
    </row>
    <row r="70" spans="1:16">
      <c r="A70" s="12"/>
      <c r="B70" s="25">
        <v>341.55</v>
      </c>
      <c r="C70" s="20" t="s">
        <v>198</v>
      </c>
      <c r="D70" s="47">
        <v>220695</v>
      </c>
      <c r="E70" s="47">
        <v>367622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588317</v>
      </c>
      <c r="O70" s="48">
        <f t="shared" si="12"/>
        <v>0.43719847330513389</v>
      </c>
      <c r="P70" s="9"/>
    </row>
    <row r="71" spans="1:16">
      <c r="A71" s="12"/>
      <c r="B71" s="25">
        <v>341.8</v>
      </c>
      <c r="C71" s="20" t="s">
        <v>199</v>
      </c>
      <c r="D71" s="47">
        <v>42541375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42541375</v>
      </c>
      <c r="O71" s="48">
        <f t="shared" si="12"/>
        <v>31.613949966261707</v>
      </c>
      <c r="P71" s="9"/>
    </row>
    <row r="72" spans="1:16">
      <c r="A72" s="12"/>
      <c r="B72" s="25">
        <v>341.9</v>
      </c>
      <c r="C72" s="20" t="s">
        <v>200</v>
      </c>
      <c r="D72" s="47">
        <v>12548400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12548400</v>
      </c>
      <c r="O72" s="48">
        <f t="shared" si="12"/>
        <v>9.3251449854791577</v>
      </c>
      <c r="P72" s="9"/>
    </row>
    <row r="73" spans="1:16">
      <c r="A73" s="12"/>
      <c r="B73" s="25">
        <v>342.1</v>
      </c>
      <c r="C73" s="20" t="s">
        <v>80</v>
      </c>
      <c r="D73" s="47">
        <v>50785536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50785536</v>
      </c>
      <c r="O73" s="48">
        <f t="shared" si="12"/>
        <v>37.74046781783106</v>
      </c>
      <c r="P73" s="9"/>
    </row>
    <row r="74" spans="1:16">
      <c r="A74" s="12"/>
      <c r="B74" s="25">
        <v>342.2</v>
      </c>
      <c r="C74" s="20" t="s">
        <v>81</v>
      </c>
      <c r="D74" s="47">
        <v>0</v>
      </c>
      <c r="E74" s="47">
        <v>10663857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10663857</v>
      </c>
      <c r="O74" s="48">
        <f t="shared" si="12"/>
        <v>7.9246766623168545</v>
      </c>
      <c r="P74" s="9"/>
    </row>
    <row r="75" spans="1:16">
      <c r="A75" s="12"/>
      <c r="B75" s="25">
        <v>342.3</v>
      </c>
      <c r="C75" s="20" t="s">
        <v>82</v>
      </c>
      <c r="D75" s="47">
        <v>6477421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6477421</v>
      </c>
      <c r="O75" s="48">
        <f t="shared" si="12"/>
        <v>4.8135929646000601</v>
      </c>
      <c r="P75" s="9"/>
    </row>
    <row r="76" spans="1:16">
      <c r="A76" s="12"/>
      <c r="B76" s="25">
        <v>342.4</v>
      </c>
      <c r="C76" s="20" t="s">
        <v>83</v>
      </c>
      <c r="D76" s="47">
        <v>0</v>
      </c>
      <c r="E76" s="47">
        <v>2233268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2233268</v>
      </c>
      <c r="O76" s="48">
        <f t="shared" si="12"/>
        <v>1.659617791226855</v>
      </c>
      <c r="P76" s="9"/>
    </row>
    <row r="77" spans="1:16">
      <c r="A77" s="12"/>
      <c r="B77" s="25">
        <v>342.5</v>
      </c>
      <c r="C77" s="20" t="s">
        <v>182</v>
      </c>
      <c r="D77" s="47">
        <v>0</v>
      </c>
      <c r="E77" s="47">
        <v>7000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7000</v>
      </c>
      <c r="O77" s="48">
        <f t="shared" si="12"/>
        <v>5.201939282964689E-3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19391915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19391915</v>
      </c>
      <c r="O78" s="48">
        <f t="shared" si="12"/>
        <v>14.410794915773172</v>
      </c>
      <c r="P78" s="9"/>
    </row>
    <row r="79" spans="1:16">
      <c r="A79" s="12"/>
      <c r="B79" s="25">
        <v>342.9</v>
      </c>
      <c r="C79" s="20" t="s">
        <v>85</v>
      </c>
      <c r="D79" s="47">
        <v>399796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399796</v>
      </c>
      <c r="O79" s="48">
        <f t="shared" si="12"/>
        <v>0.29710207393887872</v>
      </c>
      <c r="P79" s="9"/>
    </row>
    <row r="80" spans="1:16">
      <c r="A80" s="12"/>
      <c r="B80" s="25">
        <v>343.4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258681699</v>
      </c>
      <c r="N80" s="47">
        <f t="shared" si="11"/>
        <v>258681699</v>
      </c>
      <c r="O80" s="48">
        <f t="shared" si="12"/>
        <v>192.23521311602107</v>
      </c>
      <c r="P80" s="9"/>
    </row>
    <row r="81" spans="1:16">
      <c r="A81" s="12"/>
      <c r="B81" s="25">
        <v>343.6</v>
      </c>
      <c r="C81" s="20" t="s">
        <v>87</v>
      </c>
      <c r="D81" s="47">
        <v>69015</v>
      </c>
      <c r="E81" s="47">
        <v>3548</v>
      </c>
      <c r="F81" s="47">
        <v>0</v>
      </c>
      <c r="G81" s="47">
        <v>0</v>
      </c>
      <c r="H81" s="47">
        <v>0</v>
      </c>
      <c r="I81" s="47">
        <v>156771830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156844393</v>
      </c>
      <c r="O81" s="48">
        <f t="shared" si="12"/>
        <v>116.55642989420741</v>
      </c>
      <c r="P81" s="9"/>
    </row>
    <row r="82" spans="1:16">
      <c r="A82" s="12"/>
      <c r="B82" s="25">
        <v>343.9</v>
      </c>
      <c r="C82" s="20" t="s">
        <v>88</v>
      </c>
      <c r="D82" s="47">
        <v>92620</v>
      </c>
      <c r="E82" s="47">
        <v>3227616</v>
      </c>
      <c r="F82" s="47">
        <v>0</v>
      </c>
      <c r="G82" s="47">
        <v>97044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3417280</v>
      </c>
      <c r="O82" s="48">
        <f t="shared" si="12"/>
        <v>2.5394975818413674</v>
      </c>
      <c r="P82" s="9"/>
    </row>
    <row r="83" spans="1:16">
      <c r="A83" s="12"/>
      <c r="B83" s="25">
        <v>344.1</v>
      </c>
      <c r="C83" s="20" t="s">
        <v>201</v>
      </c>
      <c r="D83" s="47">
        <v>0</v>
      </c>
      <c r="E83" s="47">
        <v>10670966</v>
      </c>
      <c r="F83" s="47">
        <v>0</v>
      </c>
      <c r="G83" s="47">
        <v>0</v>
      </c>
      <c r="H83" s="47">
        <v>0</v>
      </c>
      <c r="I83" s="47">
        <v>62511716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73182682</v>
      </c>
      <c r="O83" s="48">
        <f t="shared" si="12"/>
        <v>54.384552618358981</v>
      </c>
      <c r="P83" s="9"/>
    </row>
    <row r="84" spans="1:16">
      <c r="A84" s="12"/>
      <c r="B84" s="25">
        <v>344.5</v>
      </c>
      <c r="C84" s="20" t="s">
        <v>202</v>
      </c>
      <c r="D84" s="47">
        <v>418901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418901</v>
      </c>
      <c r="O84" s="48">
        <f t="shared" si="12"/>
        <v>0.31129965251045588</v>
      </c>
      <c r="P84" s="9"/>
    </row>
    <row r="85" spans="1:16">
      <c r="A85" s="12"/>
      <c r="B85" s="25">
        <v>344.9</v>
      </c>
      <c r="C85" s="20" t="s">
        <v>203</v>
      </c>
      <c r="D85" s="47">
        <v>0</v>
      </c>
      <c r="E85" s="47">
        <v>300097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300097</v>
      </c>
      <c r="O85" s="48">
        <f t="shared" si="12"/>
        <v>0.22301233899997919</v>
      </c>
      <c r="P85" s="9"/>
    </row>
    <row r="86" spans="1:16">
      <c r="A86" s="12"/>
      <c r="B86" s="25">
        <v>346.4</v>
      </c>
      <c r="C86" s="20" t="s">
        <v>93</v>
      </c>
      <c r="D86" s="47">
        <v>2751204</v>
      </c>
      <c r="E86" s="47">
        <v>156672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2907876</v>
      </c>
      <c r="O86" s="48">
        <f t="shared" si="12"/>
        <v>2.1609420563414612</v>
      </c>
      <c r="P86" s="9"/>
    </row>
    <row r="87" spans="1:16">
      <c r="A87" s="12"/>
      <c r="B87" s="25">
        <v>346.9</v>
      </c>
      <c r="C87" s="20" t="s">
        <v>94</v>
      </c>
      <c r="D87" s="47">
        <v>46622</v>
      </c>
      <c r="E87" s="47">
        <v>439779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486401</v>
      </c>
      <c r="O87" s="48">
        <f t="shared" si="12"/>
        <v>0.36146120988190111</v>
      </c>
      <c r="P87" s="9"/>
    </row>
    <row r="88" spans="1:16">
      <c r="A88" s="12"/>
      <c r="B88" s="25">
        <v>347.2</v>
      </c>
      <c r="C88" s="20" t="s">
        <v>95</v>
      </c>
      <c r="D88" s="47">
        <v>4103624</v>
      </c>
      <c r="E88" s="47">
        <v>8441138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12544762</v>
      </c>
      <c r="O88" s="48">
        <f t="shared" si="12"/>
        <v>9.3224414633203825</v>
      </c>
      <c r="P88" s="9"/>
    </row>
    <row r="89" spans="1:16">
      <c r="A89" s="12"/>
      <c r="B89" s="25">
        <v>347.3</v>
      </c>
      <c r="C89" s="20" t="s">
        <v>96</v>
      </c>
      <c r="D89" s="47">
        <v>2745077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2745077</v>
      </c>
      <c r="O89" s="48">
        <f t="shared" si="12"/>
        <v>2.0399605544375516</v>
      </c>
      <c r="P89" s="9"/>
    </row>
    <row r="90" spans="1:16">
      <c r="A90" s="12"/>
      <c r="B90" s="25">
        <v>347.5</v>
      </c>
      <c r="C90" s="20" t="s">
        <v>156</v>
      </c>
      <c r="D90" s="47">
        <v>0</v>
      </c>
      <c r="E90" s="47">
        <v>2348270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2348270</v>
      </c>
      <c r="O90" s="48">
        <f t="shared" si="12"/>
        <v>1.7450797085724987</v>
      </c>
      <c r="P90" s="9"/>
    </row>
    <row r="91" spans="1:16">
      <c r="A91" s="12"/>
      <c r="B91" s="25">
        <v>347.9</v>
      </c>
      <c r="C91" s="20" t="s">
        <v>97</v>
      </c>
      <c r="D91" s="47">
        <v>34073</v>
      </c>
      <c r="E91" s="47">
        <v>4270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38343</v>
      </c>
      <c r="O91" s="48">
        <f t="shared" si="12"/>
        <v>2.8493993989530727E-2</v>
      </c>
      <c r="P91" s="9"/>
    </row>
    <row r="92" spans="1:16">
      <c r="A92" s="12"/>
      <c r="B92" s="25">
        <v>348.92099999999999</v>
      </c>
      <c r="C92" s="20" t="s">
        <v>204</v>
      </c>
      <c r="D92" s="47">
        <v>0</v>
      </c>
      <c r="E92" s="47">
        <v>250818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250818</v>
      </c>
      <c r="O92" s="48">
        <f t="shared" si="12"/>
        <v>0.18639142958209107</v>
      </c>
      <c r="P92" s="9"/>
    </row>
    <row r="93" spans="1:16">
      <c r="A93" s="12"/>
      <c r="B93" s="25">
        <v>348.92200000000003</v>
      </c>
      <c r="C93" s="20" t="s">
        <v>205</v>
      </c>
      <c r="D93" s="47">
        <v>0</v>
      </c>
      <c r="E93" s="47">
        <v>250818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250818</v>
      </c>
      <c r="O93" s="48">
        <f t="shared" si="12"/>
        <v>0.18639142958209107</v>
      </c>
      <c r="P93" s="9"/>
    </row>
    <row r="94" spans="1:16">
      <c r="A94" s="12"/>
      <c r="B94" s="25">
        <v>348.923</v>
      </c>
      <c r="C94" s="20" t="s">
        <v>206</v>
      </c>
      <c r="D94" s="47">
        <v>0</v>
      </c>
      <c r="E94" s="47">
        <v>250818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250818</v>
      </c>
      <c r="O94" s="48">
        <f t="shared" si="12"/>
        <v>0.18639142958209107</v>
      </c>
      <c r="P94" s="9"/>
    </row>
    <row r="95" spans="1:16">
      <c r="A95" s="12"/>
      <c r="B95" s="25">
        <v>348.92399999999998</v>
      </c>
      <c r="C95" s="20" t="s">
        <v>207</v>
      </c>
      <c r="D95" s="47">
        <v>0</v>
      </c>
      <c r="E95" s="47">
        <v>250818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250818</v>
      </c>
      <c r="O95" s="48">
        <f t="shared" si="12"/>
        <v>0.18639142958209107</v>
      </c>
      <c r="P95" s="9"/>
    </row>
    <row r="96" spans="1:16">
      <c r="A96" s="12"/>
      <c r="B96" s="25">
        <v>348.93</v>
      </c>
      <c r="C96" s="20" t="s">
        <v>208</v>
      </c>
      <c r="D96" s="47">
        <v>5527547</v>
      </c>
      <c r="E96" s="47">
        <v>30447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5557994</v>
      </c>
      <c r="O96" s="48">
        <f t="shared" si="12"/>
        <v>4.1303353318688636</v>
      </c>
      <c r="P96" s="9"/>
    </row>
    <row r="97" spans="1:16">
      <c r="A97" s="12"/>
      <c r="B97" s="25">
        <v>349</v>
      </c>
      <c r="C97" s="20" t="s">
        <v>1</v>
      </c>
      <c r="D97" s="47">
        <v>21838111</v>
      </c>
      <c r="E97" s="47">
        <v>6230237</v>
      </c>
      <c r="F97" s="47">
        <v>0</v>
      </c>
      <c r="G97" s="47">
        <v>988013</v>
      </c>
      <c r="H97" s="47">
        <v>0</v>
      </c>
      <c r="I97" s="47">
        <v>1156</v>
      </c>
      <c r="J97" s="47">
        <v>0</v>
      </c>
      <c r="K97" s="47">
        <v>0</v>
      </c>
      <c r="L97" s="47">
        <v>0</v>
      </c>
      <c r="M97" s="47">
        <v>533022</v>
      </c>
      <c r="N97" s="47">
        <f t="shared" si="11"/>
        <v>29590539</v>
      </c>
      <c r="O97" s="48">
        <f t="shared" si="12"/>
        <v>21.98974103259981</v>
      </c>
      <c r="P97" s="9"/>
    </row>
    <row r="98" spans="1:16" ht="15.75">
      <c r="A98" s="29" t="s">
        <v>71</v>
      </c>
      <c r="B98" s="30"/>
      <c r="C98" s="31"/>
      <c r="D98" s="32">
        <f t="shared" ref="D98:M98" si="13">SUM(D99:D107)</f>
        <v>2969695</v>
      </c>
      <c r="E98" s="32">
        <f t="shared" si="13"/>
        <v>2822926</v>
      </c>
      <c r="F98" s="32">
        <f t="shared" si="13"/>
        <v>0</v>
      </c>
      <c r="G98" s="32">
        <f t="shared" si="13"/>
        <v>1397944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>SUM(D98:M98)</f>
        <v>7190565</v>
      </c>
      <c r="O98" s="46">
        <f t="shared" si="12"/>
        <v>5.3435546486015699</v>
      </c>
      <c r="P98" s="10"/>
    </row>
    <row r="99" spans="1:16">
      <c r="A99" s="13"/>
      <c r="B99" s="40">
        <v>351.1</v>
      </c>
      <c r="C99" s="21" t="s">
        <v>116</v>
      </c>
      <c r="D99" s="47">
        <v>32664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32664</v>
      </c>
      <c r="O99" s="48">
        <f t="shared" si="12"/>
        <v>2.4273734962679802E-2</v>
      </c>
      <c r="P99" s="9"/>
    </row>
    <row r="100" spans="1:16">
      <c r="A100" s="13"/>
      <c r="B100" s="40">
        <v>351.2</v>
      </c>
      <c r="C100" s="21" t="s">
        <v>118</v>
      </c>
      <c r="D100" s="47">
        <v>0</v>
      </c>
      <c r="E100" s="47">
        <v>844752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7" si="14">SUM(D100:M100)</f>
        <v>844752</v>
      </c>
      <c r="O100" s="48">
        <f t="shared" si="12"/>
        <v>0.62776408759471247</v>
      </c>
      <c r="P100" s="9"/>
    </row>
    <row r="101" spans="1:16">
      <c r="A101" s="13"/>
      <c r="B101" s="40">
        <v>351.3</v>
      </c>
      <c r="C101" s="21" t="s">
        <v>119</v>
      </c>
      <c r="D101" s="47">
        <v>204612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204612</v>
      </c>
      <c r="O101" s="48">
        <f t="shared" ref="O101:O126" si="15">(N101/O$128)</f>
        <v>0.15205417150942444</v>
      </c>
      <c r="P101" s="9"/>
    </row>
    <row r="102" spans="1:16">
      <c r="A102" s="13"/>
      <c r="B102" s="40">
        <v>351.5</v>
      </c>
      <c r="C102" s="21" t="s">
        <v>120</v>
      </c>
      <c r="D102" s="47">
        <v>1472635</v>
      </c>
      <c r="E102" s="47">
        <v>926921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2399556</v>
      </c>
      <c r="O102" s="48">
        <f t="shared" si="15"/>
        <v>1.7831920882962311</v>
      </c>
      <c r="P102" s="9"/>
    </row>
    <row r="103" spans="1:16">
      <c r="A103" s="13"/>
      <c r="B103" s="40">
        <v>351.7</v>
      </c>
      <c r="C103" s="21" t="s">
        <v>209</v>
      </c>
      <c r="D103" s="47">
        <v>0</v>
      </c>
      <c r="E103" s="47">
        <v>0</v>
      </c>
      <c r="F103" s="47">
        <v>0</v>
      </c>
      <c r="G103" s="47">
        <v>1383484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1383484</v>
      </c>
      <c r="O103" s="48">
        <f t="shared" si="15"/>
        <v>1.0281142524218743</v>
      </c>
      <c r="P103" s="9"/>
    </row>
    <row r="104" spans="1:16">
      <c r="A104" s="13"/>
      <c r="B104" s="40">
        <v>352</v>
      </c>
      <c r="C104" s="21" t="s">
        <v>121</v>
      </c>
      <c r="D104" s="47">
        <v>0</v>
      </c>
      <c r="E104" s="47">
        <v>602675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602675</v>
      </c>
      <c r="O104" s="48">
        <f t="shared" si="15"/>
        <v>0.44786839390867772</v>
      </c>
      <c r="P104" s="9"/>
    </row>
    <row r="105" spans="1:16">
      <c r="A105" s="13"/>
      <c r="B105" s="40">
        <v>353</v>
      </c>
      <c r="C105" s="21" t="s">
        <v>122</v>
      </c>
      <c r="D105" s="47">
        <v>0</v>
      </c>
      <c r="E105" s="47">
        <v>61048</v>
      </c>
      <c r="F105" s="47">
        <v>0</v>
      </c>
      <c r="G105" s="47">
        <v>14460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75508</v>
      </c>
      <c r="O105" s="48">
        <f t="shared" si="15"/>
        <v>5.6112575911156821E-2</v>
      </c>
      <c r="P105" s="9"/>
    </row>
    <row r="106" spans="1:16">
      <c r="A106" s="13"/>
      <c r="B106" s="40">
        <v>354</v>
      </c>
      <c r="C106" s="21" t="s">
        <v>123</v>
      </c>
      <c r="D106" s="47">
        <v>18075</v>
      </c>
      <c r="E106" s="47">
        <v>2975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21050</v>
      </c>
      <c r="O106" s="48">
        <f t="shared" si="15"/>
        <v>1.56429745580581E-2</v>
      </c>
      <c r="P106" s="9"/>
    </row>
    <row r="107" spans="1:16">
      <c r="A107" s="13"/>
      <c r="B107" s="40">
        <v>359</v>
      </c>
      <c r="C107" s="21" t="s">
        <v>124</v>
      </c>
      <c r="D107" s="47">
        <v>1241709</v>
      </c>
      <c r="E107" s="47">
        <v>384555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1626264</v>
      </c>
      <c r="O107" s="48">
        <f t="shared" si="15"/>
        <v>1.2085323694387553</v>
      </c>
      <c r="P107" s="9"/>
    </row>
    <row r="108" spans="1:16" ht="15.75">
      <c r="A108" s="29" t="s">
        <v>5</v>
      </c>
      <c r="B108" s="30"/>
      <c r="C108" s="31"/>
      <c r="D108" s="32">
        <f t="shared" ref="D108:M108" si="16">SUM(D109:D115)</f>
        <v>7437655</v>
      </c>
      <c r="E108" s="32">
        <f t="shared" si="16"/>
        <v>13074305</v>
      </c>
      <c r="F108" s="32">
        <f t="shared" si="16"/>
        <v>41380</v>
      </c>
      <c r="G108" s="32">
        <f t="shared" si="16"/>
        <v>6363043</v>
      </c>
      <c r="H108" s="32">
        <f t="shared" si="16"/>
        <v>0</v>
      </c>
      <c r="I108" s="32">
        <f t="shared" si="16"/>
        <v>2183394</v>
      </c>
      <c r="J108" s="32">
        <f t="shared" si="16"/>
        <v>286347</v>
      </c>
      <c r="K108" s="32">
        <f t="shared" si="16"/>
        <v>0</v>
      </c>
      <c r="L108" s="32">
        <f t="shared" si="16"/>
        <v>0</v>
      </c>
      <c r="M108" s="32">
        <f t="shared" si="16"/>
        <v>4669419</v>
      </c>
      <c r="N108" s="32">
        <f>SUM(D108:M108)</f>
        <v>34055543</v>
      </c>
      <c r="O108" s="46">
        <f t="shared" si="15"/>
        <v>25.307838133484733</v>
      </c>
      <c r="P108" s="10"/>
    </row>
    <row r="109" spans="1:16">
      <c r="A109" s="12"/>
      <c r="B109" s="25">
        <v>361.1</v>
      </c>
      <c r="C109" s="20" t="s">
        <v>125</v>
      </c>
      <c r="D109" s="47">
        <v>3621769</v>
      </c>
      <c r="E109" s="47">
        <v>7226251</v>
      </c>
      <c r="F109" s="47">
        <v>769000</v>
      </c>
      <c r="G109" s="47">
        <v>13542003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1449623</v>
      </c>
      <c r="N109" s="47">
        <f>SUM(D109:M109)</f>
        <v>26608646</v>
      </c>
      <c r="O109" s="48">
        <f t="shared" si="15"/>
        <v>19.773794413414464</v>
      </c>
      <c r="P109" s="9"/>
    </row>
    <row r="110" spans="1:16">
      <c r="A110" s="12"/>
      <c r="B110" s="25">
        <v>361.3</v>
      </c>
      <c r="C110" s="20" t="s">
        <v>210</v>
      </c>
      <c r="D110" s="47">
        <v>-4328215</v>
      </c>
      <c r="E110" s="47">
        <v>-6946867</v>
      </c>
      <c r="F110" s="47">
        <v>-887902</v>
      </c>
      <c r="G110" s="47">
        <v>-16223622</v>
      </c>
      <c r="H110" s="47">
        <v>0</v>
      </c>
      <c r="I110" s="47">
        <v>-6666284</v>
      </c>
      <c r="J110" s="47">
        <v>-2371178</v>
      </c>
      <c r="K110" s="47">
        <v>0</v>
      </c>
      <c r="L110" s="47">
        <v>0</v>
      </c>
      <c r="M110" s="47">
        <v>-100456</v>
      </c>
      <c r="N110" s="47">
        <f t="shared" ref="N110:N115" si="17">SUM(D110:M110)</f>
        <v>-37524524</v>
      </c>
      <c r="O110" s="48">
        <f t="shared" si="15"/>
        <v>-27.885756495735897</v>
      </c>
      <c r="P110" s="9"/>
    </row>
    <row r="111" spans="1:16">
      <c r="A111" s="12"/>
      <c r="B111" s="25">
        <v>362</v>
      </c>
      <c r="C111" s="20" t="s">
        <v>126</v>
      </c>
      <c r="D111" s="47">
        <v>426790</v>
      </c>
      <c r="E111" s="47">
        <v>1565679</v>
      </c>
      <c r="F111" s="47">
        <v>0</v>
      </c>
      <c r="G111" s="47">
        <v>9375</v>
      </c>
      <c r="H111" s="47">
        <v>0</v>
      </c>
      <c r="I111" s="47">
        <v>40519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2042363</v>
      </c>
      <c r="O111" s="48">
        <f t="shared" si="15"/>
        <v>1.5177497599676588</v>
      </c>
      <c r="P111" s="9"/>
    </row>
    <row r="112" spans="1:16">
      <c r="A112" s="12"/>
      <c r="B112" s="25">
        <v>364</v>
      </c>
      <c r="C112" s="20" t="s">
        <v>211</v>
      </c>
      <c r="D112" s="47">
        <v>739217</v>
      </c>
      <c r="E112" s="47">
        <v>678958</v>
      </c>
      <c r="F112" s="47">
        <v>49583</v>
      </c>
      <c r="G112" s="47">
        <v>131235</v>
      </c>
      <c r="H112" s="47">
        <v>0</v>
      </c>
      <c r="I112" s="47">
        <v>323401</v>
      </c>
      <c r="J112" s="47">
        <v>688128</v>
      </c>
      <c r="K112" s="47">
        <v>0</v>
      </c>
      <c r="L112" s="47">
        <v>0</v>
      </c>
      <c r="M112" s="47">
        <v>0</v>
      </c>
      <c r="N112" s="47">
        <f t="shared" si="17"/>
        <v>2610522</v>
      </c>
      <c r="O112" s="48">
        <f t="shared" si="15"/>
        <v>1.939968134406221</v>
      </c>
      <c r="P112" s="9"/>
    </row>
    <row r="113" spans="1:119">
      <c r="A113" s="12"/>
      <c r="B113" s="25">
        <v>365</v>
      </c>
      <c r="C113" s="20" t="s">
        <v>212</v>
      </c>
      <c r="D113" s="47">
        <v>28106</v>
      </c>
      <c r="E113" s="47">
        <v>7137</v>
      </c>
      <c r="F113" s="47">
        <v>0</v>
      </c>
      <c r="G113" s="47">
        <v>0</v>
      </c>
      <c r="H113" s="47">
        <v>0</v>
      </c>
      <c r="I113" s="47">
        <v>0</v>
      </c>
      <c r="J113" s="47">
        <v>10350</v>
      </c>
      <c r="K113" s="47">
        <v>0</v>
      </c>
      <c r="L113" s="47">
        <v>0</v>
      </c>
      <c r="M113" s="47">
        <v>0</v>
      </c>
      <c r="N113" s="47">
        <f t="shared" si="17"/>
        <v>45593</v>
      </c>
      <c r="O113" s="48">
        <f t="shared" si="15"/>
        <v>3.3881716818315581E-2</v>
      </c>
      <c r="P113" s="9"/>
    </row>
    <row r="114" spans="1:119">
      <c r="A114" s="12"/>
      <c r="B114" s="25">
        <v>366</v>
      </c>
      <c r="C114" s="20" t="s">
        <v>129</v>
      </c>
      <c r="D114" s="47">
        <v>2322445</v>
      </c>
      <c r="E114" s="47">
        <v>2612091</v>
      </c>
      <c r="F114" s="47">
        <v>110549</v>
      </c>
      <c r="G114" s="47">
        <v>6087885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2490891</v>
      </c>
      <c r="N114" s="47">
        <f t="shared" si="17"/>
        <v>13623861</v>
      </c>
      <c r="O114" s="48">
        <f t="shared" si="15"/>
        <v>10.124356817364371</v>
      </c>
      <c r="P114" s="9"/>
    </row>
    <row r="115" spans="1:119">
      <c r="A115" s="12"/>
      <c r="B115" s="25">
        <v>369.9</v>
      </c>
      <c r="C115" s="20" t="s">
        <v>130</v>
      </c>
      <c r="D115" s="47">
        <v>4627543</v>
      </c>
      <c r="E115" s="47">
        <v>7931056</v>
      </c>
      <c r="F115" s="47">
        <v>150</v>
      </c>
      <c r="G115" s="47">
        <v>2816167</v>
      </c>
      <c r="H115" s="47">
        <v>0</v>
      </c>
      <c r="I115" s="47">
        <v>8485758</v>
      </c>
      <c r="J115" s="47">
        <v>1959047</v>
      </c>
      <c r="K115" s="47">
        <v>0</v>
      </c>
      <c r="L115" s="47">
        <v>0</v>
      </c>
      <c r="M115" s="47">
        <v>829361</v>
      </c>
      <c r="N115" s="47">
        <f t="shared" si="17"/>
        <v>26649082</v>
      </c>
      <c r="O115" s="48">
        <f t="shared" si="15"/>
        <v>19.803843787249601</v>
      </c>
      <c r="P115" s="9"/>
    </row>
    <row r="116" spans="1:119" ht="15.75">
      <c r="A116" s="29" t="s">
        <v>72</v>
      </c>
      <c r="B116" s="30"/>
      <c r="C116" s="31"/>
      <c r="D116" s="32">
        <f t="shared" ref="D116:M116" si="18">SUM(D117:D125)</f>
        <v>22873921</v>
      </c>
      <c r="E116" s="32">
        <f t="shared" si="18"/>
        <v>55212380</v>
      </c>
      <c r="F116" s="32">
        <f t="shared" si="18"/>
        <v>103915752</v>
      </c>
      <c r="G116" s="32">
        <f t="shared" si="18"/>
        <v>29582928</v>
      </c>
      <c r="H116" s="32">
        <f t="shared" si="18"/>
        <v>0</v>
      </c>
      <c r="I116" s="32">
        <f t="shared" si="18"/>
        <v>128238691</v>
      </c>
      <c r="J116" s="32">
        <f t="shared" si="18"/>
        <v>1959539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341783211</v>
      </c>
      <c r="O116" s="46">
        <f t="shared" si="15"/>
        <v>253.99078736552988</v>
      </c>
      <c r="P116" s="9"/>
    </row>
    <row r="117" spans="1:119">
      <c r="A117" s="12"/>
      <c r="B117" s="25">
        <v>381</v>
      </c>
      <c r="C117" s="20" t="s">
        <v>131</v>
      </c>
      <c r="D117" s="47">
        <v>22873921</v>
      </c>
      <c r="E117" s="47">
        <v>51124777</v>
      </c>
      <c r="F117" s="47">
        <v>103915752</v>
      </c>
      <c r="G117" s="47">
        <v>19550928</v>
      </c>
      <c r="H117" s="47">
        <v>0</v>
      </c>
      <c r="I117" s="47">
        <v>2177300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199642678</v>
      </c>
      <c r="O117" s="48">
        <f t="shared" si="15"/>
        <v>148.36129846349576</v>
      </c>
      <c r="P117" s="9"/>
    </row>
    <row r="118" spans="1:119">
      <c r="A118" s="12"/>
      <c r="B118" s="25">
        <v>384</v>
      </c>
      <c r="C118" s="20" t="s">
        <v>132</v>
      </c>
      <c r="D118" s="47">
        <v>0</v>
      </c>
      <c r="E118" s="47">
        <v>4087603</v>
      </c>
      <c r="F118" s="47">
        <v>0</v>
      </c>
      <c r="G118" s="47">
        <v>10032000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5" si="19">SUM(D118:M118)</f>
        <v>14119603</v>
      </c>
      <c r="O118" s="48">
        <f t="shared" si="15"/>
        <v>10.492759643652297</v>
      </c>
      <c r="P118" s="9"/>
    </row>
    <row r="119" spans="1:119">
      <c r="A119" s="12"/>
      <c r="B119" s="25">
        <v>389.1</v>
      </c>
      <c r="C119" s="20" t="s">
        <v>213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6850867</v>
      </c>
      <c r="J119" s="47">
        <v>1959539</v>
      </c>
      <c r="K119" s="47">
        <v>0</v>
      </c>
      <c r="L119" s="47">
        <v>0</v>
      </c>
      <c r="M119" s="47">
        <v>0</v>
      </c>
      <c r="N119" s="47">
        <f t="shared" si="19"/>
        <v>8810406</v>
      </c>
      <c r="O119" s="48">
        <f t="shared" si="15"/>
        <v>6.5473138671811135</v>
      </c>
      <c r="P119" s="9"/>
    </row>
    <row r="120" spans="1:119">
      <c r="A120" s="12"/>
      <c r="B120" s="25">
        <v>389.5</v>
      </c>
      <c r="C120" s="20" t="s">
        <v>214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4439490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4439490</v>
      </c>
      <c r="O120" s="48">
        <f t="shared" si="15"/>
        <v>3.299136775332701</v>
      </c>
      <c r="P120" s="9"/>
    </row>
    <row r="121" spans="1:119">
      <c r="A121" s="12"/>
      <c r="B121" s="25">
        <v>389.6</v>
      </c>
      <c r="C121" s="20" t="s">
        <v>215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4432889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4432889</v>
      </c>
      <c r="O121" s="48">
        <f t="shared" si="15"/>
        <v>3.2942313465888655</v>
      </c>
      <c r="P121" s="9"/>
    </row>
    <row r="122" spans="1:119">
      <c r="A122" s="12"/>
      <c r="B122" s="25">
        <v>389.7</v>
      </c>
      <c r="C122" s="20" t="s">
        <v>216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24839561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24839561</v>
      </c>
      <c r="O122" s="48">
        <f t="shared" si="15"/>
        <v>18.45912687678538</v>
      </c>
      <c r="P122" s="9"/>
    </row>
    <row r="123" spans="1:119">
      <c r="A123" s="12"/>
      <c r="B123" s="25">
        <v>389.8</v>
      </c>
      <c r="C123" s="20" t="s">
        <v>217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1155000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1155000</v>
      </c>
      <c r="O123" s="48">
        <f t="shared" si="15"/>
        <v>0.85831998168917367</v>
      </c>
      <c r="P123" s="9"/>
    </row>
    <row r="124" spans="1:119">
      <c r="A124" s="12"/>
      <c r="B124" s="25">
        <v>389.9</v>
      </c>
      <c r="C124" s="20" t="s">
        <v>218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20415077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20415077</v>
      </c>
      <c r="O124" s="48">
        <f t="shared" si="15"/>
        <v>15.171141573006988</v>
      </c>
      <c r="P124" s="9"/>
    </row>
    <row r="125" spans="1:119" ht="15.75" thickBot="1">
      <c r="A125" s="49"/>
      <c r="B125" s="50">
        <v>393</v>
      </c>
      <c r="C125" s="51" t="s">
        <v>219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63928507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63928507</v>
      </c>
      <c r="O125" s="48">
        <f t="shared" si="15"/>
        <v>47.507458837797586</v>
      </c>
      <c r="P125" s="9"/>
    </row>
    <row r="126" spans="1:119" ht="16.5" thickBot="1">
      <c r="A126" s="14" t="s">
        <v>99</v>
      </c>
      <c r="B126" s="23"/>
      <c r="C126" s="22"/>
      <c r="D126" s="15">
        <f t="shared" ref="D126:M126" si="20">SUM(D5,D15,D32,D64,D98,D108,D116)</f>
        <v>1002802685</v>
      </c>
      <c r="E126" s="15">
        <f t="shared" si="20"/>
        <v>601028620</v>
      </c>
      <c r="F126" s="15">
        <f t="shared" si="20"/>
        <v>132946429</v>
      </c>
      <c r="G126" s="15">
        <f t="shared" si="20"/>
        <v>97779411</v>
      </c>
      <c r="H126" s="15">
        <f t="shared" si="20"/>
        <v>0</v>
      </c>
      <c r="I126" s="15">
        <f t="shared" si="20"/>
        <v>349706787</v>
      </c>
      <c r="J126" s="15">
        <f t="shared" si="20"/>
        <v>136233978</v>
      </c>
      <c r="K126" s="15">
        <f t="shared" si="20"/>
        <v>0</v>
      </c>
      <c r="L126" s="15">
        <f t="shared" si="20"/>
        <v>0</v>
      </c>
      <c r="M126" s="15">
        <f t="shared" si="20"/>
        <v>270916441</v>
      </c>
      <c r="N126" s="15">
        <f>SUM(D126:M126)</f>
        <v>2591414351</v>
      </c>
      <c r="O126" s="38">
        <f t="shared" si="15"/>
        <v>1925.7685872721922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2" t="s">
        <v>220</v>
      </c>
      <c r="M128" s="52"/>
      <c r="N128" s="52"/>
      <c r="O128" s="44">
        <v>1345652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168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634630928</v>
      </c>
      <c r="E5" s="27">
        <f t="shared" si="0"/>
        <v>285560417</v>
      </c>
      <c r="F5" s="27">
        <f t="shared" si="0"/>
        <v>29227809</v>
      </c>
      <c r="G5" s="27">
        <f t="shared" si="0"/>
        <v>9377419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1170137</v>
      </c>
      <c r="N5" s="28">
        <f>SUM(D5:M5)</f>
        <v>959966710</v>
      </c>
      <c r="O5" s="33">
        <f t="shared" ref="O5:O36" si="1">(N5/O$129)</f>
        <v>718.85272368514654</v>
      </c>
      <c r="P5" s="6"/>
    </row>
    <row r="6" spans="1:133">
      <c r="A6" s="12"/>
      <c r="B6" s="25">
        <v>311</v>
      </c>
      <c r="C6" s="20" t="s">
        <v>3</v>
      </c>
      <c r="D6" s="47">
        <v>574344654</v>
      </c>
      <c r="E6" s="47">
        <v>220429480</v>
      </c>
      <c r="F6" s="47">
        <v>29227809</v>
      </c>
      <c r="G6" s="47">
        <v>13443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1170137</v>
      </c>
      <c r="N6" s="47">
        <f>SUM(D6:M6)</f>
        <v>825185523</v>
      </c>
      <c r="O6" s="48">
        <f t="shared" si="1"/>
        <v>617.92440776837168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28821660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28821660</v>
      </c>
      <c r="O7" s="48">
        <f t="shared" si="1"/>
        <v>21.582549244991256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5728482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5728482</v>
      </c>
      <c r="O8" s="48">
        <f t="shared" si="1"/>
        <v>4.2896642616714651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21180723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21180723</v>
      </c>
      <c r="O9" s="48">
        <f t="shared" si="1"/>
        <v>15.860779607837264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9363976</v>
      </c>
      <c r="F10" s="47">
        <v>0</v>
      </c>
      <c r="G10" s="47">
        <v>9363976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18727952</v>
      </c>
      <c r="O10" s="48">
        <f t="shared" si="1"/>
        <v>14.02406892239491</v>
      </c>
      <c r="P10" s="9"/>
    </row>
    <row r="11" spans="1:133">
      <c r="A11" s="12"/>
      <c r="B11" s="25">
        <v>314.10000000000002</v>
      </c>
      <c r="C11" s="20" t="s">
        <v>16</v>
      </c>
      <c r="D11" s="47">
        <v>31919775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31919775</v>
      </c>
      <c r="O11" s="48">
        <f t="shared" si="1"/>
        <v>23.902513450874821</v>
      </c>
      <c r="P11" s="9"/>
    </row>
    <row r="12" spans="1:133">
      <c r="A12" s="12"/>
      <c r="B12" s="25">
        <v>314.39999999999998</v>
      </c>
      <c r="C12" s="20" t="s">
        <v>17</v>
      </c>
      <c r="D12" s="47">
        <v>1634063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1634063</v>
      </c>
      <c r="O12" s="48">
        <f t="shared" si="1"/>
        <v>1.2236368469726639</v>
      </c>
      <c r="P12" s="9"/>
    </row>
    <row r="13" spans="1:133">
      <c r="A13" s="12"/>
      <c r="B13" s="25">
        <v>315</v>
      </c>
      <c r="C13" s="20" t="s">
        <v>163</v>
      </c>
      <c r="D13" s="47">
        <v>24914036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24914036</v>
      </c>
      <c r="O13" s="48">
        <f t="shared" si="1"/>
        <v>18.65639969597466</v>
      </c>
      <c r="P13" s="9"/>
    </row>
    <row r="14" spans="1:133">
      <c r="A14" s="12"/>
      <c r="B14" s="25">
        <v>316</v>
      </c>
      <c r="C14" s="20" t="s">
        <v>18</v>
      </c>
      <c r="D14" s="47">
        <v>1818400</v>
      </c>
      <c r="E14" s="47">
        <v>36096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1854496</v>
      </c>
      <c r="O14" s="48">
        <f t="shared" si="1"/>
        <v>1.3887038860578922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SUM(D16:D31)</f>
        <v>33026711</v>
      </c>
      <c r="E15" s="32">
        <f t="shared" si="3"/>
        <v>29821044</v>
      </c>
      <c r="F15" s="32">
        <f t="shared" si="3"/>
        <v>0</v>
      </c>
      <c r="G15" s="32">
        <f t="shared" si="3"/>
        <v>20163663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1606204</v>
      </c>
      <c r="N15" s="45">
        <f>SUM(D15:M15)</f>
        <v>84617622</v>
      </c>
      <c r="O15" s="46">
        <f t="shared" si="1"/>
        <v>63.364289003792827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11854220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11854220</v>
      </c>
      <c r="O16" s="48">
        <f t="shared" si="1"/>
        <v>8.8768060864974565</v>
      </c>
      <c r="P16" s="9"/>
    </row>
    <row r="17" spans="1:16">
      <c r="A17" s="12"/>
      <c r="B17" s="25">
        <v>323.10000000000002</v>
      </c>
      <c r="C17" s="20" t="s">
        <v>20</v>
      </c>
      <c r="D17" s="47">
        <v>31407084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0" si="4">SUM(D17:M17)</f>
        <v>31407084</v>
      </c>
      <c r="O17" s="48">
        <f t="shared" si="1"/>
        <v>23.518594594189821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3548696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3548696</v>
      </c>
      <c r="O18" s="48">
        <f t="shared" si="1"/>
        <v>2.6573731761287691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1606204</v>
      </c>
      <c r="N19" s="47">
        <f t="shared" si="4"/>
        <v>1606204</v>
      </c>
      <c r="O19" s="48">
        <f t="shared" si="1"/>
        <v>1.2027751672700995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1170188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1170188</v>
      </c>
      <c r="O20" s="48">
        <f t="shared" si="1"/>
        <v>0.87627291890535897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249353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249353</v>
      </c>
      <c r="O21" s="48">
        <f t="shared" si="1"/>
        <v>0.18672322835972338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442588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442588</v>
      </c>
      <c r="O22" s="48">
        <f t="shared" si="1"/>
        <v>0.33142356495920744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238387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238387</v>
      </c>
      <c r="O23" s="48">
        <f t="shared" si="1"/>
        <v>0.17851154884436674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9394724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9394724</v>
      </c>
      <c r="O24" s="48">
        <f t="shared" si="1"/>
        <v>7.0350595133348062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3287591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3287591</v>
      </c>
      <c r="O25" s="48">
        <f t="shared" si="1"/>
        <v>2.4618496871758966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10061659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10061659</v>
      </c>
      <c r="O26" s="48">
        <f t="shared" si="1"/>
        <v>7.5344810414739989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3815686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3815686</v>
      </c>
      <c r="O27" s="48">
        <f t="shared" si="1"/>
        <v>2.8573035348562059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224270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224270</v>
      </c>
      <c r="O28" s="48">
        <f t="shared" si="1"/>
        <v>0.16794030320162645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2416580</v>
      </c>
      <c r="F29" s="47">
        <v>0</v>
      </c>
      <c r="G29" s="47">
        <v>172332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2588912</v>
      </c>
      <c r="O29" s="48">
        <f t="shared" si="1"/>
        <v>1.938657271335128</v>
      </c>
      <c r="P29" s="9"/>
    </row>
    <row r="30" spans="1:16">
      <c r="A30" s="12"/>
      <c r="B30" s="25">
        <v>325.10000000000002</v>
      </c>
      <c r="C30" s="20" t="s">
        <v>33</v>
      </c>
      <c r="D30" s="47">
        <v>0</v>
      </c>
      <c r="E30" s="47">
        <v>0</v>
      </c>
      <c r="F30" s="47">
        <v>0</v>
      </c>
      <c r="G30" s="47">
        <v>805381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805381</v>
      </c>
      <c r="O30" s="48">
        <f t="shared" si="1"/>
        <v>0.60309416922829229</v>
      </c>
      <c r="P30" s="9"/>
    </row>
    <row r="31" spans="1:16">
      <c r="A31" s="12"/>
      <c r="B31" s="25">
        <v>329</v>
      </c>
      <c r="C31" s="20" t="s">
        <v>34</v>
      </c>
      <c r="D31" s="47">
        <v>1619627</v>
      </c>
      <c r="E31" s="47">
        <v>1939889</v>
      </c>
      <c r="F31" s="47">
        <v>0</v>
      </c>
      <c r="G31" s="47">
        <v>363163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3922679</v>
      </c>
      <c r="O31" s="48">
        <f t="shared" si="1"/>
        <v>2.9374231980320724</v>
      </c>
      <c r="P31" s="9"/>
    </row>
    <row r="32" spans="1:16" ht="15.75">
      <c r="A32" s="29" t="s">
        <v>37</v>
      </c>
      <c r="B32" s="30"/>
      <c r="C32" s="31"/>
      <c r="D32" s="32">
        <f t="shared" ref="D32:M32" si="5">SUM(D33:D64)</f>
        <v>133333463</v>
      </c>
      <c r="E32" s="32">
        <f t="shared" si="5"/>
        <v>160919768</v>
      </c>
      <c r="F32" s="32">
        <f t="shared" si="5"/>
        <v>279</v>
      </c>
      <c r="G32" s="32">
        <f t="shared" si="5"/>
        <v>29377883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3768884</v>
      </c>
      <c r="N32" s="45">
        <f>SUM(D32:M32)</f>
        <v>327400277</v>
      </c>
      <c r="O32" s="46">
        <f t="shared" si="1"/>
        <v>245.16744008416859</v>
      </c>
      <c r="P32" s="10"/>
    </row>
    <row r="33" spans="1:16">
      <c r="A33" s="12"/>
      <c r="B33" s="25">
        <v>331.1</v>
      </c>
      <c r="C33" s="20" t="s">
        <v>35</v>
      </c>
      <c r="D33" s="47">
        <v>1249296</v>
      </c>
      <c r="E33" s="47">
        <v>7070753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8320049</v>
      </c>
      <c r="O33" s="48">
        <f t="shared" si="1"/>
        <v>6.2303096790136401</v>
      </c>
      <c r="P33" s="9"/>
    </row>
    <row r="34" spans="1:16">
      <c r="A34" s="12"/>
      <c r="B34" s="25">
        <v>331.2</v>
      </c>
      <c r="C34" s="20" t="s">
        <v>36</v>
      </c>
      <c r="D34" s="47">
        <v>1017926</v>
      </c>
      <c r="E34" s="47">
        <v>8112390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9130316</v>
      </c>
      <c r="O34" s="48">
        <f t="shared" si="1"/>
        <v>6.8370626359596081</v>
      </c>
      <c r="P34" s="9"/>
    </row>
    <row r="35" spans="1:16">
      <c r="A35" s="12"/>
      <c r="B35" s="25">
        <v>331.39</v>
      </c>
      <c r="C35" s="20" t="s">
        <v>42</v>
      </c>
      <c r="D35" s="47">
        <v>0</v>
      </c>
      <c r="E35" s="47">
        <v>2123109</v>
      </c>
      <c r="F35" s="47">
        <v>0</v>
      </c>
      <c r="G35" s="47">
        <v>256462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1946362</v>
      </c>
      <c r="N35" s="47">
        <f t="shared" ref="N35:N44" si="6">SUM(D35:M35)</f>
        <v>4325933</v>
      </c>
      <c r="O35" s="48">
        <f t="shared" si="1"/>
        <v>3.2393922488514808</v>
      </c>
      <c r="P35" s="9"/>
    </row>
    <row r="36" spans="1:16">
      <c r="A36" s="12"/>
      <c r="B36" s="25">
        <v>331.42</v>
      </c>
      <c r="C36" s="20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1383204</v>
      </c>
      <c r="N36" s="47">
        <f t="shared" si="6"/>
        <v>1383204</v>
      </c>
      <c r="O36" s="48">
        <f t="shared" si="1"/>
        <v>1.0357858792959491</v>
      </c>
      <c r="P36" s="9"/>
    </row>
    <row r="37" spans="1:16">
      <c r="A37" s="12"/>
      <c r="B37" s="25">
        <v>331.49</v>
      </c>
      <c r="C37" s="20" t="s">
        <v>44</v>
      </c>
      <c r="D37" s="47">
        <v>0</v>
      </c>
      <c r="E37" s="47">
        <v>23268028</v>
      </c>
      <c r="F37" s="47">
        <v>0</v>
      </c>
      <c r="G37" s="47">
        <v>10653293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357762</v>
      </c>
      <c r="N37" s="47">
        <f t="shared" si="6"/>
        <v>34279083</v>
      </c>
      <c r="O37" s="48">
        <f t="shared" ref="O37:O68" si="7">(N37/O$129)</f>
        <v>25.669236155052925</v>
      </c>
      <c r="P37" s="9"/>
    </row>
    <row r="38" spans="1:16">
      <c r="A38" s="12"/>
      <c r="B38" s="25">
        <v>331.5</v>
      </c>
      <c r="C38" s="20" t="s">
        <v>38</v>
      </c>
      <c r="D38" s="47">
        <v>0</v>
      </c>
      <c r="E38" s="47">
        <v>45153925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45153925</v>
      </c>
      <c r="O38" s="48">
        <f t="shared" si="7"/>
        <v>33.812653744341645</v>
      </c>
      <c r="P38" s="9"/>
    </row>
    <row r="39" spans="1:16">
      <c r="A39" s="12"/>
      <c r="B39" s="25">
        <v>331.62</v>
      </c>
      <c r="C39" s="20" t="s">
        <v>45</v>
      </c>
      <c r="D39" s="47">
        <v>0</v>
      </c>
      <c r="E39" s="47">
        <v>260361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260361</v>
      </c>
      <c r="O39" s="48">
        <f t="shared" si="7"/>
        <v>0.19496635877236665</v>
      </c>
      <c r="P39" s="9"/>
    </row>
    <row r="40" spans="1:16">
      <c r="A40" s="12"/>
      <c r="B40" s="25">
        <v>331.69</v>
      </c>
      <c r="C40" s="20" t="s">
        <v>46</v>
      </c>
      <c r="D40" s="47">
        <v>405296</v>
      </c>
      <c r="E40" s="47">
        <v>35365985</v>
      </c>
      <c r="F40" s="47">
        <v>0</v>
      </c>
      <c r="G40" s="47">
        <v>462032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36233313</v>
      </c>
      <c r="O40" s="48">
        <f t="shared" si="7"/>
        <v>27.132623940872314</v>
      </c>
      <c r="P40" s="9"/>
    </row>
    <row r="41" spans="1:16">
      <c r="A41" s="12"/>
      <c r="B41" s="25">
        <v>331.9</v>
      </c>
      <c r="C41" s="20" t="s">
        <v>39</v>
      </c>
      <c r="D41" s="47">
        <v>954162</v>
      </c>
      <c r="E41" s="47">
        <v>0</v>
      </c>
      <c r="F41" s="47">
        <v>0</v>
      </c>
      <c r="G41" s="47">
        <v>967529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1921691</v>
      </c>
      <c r="O41" s="48">
        <f t="shared" si="7"/>
        <v>1.4390215775620312</v>
      </c>
      <c r="P41" s="9"/>
    </row>
    <row r="42" spans="1:16">
      <c r="A42" s="12"/>
      <c r="B42" s="25">
        <v>333</v>
      </c>
      <c r="C42" s="20" t="s">
        <v>4</v>
      </c>
      <c r="D42" s="47">
        <v>21732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21732</v>
      </c>
      <c r="O42" s="48">
        <f t="shared" si="7"/>
        <v>1.6273592853158006E-2</v>
      </c>
      <c r="P42" s="9"/>
    </row>
    <row r="43" spans="1:16">
      <c r="A43" s="12"/>
      <c r="B43" s="25">
        <v>334.1</v>
      </c>
      <c r="C43" s="20" t="s">
        <v>40</v>
      </c>
      <c r="D43" s="47">
        <v>0</v>
      </c>
      <c r="E43" s="47">
        <v>372387</v>
      </c>
      <c r="F43" s="47">
        <v>0</v>
      </c>
      <c r="G43" s="47">
        <v>10284437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10656824</v>
      </c>
      <c r="O43" s="48">
        <f t="shared" si="7"/>
        <v>7.9801589767974752</v>
      </c>
      <c r="P43" s="9"/>
    </row>
    <row r="44" spans="1:16">
      <c r="A44" s="12"/>
      <c r="B44" s="25">
        <v>334.2</v>
      </c>
      <c r="C44" s="20" t="s">
        <v>41</v>
      </c>
      <c r="D44" s="47">
        <v>348218</v>
      </c>
      <c r="E44" s="47">
        <v>586625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934843</v>
      </c>
      <c r="O44" s="48">
        <f t="shared" si="7"/>
        <v>0.70003931362160832</v>
      </c>
      <c r="P44" s="9"/>
    </row>
    <row r="45" spans="1:16">
      <c r="A45" s="12"/>
      <c r="B45" s="25">
        <v>334.39</v>
      </c>
      <c r="C45" s="20" t="s">
        <v>47</v>
      </c>
      <c r="D45" s="47">
        <v>0</v>
      </c>
      <c r="E45" s="47">
        <v>1298451</v>
      </c>
      <c r="F45" s="47">
        <v>0</v>
      </c>
      <c r="G45" s="47">
        <v>3745325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9" si="8">SUM(D45:M45)</f>
        <v>5043776</v>
      </c>
      <c r="O45" s="48">
        <f t="shared" si="7"/>
        <v>3.7769352598255974</v>
      </c>
      <c r="P45" s="9"/>
    </row>
    <row r="46" spans="1:16">
      <c r="A46" s="12"/>
      <c r="B46" s="25">
        <v>334.49</v>
      </c>
      <c r="C46" s="20" t="s">
        <v>48</v>
      </c>
      <c r="D46" s="47">
        <v>0</v>
      </c>
      <c r="E46" s="47">
        <v>11685283</v>
      </c>
      <c r="F46" s="47">
        <v>0</v>
      </c>
      <c r="G46" s="47">
        <v>1569902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81556</v>
      </c>
      <c r="N46" s="47">
        <f t="shared" si="8"/>
        <v>13336741</v>
      </c>
      <c r="O46" s="48">
        <f t="shared" si="7"/>
        <v>9.9869636030746989</v>
      </c>
      <c r="P46" s="9"/>
    </row>
    <row r="47" spans="1:16">
      <c r="A47" s="12"/>
      <c r="B47" s="25">
        <v>334.69</v>
      </c>
      <c r="C47" s="20" t="s">
        <v>49</v>
      </c>
      <c r="D47" s="47">
        <v>63396</v>
      </c>
      <c r="E47" s="47">
        <v>3697300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3760696</v>
      </c>
      <c r="O47" s="48">
        <f t="shared" si="7"/>
        <v>2.8161253243373783</v>
      </c>
      <c r="P47" s="9"/>
    </row>
    <row r="48" spans="1:16">
      <c r="A48" s="12"/>
      <c r="B48" s="25">
        <v>334.7</v>
      </c>
      <c r="C48" s="20" t="s">
        <v>50</v>
      </c>
      <c r="D48" s="47">
        <v>0</v>
      </c>
      <c r="E48" s="47">
        <v>1028622</v>
      </c>
      <c r="F48" s="47">
        <v>0</v>
      </c>
      <c r="G48" s="47">
        <v>50000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1078622</v>
      </c>
      <c r="O48" s="48">
        <f t="shared" si="7"/>
        <v>0.80770546983521974</v>
      </c>
      <c r="P48" s="9"/>
    </row>
    <row r="49" spans="1:16">
      <c r="A49" s="12"/>
      <c r="B49" s="25">
        <v>334.9</v>
      </c>
      <c r="C49" s="20" t="s">
        <v>51</v>
      </c>
      <c r="D49" s="47">
        <v>0</v>
      </c>
      <c r="E49" s="47">
        <v>712</v>
      </c>
      <c r="F49" s="47">
        <v>0</v>
      </c>
      <c r="G49" s="47">
        <v>46133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46845</v>
      </c>
      <c r="O49" s="48">
        <f t="shared" si="7"/>
        <v>3.507898293788822E-2</v>
      </c>
      <c r="P49" s="9"/>
    </row>
    <row r="50" spans="1:16">
      <c r="A50" s="12"/>
      <c r="B50" s="25">
        <v>335.12</v>
      </c>
      <c r="C50" s="20" t="s">
        <v>52</v>
      </c>
      <c r="D50" s="47">
        <v>24222170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24222170</v>
      </c>
      <c r="O50" s="48">
        <f t="shared" si="7"/>
        <v>18.138309064972312</v>
      </c>
      <c r="P50" s="9"/>
    </row>
    <row r="51" spans="1:16">
      <c r="A51" s="12"/>
      <c r="B51" s="25">
        <v>335.13</v>
      </c>
      <c r="C51" s="20" t="s">
        <v>53</v>
      </c>
      <c r="D51" s="47">
        <v>350943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350943</v>
      </c>
      <c r="O51" s="48">
        <f t="shared" si="7"/>
        <v>0.26279695824893384</v>
      </c>
      <c r="P51" s="9"/>
    </row>
    <row r="52" spans="1:16">
      <c r="A52" s="12"/>
      <c r="B52" s="25">
        <v>335.14</v>
      </c>
      <c r="C52" s="20" t="s">
        <v>54</v>
      </c>
      <c r="D52" s="47">
        <v>48171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48171</v>
      </c>
      <c r="O52" s="48">
        <f t="shared" si="7"/>
        <v>3.6071932695079807E-2</v>
      </c>
      <c r="P52" s="9"/>
    </row>
    <row r="53" spans="1:16">
      <c r="A53" s="12"/>
      <c r="B53" s="25">
        <v>335.15</v>
      </c>
      <c r="C53" s="20" t="s">
        <v>55</v>
      </c>
      <c r="D53" s="47">
        <v>521933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521933</v>
      </c>
      <c r="O53" s="48">
        <f t="shared" si="7"/>
        <v>0.39083955174983059</v>
      </c>
      <c r="P53" s="9"/>
    </row>
    <row r="54" spans="1:16">
      <c r="A54" s="12"/>
      <c r="B54" s="25">
        <v>335.16</v>
      </c>
      <c r="C54" s="20" t="s">
        <v>56</v>
      </c>
      <c r="D54" s="47">
        <v>604163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604163</v>
      </c>
      <c r="O54" s="48">
        <f t="shared" si="7"/>
        <v>0.45241591565168882</v>
      </c>
      <c r="P54" s="9"/>
    </row>
    <row r="55" spans="1:16">
      <c r="A55" s="12"/>
      <c r="B55" s="25">
        <v>335.18</v>
      </c>
      <c r="C55" s="20" t="s">
        <v>57</v>
      </c>
      <c r="D55" s="47">
        <v>70206178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70206178</v>
      </c>
      <c r="O55" s="48">
        <f t="shared" si="7"/>
        <v>52.572554599132104</v>
      </c>
      <c r="P55" s="9"/>
    </row>
    <row r="56" spans="1:16">
      <c r="A56" s="12"/>
      <c r="B56" s="25">
        <v>335.21</v>
      </c>
      <c r="C56" s="20" t="s">
        <v>58</v>
      </c>
      <c r="D56" s="47">
        <v>0</v>
      </c>
      <c r="E56" s="47">
        <v>324152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324152</v>
      </c>
      <c r="O56" s="48">
        <f t="shared" si="7"/>
        <v>0.24273502993451473</v>
      </c>
      <c r="P56" s="9"/>
    </row>
    <row r="57" spans="1:16">
      <c r="A57" s="12"/>
      <c r="B57" s="25">
        <v>335.22</v>
      </c>
      <c r="C57" s="20" t="s">
        <v>153</v>
      </c>
      <c r="D57" s="47">
        <v>0</v>
      </c>
      <c r="E57" s="47">
        <v>4041084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4041084</v>
      </c>
      <c r="O57" s="48">
        <f t="shared" si="7"/>
        <v>3.0260885192992442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15806685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15806685</v>
      </c>
      <c r="O58" s="48">
        <f t="shared" si="7"/>
        <v>11.836533961352838</v>
      </c>
      <c r="P58" s="9"/>
    </row>
    <row r="59" spans="1:16">
      <c r="A59" s="12"/>
      <c r="B59" s="25">
        <v>335.8</v>
      </c>
      <c r="C59" s="20" t="s">
        <v>60</v>
      </c>
      <c r="D59" s="47">
        <v>33172101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33172101</v>
      </c>
      <c r="O59" s="48">
        <f t="shared" si="7"/>
        <v>24.840293841240364</v>
      </c>
      <c r="P59" s="9"/>
    </row>
    <row r="60" spans="1:16">
      <c r="A60" s="12"/>
      <c r="B60" s="25">
        <v>337.2</v>
      </c>
      <c r="C60" s="20" t="s">
        <v>61</v>
      </c>
      <c r="D60" s="47">
        <v>0</v>
      </c>
      <c r="E60" s="47">
        <v>0</v>
      </c>
      <c r="F60" s="47">
        <v>0</v>
      </c>
      <c r="G60" s="47">
        <v>171039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6" si="9">SUM(D60:M60)</f>
        <v>171039</v>
      </c>
      <c r="O60" s="48">
        <f t="shared" si="7"/>
        <v>0.12807928621439776</v>
      </c>
      <c r="P60" s="9"/>
    </row>
    <row r="61" spans="1:16">
      <c r="A61" s="12"/>
      <c r="B61" s="25">
        <v>337.3</v>
      </c>
      <c r="C61" s="20" t="s">
        <v>62</v>
      </c>
      <c r="D61" s="47">
        <v>0</v>
      </c>
      <c r="E61" s="47">
        <v>0</v>
      </c>
      <c r="F61" s="47">
        <v>0</v>
      </c>
      <c r="G61" s="47">
        <v>128989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128989</v>
      </c>
      <c r="O61" s="48">
        <f t="shared" si="7"/>
        <v>9.6590947383397671E-2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454964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454964</v>
      </c>
      <c r="O62" s="48">
        <f t="shared" si="7"/>
        <v>0.34069109602632891</v>
      </c>
      <c r="P62" s="9"/>
    </row>
    <row r="63" spans="1:16">
      <c r="A63" s="12"/>
      <c r="B63" s="25">
        <v>337.7</v>
      </c>
      <c r="C63" s="20" t="s">
        <v>64</v>
      </c>
      <c r="D63" s="47">
        <v>60000</v>
      </c>
      <c r="E63" s="47">
        <v>250000</v>
      </c>
      <c r="F63" s="47">
        <v>0</v>
      </c>
      <c r="G63" s="47">
        <v>1042742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1352742</v>
      </c>
      <c r="O63" s="48">
        <f t="shared" si="7"/>
        <v>1.0129749927925027</v>
      </c>
      <c r="P63" s="9"/>
    </row>
    <row r="64" spans="1:16">
      <c r="A64" s="12"/>
      <c r="B64" s="25">
        <v>339</v>
      </c>
      <c r="C64" s="20" t="s">
        <v>65</v>
      </c>
      <c r="D64" s="47">
        <v>87778</v>
      </c>
      <c r="E64" s="47">
        <v>18952</v>
      </c>
      <c r="F64" s="47">
        <v>279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107009</v>
      </c>
      <c r="O64" s="48">
        <f t="shared" si="7"/>
        <v>8.0131644470071095E-2</v>
      </c>
      <c r="P64" s="9"/>
    </row>
    <row r="65" spans="1:16" ht="15.75">
      <c r="A65" s="29" t="s">
        <v>70</v>
      </c>
      <c r="B65" s="30"/>
      <c r="C65" s="31"/>
      <c r="D65" s="32">
        <f t="shared" ref="D65:M65" si="10">SUM(D66:D99)</f>
        <v>144400807</v>
      </c>
      <c r="E65" s="32">
        <f t="shared" si="10"/>
        <v>65335686</v>
      </c>
      <c r="F65" s="32">
        <f t="shared" si="10"/>
        <v>0</v>
      </c>
      <c r="G65" s="32">
        <f t="shared" si="10"/>
        <v>912168</v>
      </c>
      <c r="H65" s="32">
        <f t="shared" si="10"/>
        <v>0</v>
      </c>
      <c r="I65" s="32">
        <f t="shared" si="10"/>
        <v>211066351</v>
      </c>
      <c r="J65" s="32">
        <f t="shared" si="10"/>
        <v>110369220</v>
      </c>
      <c r="K65" s="32">
        <f t="shared" si="10"/>
        <v>0</v>
      </c>
      <c r="L65" s="32">
        <f t="shared" si="10"/>
        <v>0</v>
      </c>
      <c r="M65" s="32">
        <f t="shared" si="10"/>
        <v>253345555</v>
      </c>
      <c r="N65" s="32">
        <f t="shared" si="9"/>
        <v>785429787</v>
      </c>
      <c r="O65" s="46">
        <f t="shared" si="7"/>
        <v>588.15408468528506</v>
      </c>
      <c r="P65" s="10"/>
    </row>
    <row r="66" spans="1:16">
      <c r="A66" s="12"/>
      <c r="B66" s="25">
        <v>341.1</v>
      </c>
      <c r="C66" s="20" t="s">
        <v>74</v>
      </c>
      <c r="D66" s="47">
        <v>8075153</v>
      </c>
      <c r="E66" s="47">
        <v>62073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8137226</v>
      </c>
      <c r="O66" s="48">
        <f t="shared" si="7"/>
        <v>6.0934061696176842</v>
      </c>
      <c r="P66" s="9"/>
    </row>
    <row r="67" spans="1:16">
      <c r="A67" s="12"/>
      <c r="B67" s="25">
        <v>341.16</v>
      </c>
      <c r="C67" s="20" t="s">
        <v>155</v>
      </c>
      <c r="D67" s="47">
        <v>0</v>
      </c>
      <c r="E67" s="47">
        <v>2109199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99" si="11">SUM(D67:M67)</f>
        <v>2109199</v>
      </c>
      <c r="O67" s="48">
        <f t="shared" si="7"/>
        <v>1.5794333596672196</v>
      </c>
      <c r="P67" s="9"/>
    </row>
    <row r="68" spans="1:16">
      <c r="A68" s="12"/>
      <c r="B68" s="25">
        <v>341.2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110369220</v>
      </c>
      <c r="K68" s="47">
        <v>0</v>
      </c>
      <c r="L68" s="47">
        <v>0</v>
      </c>
      <c r="M68" s="47">
        <v>0</v>
      </c>
      <c r="N68" s="47">
        <f t="shared" si="11"/>
        <v>110369220</v>
      </c>
      <c r="O68" s="48">
        <f t="shared" si="7"/>
        <v>82.647880995795319</v>
      </c>
      <c r="P68" s="9"/>
    </row>
    <row r="69" spans="1:16">
      <c r="A69" s="12"/>
      <c r="B69" s="25">
        <v>341.52</v>
      </c>
      <c r="C69" s="20" t="s">
        <v>76</v>
      </c>
      <c r="D69" s="47">
        <v>3696628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3696628</v>
      </c>
      <c r="O69" s="48">
        <f t="shared" ref="O69:O100" si="12">(N69/O$129)</f>
        <v>2.768149227019316</v>
      </c>
      <c r="P69" s="9"/>
    </row>
    <row r="70" spans="1:16">
      <c r="A70" s="12"/>
      <c r="B70" s="25">
        <v>341.53</v>
      </c>
      <c r="C70" s="20" t="s">
        <v>166</v>
      </c>
      <c r="D70" s="47">
        <v>1250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1250</v>
      </c>
      <c r="O70" s="48">
        <f t="shared" si="12"/>
        <v>9.3603860972057377E-4</v>
      </c>
      <c r="P70" s="9"/>
    </row>
    <row r="71" spans="1:16">
      <c r="A71" s="12"/>
      <c r="B71" s="25">
        <v>341.55</v>
      </c>
      <c r="C71" s="20" t="s">
        <v>77</v>
      </c>
      <c r="D71" s="47">
        <v>165523</v>
      </c>
      <c r="E71" s="47">
        <v>372704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538227</v>
      </c>
      <c r="O71" s="48">
        <f t="shared" si="12"/>
        <v>0.40304100223526018</v>
      </c>
      <c r="P71" s="9"/>
    </row>
    <row r="72" spans="1:16">
      <c r="A72" s="12"/>
      <c r="B72" s="25">
        <v>341.8</v>
      </c>
      <c r="C72" s="20" t="s">
        <v>78</v>
      </c>
      <c r="D72" s="47">
        <v>41575934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41575934</v>
      </c>
      <c r="O72" s="48">
        <f t="shared" si="12"/>
        <v>31.133343567355467</v>
      </c>
      <c r="P72" s="9"/>
    </row>
    <row r="73" spans="1:16">
      <c r="A73" s="12"/>
      <c r="B73" s="25">
        <v>341.9</v>
      </c>
      <c r="C73" s="20" t="s">
        <v>79</v>
      </c>
      <c r="D73" s="47">
        <v>3391393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3391393</v>
      </c>
      <c r="O73" s="48">
        <f t="shared" si="12"/>
        <v>2.5395798309888686</v>
      </c>
      <c r="P73" s="9"/>
    </row>
    <row r="74" spans="1:16">
      <c r="A74" s="12"/>
      <c r="B74" s="25">
        <v>342.1</v>
      </c>
      <c r="C74" s="20" t="s">
        <v>80</v>
      </c>
      <c r="D74" s="47">
        <v>50065171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50065171</v>
      </c>
      <c r="O74" s="48">
        <f t="shared" si="12"/>
        <v>37.490346446610232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11657743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11657743</v>
      </c>
      <c r="O75" s="48">
        <f t="shared" si="12"/>
        <v>8.7296780401598006</v>
      </c>
      <c r="P75" s="9"/>
    </row>
    <row r="76" spans="1:16">
      <c r="A76" s="12"/>
      <c r="B76" s="25">
        <v>342.3</v>
      </c>
      <c r="C76" s="20" t="s">
        <v>82</v>
      </c>
      <c r="D76" s="47">
        <v>6166999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6166999</v>
      </c>
      <c r="O76" s="48">
        <f t="shared" si="12"/>
        <v>4.6180393360865351</v>
      </c>
      <c r="P76" s="9"/>
    </row>
    <row r="77" spans="1:16">
      <c r="A77" s="12"/>
      <c r="B77" s="25">
        <v>342.4</v>
      </c>
      <c r="C77" s="20" t="s">
        <v>83</v>
      </c>
      <c r="D77" s="47">
        <v>0</v>
      </c>
      <c r="E77" s="47">
        <v>2094466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2094466</v>
      </c>
      <c r="O77" s="48">
        <f t="shared" si="12"/>
        <v>1.568400834197609</v>
      </c>
      <c r="P77" s="9"/>
    </row>
    <row r="78" spans="1:16">
      <c r="A78" s="12"/>
      <c r="B78" s="25">
        <v>342.5</v>
      </c>
      <c r="C78" s="20" t="s">
        <v>182</v>
      </c>
      <c r="D78" s="47">
        <v>0</v>
      </c>
      <c r="E78" s="47">
        <v>10425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10425</v>
      </c>
      <c r="O78" s="48">
        <f t="shared" si="12"/>
        <v>7.8065620050695849E-3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18325753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18325753</v>
      </c>
      <c r="O79" s="48">
        <f t="shared" si="12"/>
        <v>13.722889888162108</v>
      </c>
      <c r="P79" s="9"/>
    </row>
    <row r="80" spans="1:16">
      <c r="A80" s="12"/>
      <c r="B80" s="25">
        <v>342.9</v>
      </c>
      <c r="C80" s="20" t="s">
        <v>85</v>
      </c>
      <c r="D80" s="47">
        <v>401878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401878</v>
      </c>
      <c r="O80" s="48">
        <f t="shared" si="12"/>
        <v>0.30093865951782778</v>
      </c>
      <c r="P80" s="9"/>
    </row>
    <row r="81" spans="1:16">
      <c r="A81" s="12"/>
      <c r="B81" s="25">
        <v>343.4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252843734</v>
      </c>
      <c r="N81" s="47">
        <f t="shared" si="11"/>
        <v>252843734</v>
      </c>
      <c r="O81" s="48">
        <f t="shared" si="12"/>
        <v>189.33719779993484</v>
      </c>
      <c r="P81" s="9"/>
    </row>
    <row r="82" spans="1:16">
      <c r="A82" s="12"/>
      <c r="B82" s="25">
        <v>343.6</v>
      </c>
      <c r="C82" s="20" t="s">
        <v>87</v>
      </c>
      <c r="D82" s="47">
        <v>88725</v>
      </c>
      <c r="E82" s="47">
        <v>20</v>
      </c>
      <c r="F82" s="47">
        <v>0</v>
      </c>
      <c r="G82" s="47">
        <v>0</v>
      </c>
      <c r="H82" s="47">
        <v>0</v>
      </c>
      <c r="I82" s="47">
        <v>148390799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148479544</v>
      </c>
      <c r="O82" s="48">
        <f t="shared" si="12"/>
        <v>111.18606875016381</v>
      </c>
      <c r="P82" s="9"/>
    </row>
    <row r="83" spans="1:16">
      <c r="A83" s="12"/>
      <c r="B83" s="25">
        <v>343.9</v>
      </c>
      <c r="C83" s="20" t="s">
        <v>88</v>
      </c>
      <c r="D83" s="47">
        <v>245036</v>
      </c>
      <c r="E83" s="47">
        <v>2141085</v>
      </c>
      <c r="F83" s="47">
        <v>0</v>
      </c>
      <c r="G83" s="47">
        <v>77030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2463151</v>
      </c>
      <c r="O83" s="48">
        <f t="shared" si="12"/>
        <v>1.8444835500574728</v>
      </c>
      <c r="P83" s="9"/>
    </row>
    <row r="84" spans="1:16">
      <c r="A84" s="12"/>
      <c r="B84" s="25">
        <v>344.1</v>
      </c>
      <c r="C84" s="20" t="s">
        <v>89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62671563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62671563</v>
      </c>
      <c r="O84" s="48">
        <f t="shared" si="12"/>
        <v>46.930402159628279</v>
      </c>
      <c r="P84" s="9"/>
    </row>
    <row r="85" spans="1:16">
      <c r="A85" s="12"/>
      <c r="B85" s="25">
        <v>344.3</v>
      </c>
      <c r="C85" s="20" t="s">
        <v>90</v>
      </c>
      <c r="D85" s="47">
        <v>0</v>
      </c>
      <c r="E85" s="47">
        <v>10365549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10365549</v>
      </c>
      <c r="O85" s="48">
        <f t="shared" si="12"/>
        <v>7.7620432599603868</v>
      </c>
      <c r="P85" s="9"/>
    </row>
    <row r="86" spans="1:16">
      <c r="A86" s="12"/>
      <c r="B86" s="25">
        <v>344.5</v>
      </c>
      <c r="C86" s="20" t="s">
        <v>91</v>
      </c>
      <c r="D86" s="47">
        <v>326900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326900</v>
      </c>
      <c r="O86" s="48">
        <f t="shared" si="12"/>
        <v>0.24479281721412444</v>
      </c>
      <c r="P86" s="9"/>
    </row>
    <row r="87" spans="1:16">
      <c r="A87" s="12"/>
      <c r="B87" s="25">
        <v>344.9</v>
      </c>
      <c r="C87" s="20" t="s">
        <v>92</v>
      </c>
      <c r="D87" s="47">
        <v>0</v>
      </c>
      <c r="E87" s="47">
        <v>270135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270135</v>
      </c>
      <c r="O87" s="48">
        <f t="shared" si="12"/>
        <v>0.20228543186949374</v>
      </c>
      <c r="P87" s="9"/>
    </row>
    <row r="88" spans="1:16">
      <c r="A88" s="12"/>
      <c r="B88" s="25">
        <v>346.4</v>
      </c>
      <c r="C88" s="20" t="s">
        <v>93</v>
      </c>
      <c r="D88" s="47">
        <v>2632460</v>
      </c>
      <c r="E88" s="47">
        <v>287217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2919677</v>
      </c>
      <c r="O88" s="48">
        <f t="shared" si="12"/>
        <v>2.1863443199305084</v>
      </c>
      <c r="P88" s="9"/>
    </row>
    <row r="89" spans="1:16">
      <c r="A89" s="12"/>
      <c r="B89" s="25">
        <v>346.9</v>
      </c>
      <c r="C89" s="20" t="s">
        <v>94</v>
      </c>
      <c r="D89" s="47">
        <v>43219</v>
      </c>
      <c r="E89" s="47">
        <v>475791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519010</v>
      </c>
      <c r="O89" s="48">
        <f t="shared" si="12"/>
        <v>0.38865071906485998</v>
      </c>
      <c r="P89" s="9"/>
    </row>
    <row r="90" spans="1:16">
      <c r="A90" s="12"/>
      <c r="B90" s="25">
        <v>347.2</v>
      </c>
      <c r="C90" s="20" t="s">
        <v>95</v>
      </c>
      <c r="D90" s="47">
        <v>3856470</v>
      </c>
      <c r="E90" s="47">
        <v>6810750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10667220</v>
      </c>
      <c r="O90" s="48">
        <f t="shared" si="12"/>
        <v>7.9879438227067991</v>
      </c>
      <c r="P90" s="9"/>
    </row>
    <row r="91" spans="1:16">
      <c r="A91" s="12"/>
      <c r="B91" s="25">
        <v>347.3</v>
      </c>
      <c r="C91" s="20" t="s">
        <v>96</v>
      </c>
      <c r="D91" s="47">
        <v>2751321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2751321</v>
      </c>
      <c r="O91" s="48">
        <f t="shared" si="12"/>
        <v>2.0602741469880148</v>
      </c>
      <c r="P91" s="9"/>
    </row>
    <row r="92" spans="1:16">
      <c r="A92" s="12"/>
      <c r="B92" s="25">
        <v>347.5</v>
      </c>
      <c r="C92" s="20" t="s">
        <v>156</v>
      </c>
      <c r="D92" s="47">
        <v>0</v>
      </c>
      <c r="E92" s="47">
        <v>2937819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2937819</v>
      </c>
      <c r="O92" s="48">
        <f t="shared" si="12"/>
        <v>2.1999296098965488</v>
      </c>
      <c r="P92" s="9"/>
    </row>
    <row r="93" spans="1:16">
      <c r="A93" s="12"/>
      <c r="B93" s="25">
        <v>347.9</v>
      </c>
      <c r="C93" s="20" t="s">
        <v>97</v>
      </c>
      <c r="D93" s="47">
        <v>37356</v>
      </c>
      <c r="E93" s="47">
        <v>5690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43046</v>
      </c>
      <c r="O93" s="48">
        <f t="shared" si="12"/>
        <v>3.2234174395225454E-2</v>
      </c>
      <c r="P93" s="9"/>
    </row>
    <row r="94" spans="1:16">
      <c r="A94" s="12"/>
      <c r="B94" s="25">
        <v>348.92099999999999</v>
      </c>
      <c r="C94" s="20" t="s">
        <v>157</v>
      </c>
      <c r="D94" s="47">
        <v>0</v>
      </c>
      <c r="E94" s="47">
        <v>248163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248163</v>
      </c>
      <c r="O94" s="48">
        <f t="shared" si="12"/>
        <v>0.1858321196032694</v>
      </c>
      <c r="P94" s="9"/>
    </row>
    <row r="95" spans="1:16">
      <c r="A95" s="12"/>
      <c r="B95" s="25">
        <v>348.92200000000003</v>
      </c>
      <c r="C95" s="20" t="s">
        <v>158</v>
      </c>
      <c r="D95" s="47">
        <v>0</v>
      </c>
      <c r="E95" s="47">
        <v>248163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248163</v>
      </c>
      <c r="O95" s="48">
        <f t="shared" si="12"/>
        <v>0.1858321196032694</v>
      </c>
      <c r="P95" s="9"/>
    </row>
    <row r="96" spans="1:16">
      <c r="A96" s="12"/>
      <c r="B96" s="25">
        <v>348.923</v>
      </c>
      <c r="C96" s="20" t="s">
        <v>159</v>
      </c>
      <c r="D96" s="47">
        <v>0</v>
      </c>
      <c r="E96" s="47">
        <v>248163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248163</v>
      </c>
      <c r="O96" s="48">
        <f t="shared" si="12"/>
        <v>0.1858321196032694</v>
      </c>
      <c r="P96" s="9"/>
    </row>
    <row r="97" spans="1:16">
      <c r="A97" s="12"/>
      <c r="B97" s="25">
        <v>348.92399999999998</v>
      </c>
      <c r="C97" s="20" t="s">
        <v>160</v>
      </c>
      <c r="D97" s="47">
        <v>0</v>
      </c>
      <c r="E97" s="47">
        <v>248163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248163</v>
      </c>
      <c r="O97" s="48">
        <f t="shared" si="12"/>
        <v>0.1858321196032694</v>
      </c>
      <c r="P97" s="9"/>
    </row>
    <row r="98" spans="1:16">
      <c r="A98" s="12"/>
      <c r="B98" s="25">
        <v>348.93</v>
      </c>
      <c r="C98" s="20" t="s">
        <v>98</v>
      </c>
      <c r="D98" s="47">
        <v>6300051</v>
      </c>
      <c r="E98" s="47">
        <v>30406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6330457</v>
      </c>
      <c r="O98" s="48">
        <f t="shared" si="12"/>
        <v>4.7404417353406991</v>
      </c>
      <c r="P98" s="9"/>
    </row>
    <row r="99" spans="1:16">
      <c r="A99" s="12"/>
      <c r="B99" s="25">
        <v>349</v>
      </c>
      <c r="C99" s="20" t="s">
        <v>1</v>
      </c>
      <c r="D99" s="47">
        <v>14579340</v>
      </c>
      <c r="E99" s="47">
        <v>6386209</v>
      </c>
      <c r="F99" s="47">
        <v>0</v>
      </c>
      <c r="G99" s="47">
        <v>835138</v>
      </c>
      <c r="H99" s="47">
        <v>0</v>
      </c>
      <c r="I99" s="47">
        <v>3989</v>
      </c>
      <c r="J99" s="47">
        <v>0</v>
      </c>
      <c r="K99" s="47">
        <v>0</v>
      </c>
      <c r="L99" s="47">
        <v>0</v>
      </c>
      <c r="M99" s="47">
        <v>501821</v>
      </c>
      <c r="N99" s="47">
        <f t="shared" si="11"/>
        <v>22306497</v>
      </c>
      <c r="O99" s="48">
        <f t="shared" si="12"/>
        <v>16.703793951692919</v>
      </c>
      <c r="P99" s="9"/>
    </row>
    <row r="100" spans="1:16" ht="15.75">
      <c r="A100" s="29" t="s">
        <v>71</v>
      </c>
      <c r="B100" s="30"/>
      <c r="C100" s="31"/>
      <c r="D100" s="32">
        <f t="shared" ref="D100:M100" si="13">SUM(D101:D109)</f>
        <v>2782990</v>
      </c>
      <c r="E100" s="32">
        <f t="shared" si="13"/>
        <v>4422050</v>
      </c>
      <c r="F100" s="32">
        <f t="shared" si="13"/>
        <v>0</v>
      </c>
      <c r="G100" s="32">
        <f t="shared" si="13"/>
        <v>10170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7215210</v>
      </c>
      <c r="O100" s="46">
        <f t="shared" si="12"/>
        <v>5.402972109793585</v>
      </c>
      <c r="P100" s="10"/>
    </row>
    <row r="101" spans="1:16">
      <c r="A101" s="13"/>
      <c r="B101" s="40">
        <v>351.1</v>
      </c>
      <c r="C101" s="21" t="s">
        <v>116</v>
      </c>
      <c r="D101" s="47">
        <v>22695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22695</v>
      </c>
      <c r="O101" s="48">
        <f t="shared" ref="O101:O127" si="14">(N101/O$129)</f>
        <v>1.6994716998086738E-2</v>
      </c>
      <c r="P101" s="9"/>
    </row>
    <row r="102" spans="1:16">
      <c r="A102" s="13"/>
      <c r="B102" s="40">
        <v>351.2</v>
      </c>
      <c r="C102" s="21" t="s">
        <v>118</v>
      </c>
      <c r="D102" s="47">
        <v>0</v>
      </c>
      <c r="E102" s="47">
        <v>698084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9" si="15">SUM(D102:M102)</f>
        <v>698084</v>
      </c>
      <c r="O102" s="48">
        <f t="shared" si="14"/>
        <v>0.52274686146254157</v>
      </c>
      <c r="P102" s="9"/>
    </row>
    <row r="103" spans="1:16">
      <c r="A103" s="13"/>
      <c r="B103" s="40">
        <v>351.3</v>
      </c>
      <c r="C103" s="21" t="s">
        <v>119</v>
      </c>
      <c r="D103" s="47">
        <v>243995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243995</v>
      </c>
      <c r="O103" s="48">
        <f t="shared" si="14"/>
        <v>0.18271099246301711</v>
      </c>
      <c r="P103" s="9"/>
    </row>
    <row r="104" spans="1:16">
      <c r="A104" s="13"/>
      <c r="B104" s="40">
        <v>351.5</v>
      </c>
      <c r="C104" s="21" t="s">
        <v>120</v>
      </c>
      <c r="D104" s="47">
        <v>1574319</v>
      </c>
      <c r="E104" s="47">
        <v>1056252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2630571</v>
      </c>
      <c r="O104" s="48">
        <f t="shared" si="14"/>
        <v>1.9698528172890075</v>
      </c>
      <c r="P104" s="9"/>
    </row>
    <row r="105" spans="1:16">
      <c r="A105" s="13"/>
      <c r="B105" s="40">
        <v>351.7</v>
      </c>
      <c r="C105" s="21" t="s">
        <v>117</v>
      </c>
      <c r="D105" s="47">
        <v>0</v>
      </c>
      <c r="E105" s="47">
        <v>1605393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1605393</v>
      </c>
      <c r="O105" s="48">
        <f t="shared" si="14"/>
        <v>1.2021678654201129</v>
      </c>
      <c r="P105" s="9"/>
    </row>
    <row r="106" spans="1:16">
      <c r="A106" s="13"/>
      <c r="B106" s="40">
        <v>352</v>
      </c>
      <c r="C106" s="21" t="s">
        <v>121</v>
      </c>
      <c r="D106" s="47">
        <v>0</v>
      </c>
      <c r="E106" s="47">
        <v>585708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585708</v>
      </c>
      <c r="O106" s="48">
        <f t="shared" si="14"/>
        <v>0.43859624161777427</v>
      </c>
      <c r="P106" s="9"/>
    </row>
    <row r="107" spans="1:16">
      <c r="A107" s="13"/>
      <c r="B107" s="40">
        <v>353</v>
      </c>
      <c r="C107" s="21" t="s">
        <v>122</v>
      </c>
      <c r="D107" s="47">
        <v>0</v>
      </c>
      <c r="E107" s="47">
        <v>20838</v>
      </c>
      <c r="F107" s="47">
        <v>0</v>
      </c>
      <c r="G107" s="47">
        <v>10170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31008</v>
      </c>
      <c r="O107" s="48">
        <f t="shared" si="14"/>
        <v>2.321974816817244E-2</v>
      </c>
      <c r="P107" s="9"/>
    </row>
    <row r="108" spans="1:16">
      <c r="A108" s="13"/>
      <c r="B108" s="40">
        <v>354</v>
      </c>
      <c r="C108" s="21" t="s">
        <v>123</v>
      </c>
      <c r="D108" s="47">
        <v>60132</v>
      </c>
      <c r="E108" s="47">
        <v>95815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155947</v>
      </c>
      <c r="O108" s="48">
        <f t="shared" si="14"/>
        <v>0.11677793045607546</v>
      </c>
      <c r="P108" s="9"/>
    </row>
    <row r="109" spans="1:16">
      <c r="A109" s="13"/>
      <c r="B109" s="40">
        <v>359</v>
      </c>
      <c r="C109" s="21" t="s">
        <v>124</v>
      </c>
      <c r="D109" s="47">
        <v>881849</v>
      </c>
      <c r="E109" s="47">
        <v>359960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1241809</v>
      </c>
      <c r="O109" s="48">
        <f t="shared" si="14"/>
        <v>0.92990493591879675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SUM(D111:D116)</f>
        <v>27022464</v>
      </c>
      <c r="E110" s="32">
        <f t="shared" si="16"/>
        <v>17054576</v>
      </c>
      <c r="F110" s="32">
        <f t="shared" si="16"/>
        <v>1200059</v>
      </c>
      <c r="G110" s="32">
        <f t="shared" si="16"/>
        <v>26001106</v>
      </c>
      <c r="H110" s="32">
        <f t="shared" si="16"/>
        <v>0</v>
      </c>
      <c r="I110" s="32">
        <f t="shared" si="16"/>
        <v>11744274</v>
      </c>
      <c r="J110" s="32">
        <f t="shared" si="16"/>
        <v>3438055</v>
      </c>
      <c r="K110" s="32">
        <f t="shared" si="16"/>
        <v>0</v>
      </c>
      <c r="L110" s="32">
        <f t="shared" si="16"/>
        <v>0</v>
      </c>
      <c r="M110" s="32">
        <f t="shared" si="16"/>
        <v>5189456</v>
      </c>
      <c r="N110" s="32">
        <f t="shared" ref="N110:N118" si="17">SUM(D110:M110)</f>
        <v>91649990</v>
      </c>
      <c r="O110" s="46">
        <f t="shared" si="14"/>
        <v>68.630343376403587</v>
      </c>
      <c r="P110" s="10"/>
    </row>
    <row r="111" spans="1:16">
      <c r="A111" s="12"/>
      <c r="B111" s="25">
        <v>361.1</v>
      </c>
      <c r="C111" s="20" t="s">
        <v>125</v>
      </c>
      <c r="D111" s="47">
        <v>10432113</v>
      </c>
      <c r="E111" s="47">
        <v>9367721</v>
      </c>
      <c r="F111" s="47">
        <v>1080971</v>
      </c>
      <c r="G111" s="47">
        <v>16941811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2513053</v>
      </c>
      <c r="N111" s="47">
        <f t="shared" si="17"/>
        <v>40335669</v>
      </c>
      <c r="O111" s="48">
        <f t="shared" si="14"/>
        <v>30.204594826327398</v>
      </c>
      <c r="P111" s="9"/>
    </row>
    <row r="112" spans="1:16">
      <c r="A112" s="12"/>
      <c r="B112" s="25">
        <v>362</v>
      </c>
      <c r="C112" s="20" t="s">
        <v>126</v>
      </c>
      <c r="D112" s="47">
        <v>426952</v>
      </c>
      <c r="E112" s="47">
        <v>1484223</v>
      </c>
      <c r="F112" s="47">
        <v>0</v>
      </c>
      <c r="G112" s="47">
        <v>25000</v>
      </c>
      <c r="H112" s="47">
        <v>0</v>
      </c>
      <c r="I112" s="47">
        <v>39339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1975514</v>
      </c>
      <c r="O112" s="48">
        <f t="shared" si="14"/>
        <v>1.4793259024348235</v>
      </c>
      <c r="P112" s="9"/>
    </row>
    <row r="113" spans="1:119">
      <c r="A113" s="12"/>
      <c r="B113" s="25">
        <v>364</v>
      </c>
      <c r="C113" s="20" t="s">
        <v>127</v>
      </c>
      <c r="D113" s="47">
        <v>914160</v>
      </c>
      <c r="E113" s="47">
        <v>547000</v>
      </c>
      <c r="F113" s="47">
        <v>10340</v>
      </c>
      <c r="G113" s="47">
        <v>1750862</v>
      </c>
      <c r="H113" s="47">
        <v>0</v>
      </c>
      <c r="I113" s="47">
        <v>3871985</v>
      </c>
      <c r="J113" s="47">
        <v>1108414</v>
      </c>
      <c r="K113" s="47">
        <v>0</v>
      </c>
      <c r="L113" s="47">
        <v>0</v>
      </c>
      <c r="M113" s="47">
        <v>0</v>
      </c>
      <c r="N113" s="47">
        <f t="shared" si="17"/>
        <v>8202761</v>
      </c>
      <c r="O113" s="48">
        <f t="shared" si="14"/>
        <v>6.142480801848115</v>
      </c>
      <c r="P113" s="9"/>
    </row>
    <row r="114" spans="1:119">
      <c r="A114" s="12"/>
      <c r="B114" s="25">
        <v>365</v>
      </c>
      <c r="C114" s="20" t="s">
        <v>128</v>
      </c>
      <c r="D114" s="47">
        <v>16085</v>
      </c>
      <c r="E114" s="47">
        <v>9678</v>
      </c>
      <c r="F114" s="47">
        <v>0</v>
      </c>
      <c r="G114" s="47">
        <v>0</v>
      </c>
      <c r="H114" s="47">
        <v>0</v>
      </c>
      <c r="I114" s="47">
        <v>0</v>
      </c>
      <c r="J114" s="47">
        <v>7722</v>
      </c>
      <c r="K114" s="47">
        <v>0</v>
      </c>
      <c r="L114" s="47">
        <v>0</v>
      </c>
      <c r="M114" s="47">
        <v>0</v>
      </c>
      <c r="N114" s="47">
        <f t="shared" si="17"/>
        <v>33485</v>
      </c>
      <c r="O114" s="48">
        <f t="shared" si="14"/>
        <v>2.507460227719473E-2</v>
      </c>
      <c r="P114" s="9"/>
    </row>
    <row r="115" spans="1:119">
      <c r="A115" s="12"/>
      <c r="B115" s="25">
        <v>366</v>
      </c>
      <c r="C115" s="20" t="s">
        <v>129</v>
      </c>
      <c r="D115" s="47">
        <v>2102888</v>
      </c>
      <c r="E115" s="47">
        <v>800600</v>
      </c>
      <c r="F115" s="47">
        <v>108748</v>
      </c>
      <c r="G115" s="47">
        <v>3092152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741386</v>
      </c>
      <c r="N115" s="47">
        <f t="shared" si="17"/>
        <v>6845774</v>
      </c>
      <c r="O115" s="48">
        <f t="shared" si="14"/>
        <v>5.1263270219370005</v>
      </c>
      <c r="P115" s="9"/>
    </row>
    <row r="116" spans="1:119">
      <c r="A116" s="12"/>
      <c r="B116" s="25">
        <v>369.9</v>
      </c>
      <c r="C116" s="20" t="s">
        <v>130</v>
      </c>
      <c r="D116" s="47">
        <v>13130266</v>
      </c>
      <c r="E116" s="47">
        <v>4845354</v>
      </c>
      <c r="F116" s="47">
        <v>0</v>
      </c>
      <c r="G116" s="47">
        <v>4191281</v>
      </c>
      <c r="H116" s="47">
        <v>0</v>
      </c>
      <c r="I116" s="47">
        <v>7832950</v>
      </c>
      <c r="J116" s="47">
        <v>2321919</v>
      </c>
      <c r="K116" s="47">
        <v>0</v>
      </c>
      <c r="L116" s="47">
        <v>0</v>
      </c>
      <c r="M116" s="47">
        <v>1935017</v>
      </c>
      <c r="N116" s="47">
        <f t="shared" si="17"/>
        <v>34256787</v>
      </c>
      <c r="O116" s="48">
        <f t="shared" si="14"/>
        <v>25.652540221579059</v>
      </c>
      <c r="P116" s="9"/>
    </row>
    <row r="117" spans="1:119" ht="15.75">
      <c r="A117" s="29" t="s">
        <v>72</v>
      </c>
      <c r="B117" s="30"/>
      <c r="C117" s="31"/>
      <c r="D117" s="32">
        <f t="shared" ref="D117:M117" si="18">SUM(D118:D126)</f>
        <v>29966825</v>
      </c>
      <c r="E117" s="32">
        <f t="shared" si="18"/>
        <v>49820022</v>
      </c>
      <c r="F117" s="32">
        <f t="shared" si="18"/>
        <v>304768623</v>
      </c>
      <c r="G117" s="32">
        <f t="shared" si="18"/>
        <v>22037530</v>
      </c>
      <c r="H117" s="32">
        <f t="shared" si="18"/>
        <v>0</v>
      </c>
      <c r="I117" s="32">
        <f t="shared" si="18"/>
        <v>56945257</v>
      </c>
      <c r="J117" s="32">
        <f t="shared" si="18"/>
        <v>2960835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si="17"/>
        <v>466499092</v>
      </c>
      <c r="O117" s="46">
        <f t="shared" si="14"/>
        <v>349.32892920927202</v>
      </c>
      <c r="P117" s="9"/>
    </row>
    <row r="118" spans="1:119">
      <c r="A118" s="12"/>
      <c r="B118" s="25">
        <v>381</v>
      </c>
      <c r="C118" s="20" t="s">
        <v>131</v>
      </c>
      <c r="D118" s="47">
        <v>29966825</v>
      </c>
      <c r="E118" s="47">
        <v>46259022</v>
      </c>
      <c r="F118" s="47">
        <v>113108876</v>
      </c>
      <c r="G118" s="47">
        <v>22037530</v>
      </c>
      <c r="H118" s="47">
        <v>0</v>
      </c>
      <c r="I118" s="47">
        <v>2969106</v>
      </c>
      <c r="J118" s="47">
        <v>610000</v>
      </c>
      <c r="K118" s="47">
        <v>0</v>
      </c>
      <c r="L118" s="47">
        <v>0</v>
      </c>
      <c r="M118" s="47">
        <v>0</v>
      </c>
      <c r="N118" s="47">
        <f t="shared" si="17"/>
        <v>214951359</v>
      </c>
      <c r="O118" s="48">
        <f t="shared" si="14"/>
        <v>160.96221698872634</v>
      </c>
      <c r="P118" s="9"/>
    </row>
    <row r="119" spans="1:119">
      <c r="A119" s="12"/>
      <c r="B119" s="25">
        <v>384</v>
      </c>
      <c r="C119" s="20" t="s">
        <v>132</v>
      </c>
      <c r="D119" s="47">
        <v>0</v>
      </c>
      <c r="E119" s="47">
        <v>3561000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6" si="19">SUM(D119:M119)</f>
        <v>3561000</v>
      </c>
      <c r="O119" s="48">
        <f t="shared" si="14"/>
        <v>2.6665867913719703</v>
      </c>
      <c r="P119" s="9"/>
    </row>
    <row r="120" spans="1:119">
      <c r="A120" s="12"/>
      <c r="B120" s="25">
        <v>385</v>
      </c>
      <c r="C120" s="20" t="s">
        <v>133</v>
      </c>
      <c r="D120" s="47">
        <v>0</v>
      </c>
      <c r="E120" s="47">
        <v>0</v>
      </c>
      <c r="F120" s="47">
        <v>191659747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191659747</v>
      </c>
      <c r="O120" s="48">
        <f t="shared" si="14"/>
        <v>143.52073849702151</v>
      </c>
      <c r="P120" s="9"/>
    </row>
    <row r="121" spans="1:119">
      <c r="A121" s="12"/>
      <c r="B121" s="25">
        <v>389.1</v>
      </c>
      <c r="C121" s="20" t="s">
        <v>137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7041371</v>
      </c>
      <c r="J121" s="47">
        <v>2335050</v>
      </c>
      <c r="K121" s="47">
        <v>0</v>
      </c>
      <c r="L121" s="47">
        <v>0</v>
      </c>
      <c r="M121" s="47">
        <v>0</v>
      </c>
      <c r="N121" s="47">
        <f t="shared" si="19"/>
        <v>9376421</v>
      </c>
      <c r="O121" s="48">
        <f t="shared" si="14"/>
        <v>7.0213536615958336</v>
      </c>
      <c r="P121" s="9"/>
    </row>
    <row r="122" spans="1:119">
      <c r="A122" s="12"/>
      <c r="B122" s="25">
        <v>389.5</v>
      </c>
      <c r="C122" s="20" t="s">
        <v>138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2860192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2860192</v>
      </c>
      <c r="O122" s="48">
        <f t="shared" si="14"/>
        <v>2.1418001145711258</v>
      </c>
      <c r="P122" s="9"/>
    </row>
    <row r="123" spans="1:119">
      <c r="A123" s="12"/>
      <c r="B123" s="25">
        <v>389.6</v>
      </c>
      <c r="C123" s="20" t="s">
        <v>139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5168059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5168059</v>
      </c>
      <c r="O123" s="48">
        <f t="shared" si="14"/>
        <v>3.870002209051119</v>
      </c>
      <c r="P123" s="9"/>
    </row>
    <row r="124" spans="1:119">
      <c r="A124" s="12"/>
      <c r="B124" s="25">
        <v>389.7</v>
      </c>
      <c r="C124" s="20" t="s">
        <v>140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17055297</v>
      </c>
      <c r="J124" s="47">
        <v>15785</v>
      </c>
      <c r="K124" s="47">
        <v>0</v>
      </c>
      <c r="L124" s="47">
        <v>0</v>
      </c>
      <c r="M124" s="47">
        <v>0</v>
      </c>
      <c r="N124" s="47">
        <f t="shared" si="19"/>
        <v>17071082</v>
      </c>
      <c r="O124" s="48">
        <f t="shared" si="14"/>
        <v>12.78335348936473</v>
      </c>
      <c r="P124" s="9"/>
    </row>
    <row r="125" spans="1:119">
      <c r="A125" s="12"/>
      <c r="B125" s="25">
        <v>389.8</v>
      </c>
      <c r="C125" s="20" t="s">
        <v>141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1110000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1110000</v>
      </c>
      <c r="O125" s="48">
        <f t="shared" si="14"/>
        <v>0.83120228543186947</v>
      </c>
      <c r="P125" s="9"/>
    </row>
    <row r="126" spans="1:119" ht="15.75" thickBot="1">
      <c r="A126" s="12"/>
      <c r="B126" s="25">
        <v>389.9</v>
      </c>
      <c r="C126" s="20" t="s">
        <v>142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20741232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20741232</v>
      </c>
      <c r="O126" s="48">
        <f t="shared" si="14"/>
        <v>15.531675172137501</v>
      </c>
      <c r="P126" s="9"/>
    </row>
    <row r="127" spans="1:119" ht="16.5" thickBot="1">
      <c r="A127" s="14" t="s">
        <v>99</v>
      </c>
      <c r="B127" s="23"/>
      <c r="C127" s="22"/>
      <c r="D127" s="15">
        <f t="shared" ref="D127:M127" si="20">SUM(D5,D15,D32,D65,D100,D110,D117)</f>
        <v>1005164188</v>
      </c>
      <c r="E127" s="15">
        <f t="shared" si="20"/>
        <v>612933563</v>
      </c>
      <c r="F127" s="15">
        <f t="shared" si="20"/>
        <v>335196770</v>
      </c>
      <c r="G127" s="15">
        <f t="shared" si="20"/>
        <v>107879939</v>
      </c>
      <c r="H127" s="15">
        <f t="shared" si="20"/>
        <v>0</v>
      </c>
      <c r="I127" s="15">
        <f t="shared" si="20"/>
        <v>279755882</v>
      </c>
      <c r="J127" s="15">
        <f t="shared" si="20"/>
        <v>116768110</v>
      </c>
      <c r="K127" s="15">
        <f t="shared" si="20"/>
        <v>0</v>
      </c>
      <c r="L127" s="15">
        <f t="shared" si="20"/>
        <v>0</v>
      </c>
      <c r="M127" s="15">
        <f t="shared" si="20"/>
        <v>265080236</v>
      </c>
      <c r="N127" s="15">
        <f>SUM(D127:M127)</f>
        <v>2722778688</v>
      </c>
      <c r="O127" s="38">
        <f t="shared" si="14"/>
        <v>2038.9007821538623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52" t="s">
        <v>183</v>
      </c>
      <c r="M129" s="52"/>
      <c r="N129" s="52"/>
      <c r="O129" s="44">
        <v>1335415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168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641205184</v>
      </c>
      <c r="E5" s="27">
        <f t="shared" si="0"/>
        <v>277644359</v>
      </c>
      <c r="F5" s="27">
        <f t="shared" si="0"/>
        <v>33947752</v>
      </c>
      <c r="G5" s="27">
        <f t="shared" si="0"/>
        <v>16788500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1344553</v>
      </c>
      <c r="N5" s="28">
        <f>SUM(D5:M5)</f>
        <v>970930348</v>
      </c>
      <c r="O5" s="33">
        <f t="shared" ref="O5:O36" si="1">(N5/O$131)</f>
        <v>732.35865670808698</v>
      </c>
      <c r="P5" s="6"/>
    </row>
    <row r="6" spans="1:133">
      <c r="A6" s="12"/>
      <c r="B6" s="25">
        <v>311</v>
      </c>
      <c r="C6" s="20" t="s">
        <v>3</v>
      </c>
      <c r="D6" s="47">
        <v>581424721</v>
      </c>
      <c r="E6" s="47">
        <v>224311125</v>
      </c>
      <c r="F6" s="47">
        <v>33947752</v>
      </c>
      <c r="G6" s="47">
        <v>460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1344553</v>
      </c>
      <c r="N6" s="47">
        <f>SUM(D6:M6)</f>
        <v>841028611</v>
      </c>
      <c r="O6" s="48">
        <f t="shared" si="1"/>
        <v>634.37566358264485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25480495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25480495</v>
      </c>
      <c r="O7" s="48">
        <f t="shared" si="1"/>
        <v>19.219567221167061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2805346</v>
      </c>
      <c r="F8" s="47">
        <v>0</v>
      </c>
      <c r="G8" s="47">
        <v>2805346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5610692</v>
      </c>
      <c r="O8" s="48">
        <f t="shared" si="1"/>
        <v>4.2320634685968326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15886589</v>
      </c>
      <c r="F9" s="47">
        <v>0</v>
      </c>
      <c r="G9" s="47">
        <v>4859202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20745791</v>
      </c>
      <c r="O9" s="48">
        <f t="shared" si="1"/>
        <v>15.648248775417535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9123492</v>
      </c>
      <c r="F10" s="47">
        <v>0</v>
      </c>
      <c r="G10" s="47">
        <v>9123492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18246984</v>
      </c>
      <c r="O10" s="48">
        <f t="shared" si="1"/>
        <v>13.763434955700815</v>
      </c>
      <c r="P10" s="9"/>
    </row>
    <row r="11" spans="1:133">
      <c r="A11" s="12"/>
      <c r="B11" s="25">
        <v>314.10000000000002</v>
      </c>
      <c r="C11" s="20" t="s">
        <v>16</v>
      </c>
      <c r="D11" s="47">
        <v>32121628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32121628</v>
      </c>
      <c r="O11" s="48">
        <f t="shared" si="1"/>
        <v>24.228877366759242</v>
      </c>
      <c r="P11" s="9"/>
    </row>
    <row r="12" spans="1:133">
      <c r="A12" s="12"/>
      <c r="B12" s="25">
        <v>314.39999999999998</v>
      </c>
      <c r="C12" s="20" t="s">
        <v>17</v>
      </c>
      <c r="D12" s="47">
        <v>1825711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1825711</v>
      </c>
      <c r="O12" s="48">
        <f t="shared" si="1"/>
        <v>1.3771072850399546</v>
      </c>
      <c r="P12" s="9"/>
    </row>
    <row r="13" spans="1:133">
      <c r="A13" s="12"/>
      <c r="B13" s="25">
        <v>315</v>
      </c>
      <c r="C13" s="20" t="s">
        <v>163</v>
      </c>
      <c r="D13" s="47">
        <v>24125967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24125967</v>
      </c>
      <c r="O13" s="48">
        <f t="shared" si="1"/>
        <v>18.197866428111315</v>
      </c>
      <c r="P13" s="9"/>
    </row>
    <row r="14" spans="1:133">
      <c r="A14" s="12"/>
      <c r="B14" s="25">
        <v>316</v>
      </c>
      <c r="C14" s="20" t="s">
        <v>18</v>
      </c>
      <c r="D14" s="47">
        <v>1707157</v>
      </c>
      <c r="E14" s="47">
        <v>37312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1744469</v>
      </c>
      <c r="O14" s="48">
        <f t="shared" si="1"/>
        <v>1.3158276246494458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SUM(D16:D32)</f>
        <v>34873048</v>
      </c>
      <c r="E15" s="32">
        <f t="shared" si="3"/>
        <v>20562311</v>
      </c>
      <c r="F15" s="32">
        <f t="shared" si="3"/>
        <v>0</v>
      </c>
      <c r="G15" s="32">
        <f t="shared" si="3"/>
        <v>9803037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1633343</v>
      </c>
      <c r="N15" s="45">
        <f>SUM(D15:M15)</f>
        <v>66871739</v>
      </c>
      <c r="O15" s="46">
        <f t="shared" si="1"/>
        <v>50.440381276220847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10995164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10995164</v>
      </c>
      <c r="O16" s="48">
        <f t="shared" si="1"/>
        <v>8.2934924775109788</v>
      </c>
      <c r="P16" s="9"/>
    </row>
    <row r="17" spans="1:16">
      <c r="A17" s="12"/>
      <c r="B17" s="25">
        <v>323.10000000000002</v>
      </c>
      <c r="C17" s="20" t="s">
        <v>20</v>
      </c>
      <c r="D17" s="47">
        <v>33262458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33262458</v>
      </c>
      <c r="O17" s="48">
        <f t="shared" si="1"/>
        <v>25.089388862824137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3702301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3702301</v>
      </c>
      <c r="O18" s="48">
        <f t="shared" si="1"/>
        <v>2.7925918606563189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1633343</v>
      </c>
      <c r="N19" s="47">
        <f t="shared" si="4"/>
        <v>1633343</v>
      </c>
      <c r="O19" s="48">
        <f t="shared" si="1"/>
        <v>1.2320068971863642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742690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742690</v>
      </c>
      <c r="O20" s="48">
        <f t="shared" si="1"/>
        <v>0.56020027787876825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269749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269749</v>
      </c>
      <c r="O21" s="48">
        <f t="shared" si="1"/>
        <v>0.20346775203317649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211330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211330</v>
      </c>
      <c r="O22" s="48">
        <f t="shared" si="1"/>
        <v>0.15940314899099231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156708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156708</v>
      </c>
      <c r="O23" s="48">
        <f t="shared" si="1"/>
        <v>0.11820256788946398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3293451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3293451</v>
      </c>
      <c r="O24" s="48">
        <f t="shared" si="1"/>
        <v>2.4842022450552816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2279588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2279588</v>
      </c>
      <c r="O25" s="48">
        <f t="shared" si="1"/>
        <v>1.7194601126299067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4422517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4422517</v>
      </c>
      <c r="O26" s="48">
        <f t="shared" si="1"/>
        <v>3.3358403268168098</v>
      </c>
      <c r="P26" s="9"/>
    </row>
    <row r="27" spans="1:16">
      <c r="A27" s="12"/>
      <c r="B27" s="25">
        <v>324.52</v>
      </c>
      <c r="C27" s="20" t="s">
        <v>29</v>
      </c>
      <c r="D27" s="47">
        <v>0</v>
      </c>
      <c r="E27" s="47">
        <v>24665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24665</v>
      </c>
      <c r="O27" s="48">
        <f t="shared" si="1"/>
        <v>1.8604451189432762E-2</v>
      </c>
      <c r="P27" s="9"/>
    </row>
    <row r="28" spans="1:16">
      <c r="A28" s="12"/>
      <c r="B28" s="25">
        <v>324.61</v>
      </c>
      <c r="C28" s="20" t="s">
        <v>30</v>
      </c>
      <c r="D28" s="47">
        <v>0</v>
      </c>
      <c r="E28" s="47">
        <v>0</v>
      </c>
      <c r="F28" s="47">
        <v>0</v>
      </c>
      <c r="G28" s="47">
        <v>1923555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1923555</v>
      </c>
      <c r="O28" s="48">
        <f t="shared" si="1"/>
        <v>1.4509095928517874</v>
      </c>
      <c r="P28" s="9"/>
    </row>
    <row r="29" spans="1:16">
      <c r="A29" s="12"/>
      <c r="B29" s="25">
        <v>324.62</v>
      </c>
      <c r="C29" s="20" t="s">
        <v>31</v>
      </c>
      <c r="D29" s="47">
        <v>0</v>
      </c>
      <c r="E29" s="47">
        <v>0</v>
      </c>
      <c r="F29" s="47">
        <v>0</v>
      </c>
      <c r="G29" s="47">
        <v>11102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11102</v>
      </c>
      <c r="O29" s="48">
        <f t="shared" si="1"/>
        <v>8.3740773202952579E-3</v>
      </c>
      <c r="P29" s="9"/>
    </row>
    <row r="30" spans="1:16">
      <c r="A30" s="12"/>
      <c r="B30" s="25">
        <v>324.70999999999998</v>
      </c>
      <c r="C30" s="20" t="s">
        <v>152</v>
      </c>
      <c r="D30" s="47">
        <v>0</v>
      </c>
      <c r="E30" s="47">
        <v>0</v>
      </c>
      <c r="F30" s="47">
        <v>0</v>
      </c>
      <c r="G30" s="47">
        <v>18631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18631</v>
      </c>
      <c r="O30" s="48">
        <f t="shared" si="1"/>
        <v>1.4053092645867496E-2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896233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896233</v>
      </c>
      <c r="O31" s="48">
        <f t="shared" si="1"/>
        <v>0.67601553224645827</v>
      </c>
      <c r="P31" s="9"/>
    </row>
    <row r="32" spans="1:16">
      <c r="A32" s="12"/>
      <c r="B32" s="25">
        <v>329</v>
      </c>
      <c r="C32" s="20" t="s">
        <v>34</v>
      </c>
      <c r="D32" s="47">
        <v>1610590</v>
      </c>
      <c r="E32" s="47">
        <v>1417664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3028254</v>
      </c>
      <c r="O32" s="48">
        <f t="shared" si="1"/>
        <v>2.2841680004948111</v>
      </c>
      <c r="P32" s="9"/>
    </row>
    <row r="33" spans="1:16" ht="15.75">
      <c r="A33" s="29" t="s">
        <v>37</v>
      </c>
      <c r="B33" s="30"/>
      <c r="C33" s="31"/>
      <c r="D33" s="32">
        <f t="shared" ref="D33:M33" si="5">SUM(D34:D67)</f>
        <v>129720650</v>
      </c>
      <c r="E33" s="32">
        <f t="shared" si="5"/>
        <v>127750351</v>
      </c>
      <c r="F33" s="32">
        <f t="shared" si="5"/>
        <v>253</v>
      </c>
      <c r="G33" s="32">
        <f t="shared" si="5"/>
        <v>31694126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2961919</v>
      </c>
      <c r="N33" s="45">
        <f>SUM(D33:M33)</f>
        <v>292127299</v>
      </c>
      <c r="O33" s="46">
        <f t="shared" si="1"/>
        <v>220.34737787741051</v>
      </c>
      <c r="P33" s="10"/>
    </row>
    <row r="34" spans="1:16">
      <c r="A34" s="12"/>
      <c r="B34" s="25">
        <v>331.1</v>
      </c>
      <c r="C34" s="20" t="s">
        <v>35</v>
      </c>
      <c r="D34" s="47">
        <v>1985900</v>
      </c>
      <c r="E34" s="47">
        <v>4543239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6529139</v>
      </c>
      <c r="O34" s="48">
        <f t="shared" si="1"/>
        <v>4.9248346983386107</v>
      </c>
      <c r="P34" s="9"/>
    </row>
    <row r="35" spans="1:16">
      <c r="A35" s="12"/>
      <c r="B35" s="25">
        <v>331.2</v>
      </c>
      <c r="C35" s="20" t="s">
        <v>36</v>
      </c>
      <c r="D35" s="47">
        <v>1603969</v>
      </c>
      <c r="E35" s="47">
        <v>6229706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7833675</v>
      </c>
      <c r="O35" s="48">
        <f t="shared" si="1"/>
        <v>5.9088272520324221</v>
      </c>
      <c r="P35" s="9"/>
    </row>
    <row r="36" spans="1:16">
      <c r="A36" s="12"/>
      <c r="B36" s="25">
        <v>331.34</v>
      </c>
      <c r="C36" s="20" t="s">
        <v>165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250751</v>
      </c>
      <c r="N36" s="47">
        <f>SUM(D36:M36)</f>
        <v>250751</v>
      </c>
      <c r="O36" s="48">
        <f t="shared" si="1"/>
        <v>0.18913783661874942</v>
      </c>
      <c r="P36" s="9"/>
    </row>
    <row r="37" spans="1:16">
      <c r="A37" s="12"/>
      <c r="B37" s="25">
        <v>331.39</v>
      </c>
      <c r="C37" s="20" t="s">
        <v>42</v>
      </c>
      <c r="D37" s="47">
        <v>0</v>
      </c>
      <c r="E37" s="47">
        <v>2467220</v>
      </c>
      <c r="F37" s="47">
        <v>0</v>
      </c>
      <c r="G37" s="47">
        <v>1161664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1362615</v>
      </c>
      <c r="N37" s="47">
        <f t="shared" ref="N37:N46" si="6">SUM(D37:M37)</f>
        <v>4991499</v>
      </c>
      <c r="O37" s="48">
        <f t="shared" ref="O37:O68" si="7">(N37/O$131)</f>
        <v>3.76501518376657</v>
      </c>
      <c r="P37" s="9"/>
    </row>
    <row r="38" spans="1:16">
      <c r="A38" s="12"/>
      <c r="B38" s="25">
        <v>331.42</v>
      </c>
      <c r="C38" s="20" t="s">
        <v>43</v>
      </c>
      <c r="D38" s="47">
        <v>0</v>
      </c>
      <c r="E38" s="47">
        <v>0</v>
      </c>
      <c r="F38" s="47">
        <v>0</v>
      </c>
      <c r="G38" s="47">
        <v>79370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1188439</v>
      </c>
      <c r="N38" s="47">
        <f t="shared" si="6"/>
        <v>1267809</v>
      </c>
      <c r="O38" s="48">
        <f t="shared" si="7"/>
        <v>0.95628991113008555</v>
      </c>
      <c r="P38" s="9"/>
    </row>
    <row r="39" spans="1:16">
      <c r="A39" s="12"/>
      <c r="B39" s="25">
        <v>331.49</v>
      </c>
      <c r="C39" s="20" t="s">
        <v>44</v>
      </c>
      <c r="D39" s="47">
        <v>0</v>
      </c>
      <c r="E39" s="47">
        <v>26794530</v>
      </c>
      <c r="F39" s="47">
        <v>0</v>
      </c>
      <c r="G39" s="47">
        <v>8748331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116778</v>
      </c>
      <c r="N39" s="47">
        <f t="shared" si="6"/>
        <v>35659639</v>
      </c>
      <c r="O39" s="48">
        <f t="shared" si="7"/>
        <v>26.897547667070462</v>
      </c>
      <c r="P39" s="9"/>
    </row>
    <row r="40" spans="1:16">
      <c r="A40" s="12"/>
      <c r="B40" s="25">
        <v>331.5</v>
      </c>
      <c r="C40" s="20" t="s">
        <v>38</v>
      </c>
      <c r="D40" s="47">
        <v>0</v>
      </c>
      <c r="E40" s="47">
        <v>19746781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19746781</v>
      </c>
      <c r="O40" s="48">
        <f t="shared" si="7"/>
        <v>14.894710045121357</v>
      </c>
      <c r="P40" s="9"/>
    </row>
    <row r="41" spans="1:16">
      <c r="A41" s="12"/>
      <c r="B41" s="25">
        <v>331.62</v>
      </c>
      <c r="C41" s="20" t="s">
        <v>45</v>
      </c>
      <c r="D41" s="47">
        <v>0</v>
      </c>
      <c r="E41" s="47">
        <v>318309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318309</v>
      </c>
      <c r="O41" s="48">
        <f t="shared" si="7"/>
        <v>0.24009585459789795</v>
      </c>
      <c r="P41" s="9"/>
    </row>
    <row r="42" spans="1:16">
      <c r="A42" s="12"/>
      <c r="B42" s="25">
        <v>331.69</v>
      </c>
      <c r="C42" s="20" t="s">
        <v>46</v>
      </c>
      <c r="D42" s="47">
        <v>737699</v>
      </c>
      <c r="E42" s="47">
        <v>37934764</v>
      </c>
      <c r="F42" s="47">
        <v>0</v>
      </c>
      <c r="G42" s="47">
        <v>68499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38740962</v>
      </c>
      <c r="O42" s="48">
        <f t="shared" si="7"/>
        <v>29.221744843327365</v>
      </c>
      <c r="P42" s="9"/>
    </row>
    <row r="43" spans="1:16">
      <c r="A43" s="12"/>
      <c r="B43" s="25">
        <v>331.9</v>
      </c>
      <c r="C43" s="20" t="s">
        <v>39</v>
      </c>
      <c r="D43" s="47">
        <v>12852</v>
      </c>
      <c r="E43" s="47">
        <v>0</v>
      </c>
      <c r="F43" s="47">
        <v>0</v>
      </c>
      <c r="G43" s="47">
        <v>5280759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5293611</v>
      </c>
      <c r="O43" s="48">
        <f t="shared" si="7"/>
        <v>3.9928938765596738</v>
      </c>
      <c r="P43" s="9"/>
    </row>
    <row r="44" spans="1:16">
      <c r="A44" s="12"/>
      <c r="B44" s="25">
        <v>333</v>
      </c>
      <c r="C44" s="20" t="s">
        <v>4</v>
      </c>
      <c r="D44" s="47">
        <v>20280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20280</v>
      </c>
      <c r="O44" s="48">
        <f t="shared" si="7"/>
        <v>1.5296909390703281E-2</v>
      </c>
      <c r="P44" s="9"/>
    </row>
    <row r="45" spans="1:16">
      <c r="A45" s="12"/>
      <c r="B45" s="25">
        <v>334.1</v>
      </c>
      <c r="C45" s="20" t="s">
        <v>40</v>
      </c>
      <c r="D45" s="47">
        <v>0</v>
      </c>
      <c r="E45" s="47">
        <v>75853</v>
      </c>
      <c r="F45" s="47">
        <v>0</v>
      </c>
      <c r="G45" s="47">
        <v>5501559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5577412</v>
      </c>
      <c r="O45" s="48">
        <f t="shared" si="7"/>
        <v>4.2069608480582428</v>
      </c>
      <c r="P45" s="9"/>
    </row>
    <row r="46" spans="1:16">
      <c r="A46" s="12"/>
      <c r="B46" s="25">
        <v>334.2</v>
      </c>
      <c r="C46" s="20" t="s">
        <v>41</v>
      </c>
      <c r="D46" s="47">
        <v>263519</v>
      </c>
      <c r="E46" s="47">
        <v>1519372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1782891</v>
      </c>
      <c r="O46" s="48">
        <f t="shared" si="7"/>
        <v>1.3448087810897615</v>
      </c>
      <c r="P46" s="9"/>
    </row>
    <row r="47" spans="1:16">
      <c r="A47" s="12"/>
      <c r="B47" s="25">
        <v>334.39</v>
      </c>
      <c r="C47" s="20" t="s">
        <v>47</v>
      </c>
      <c r="D47" s="47">
        <v>0</v>
      </c>
      <c r="E47" s="47">
        <v>1594406</v>
      </c>
      <c r="F47" s="47">
        <v>0</v>
      </c>
      <c r="G47" s="47">
        <v>2054169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1" si="8">SUM(D47:M47)</f>
        <v>3648575</v>
      </c>
      <c r="O47" s="48">
        <f t="shared" si="7"/>
        <v>2.752067119338522</v>
      </c>
      <c r="P47" s="9"/>
    </row>
    <row r="48" spans="1:16">
      <c r="A48" s="12"/>
      <c r="B48" s="25">
        <v>334.49</v>
      </c>
      <c r="C48" s="20" t="s">
        <v>48</v>
      </c>
      <c r="D48" s="47">
        <v>0</v>
      </c>
      <c r="E48" s="47">
        <v>2088498</v>
      </c>
      <c r="F48" s="47">
        <v>0</v>
      </c>
      <c r="G48" s="47">
        <v>4816406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43336</v>
      </c>
      <c r="N48" s="47">
        <f t="shared" si="8"/>
        <v>6948240</v>
      </c>
      <c r="O48" s="48">
        <f t="shared" si="7"/>
        <v>5.2409564943224929</v>
      </c>
      <c r="P48" s="9"/>
    </row>
    <row r="49" spans="1:16">
      <c r="A49" s="12"/>
      <c r="B49" s="25">
        <v>334.69</v>
      </c>
      <c r="C49" s="20" t="s">
        <v>49</v>
      </c>
      <c r="D49" s="47">
        <v>548313</v>
      </c>
      <c r="E49" s="47">
        <v>2640150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3188463</v>
      </c>
      <c r="O49" s="48">
        <f t="shared" si="7"/>
        <v>2.4050113218249485</v>
      </c>
      <c r="P49" s="9"/>
    </row>
    <row r="50" spans="1:16">
      <c r="A50" s="12"/>
      <c r="B50" s="25">
        <v>334.7</v>
      </c>
      <c r="C50" s="20" t="s">
        <v>50</v>
      </c>
      <c r="D50" s="47">
        <v>0</v>
      </c>
      <c r="E50" s="47">
        <v>860305</v>
      </c>
      <c r="F50" s="47">
        <v>0</v>
      </c>
      <c r="G50" s="47">
        <v>672949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1533254</v>
      </c>
      <c r="O50" s="48">
        <f t="shared" si="7"/>
        <v>1.1565112184878386</v>
      </c>
      <c r="P50" s="9"/>
    </row>
    <row r="51" spans="1:16">
      <c r="A51" s="12"/>
      <c r="B51" s="25">
        <v>334.9</v>
      </c>
      <c r="C51" s="20" t="s">
        <v>51</v>
      </c>
      <c r="D51" s="47">
        <v>0</v>
      </c>
      <c r="E51" s="47">
        <v>0</v>
      </c>
      <c r="F51" s="47">
        <v>0</v>
      </c>
      <c r="G51" s="47">
        <v>140586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140586</v>
      </c>
      <c r="O51" s="48">
        <f t="shared" si="7"/>
        <v>0.10604197749513863</v>
      </c>
      <c r="P51" s="9"/>
    </row>
    <row r="52" spans="1:16">
      <c r="A52" s="12"/>
      <c r="B52" s="25">
        <v>335.12</v>
      </c>
      <c r="C52" s="20" t="s">
        <v>52</v>
      </c>
      <c r="D52" s="47">
        <v>22779584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22779584</v>
      </c>
      <c r="O52" s="48">
        <f t="shared" si="7"/>
        <v>17.182309290232457</v>
      </c>
      <c r="P52" s="9"/>
    </row>
    <row r="53" spans="1:16">
      <c r="A53" s="12"/>
      <c r="B53" s="25">
        <v>335.13</v>
      </c>
      <c r="C53" s="20" t="s">
        <v>53</v>
      </c>
      <c r="D53" s="47">
        <v>374398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374398</v>
      </c>
      <c r="O53" s="48">
        <f t="shared" si="7"/>
        <v>0.28240297248819168</v>
      </c>
      <c r="P53" s="9"/>
    </row>
    <row r="54" spans="1:16">
      <c r="A54" s="12"/>
      <c r="B54" s="25">
        <v>335.14</v>
      </c>
      <c r="C54" s="20" t="s">
        <v>54</v>
      </c>
      <c r="D54" s="47">
        <v>52765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52765</v>
      </c>
      <c r="O54" s="48">
        <f t="shared" si="7"/>
        <v>3.9799872978326364E-2</v>
      </c>
      <c r="P54" s="9"/>
    </row>
    <row r="55" spans="1:16">
      <c r="A55" s="12"/>
      <c r="B55" s="25">
        <v>335.15</v>
      </c>
      <c r="C55" s="20" t="s">
        <v>55</v>
      </c>
      <c r="D55" s="47">
        <v>508238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508238</v>
      </c>
      <c r="O55" s="48">
        <f t="shared" si="7"/>
        <v>0.38335654018304999</v>
      </c>
      <c r="P55" s="9"/>
    </row>
    <row r="56" spans="1:16">
      <c r="A56" s="12"/>
      <c r="B56" s="25">
        <v>335.16</v>
      </c>
      <c r="C56" s="20" t="s">
        <v>56</v>
      </c>
      <c r="D56" s="47">
        <v>607723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607723</v>
      </c>
      <c r="O56" s="48">
        <f t="shared" si="7"/>
        <v>0.45839663045593537</v>
      </c>
      <c r="P56" s="9"/>
    </row>
    <row r="57" spans="1:16">
      <c r="A57" s="12"/>
      <c r="B57" s="25">
        <v>335.18</v>
      </c>
      <c r="C57" s="20" t="s">
        <v>57</v>
      </c>
      <c r="D57" s="47">
        <v>66826717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66826717</v>
      </c>
      <c r="O57" s="48">
        <f t="shared" si="7"/>
        <v>50.406421835659302</v>
      </c>
      <c r="P57" s="9"/>
    </row>
    <row r="58" spans="1:16">
      <c r="A58" s="12"/>
      <c r="B58" s="25">
        <v>335.21</v>
      </c>
      <c r="C58" s="20" t="s">
        <v>58</v>
      </c>
      <c r="D58" s="47">
        <v>0</v>
      </c>
      <c r="E58" s="47">
        <v>318773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318773</v>
      </c>
      <c r="O58" s="48">
        <f t="shared" si="7"/>
        <v>0.24044584305733022</v>
      </c>
      <c r="P58" s="9"/>
    </row>
    <row r="59" spans="1:16">
      <c r="A59" s="12"/>
      <c r="B59" s="25">
        <v>335.22</v>
      </c>
      <c r="C59" s="20" t="s">
        <v>153</v>
      </c>
      <c r="D59" s="47">
        <v>0</v>
      </c>
      <c r="E59" s="47">
        <v>4188904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4188904</v>
      </c>
      <c r="O59" s="48">
        <f t="shared" si="7"/>
        <v>3.1596294346328668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15698151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15698151</v>
      </c>
      <c r="O60" s="48">
        <f t="shared" si="7"/>
        <v>11.840887250916079</v>
      </c>
      <c r="P60" s="9"/>
    </row>
    <row r="61" spans="1:16">
      <c r="A61" s="12"/>
      <c r="B61" s="25">
        <v>335.8</v>
      </c>
      <c r="C61" s="20" t="s">
        <v>60</v>
      </c>
      <c r="D61" s="47">
        <v>33274078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33274078</v>
      </c>
      <c r="O61" s="48">
        <f t="shared" si="7"/>
        <v>25.098153660019399</v>
      </c>
      <c r="P61" s="9"/>
    </row>
    <row r="62" spans="1:16">
      <c r="A62" s="12"/>
      <c r="B62" s="25">
        <v>337.1</v>
      </c>
      <c r="C62" s="20" t="s">
        <v>154</v>
      </c>
      <c r="D62" s="47">
        <v>0</v>
      </c>
      <c r="E62" s="47">
        <v>8882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69" si="9">SUM(D62:M62)</f>
        <v>8882</v>
      </c>
      <c r="O62" s="48">
        <f t="shared" si="7"/>
        <v>6.6995635704253714E-3</v>
      </c>
      <c r="P62" s="9"/>
    </row>
    <row r="63" spans="1:16">
      <c r="A63" s="12"/>
      <c r="B63" s="25">
        <v>337.2</v>
      </c>
      <c r="C63" s="20" t="s">
        <v>61</v>
      </c>
      <c r="D63" s="47">
        <v>0</v>
      </c>
      <c r="E63" s="47">
        <v>0</v>
      </c>
      <c r="F63" s="47">
        <v>0</v>
      </c>
      <c r="G63" s="47">
        <v>116859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116859</v>
      </c>
      <c r="O63" s="48">
        <f t="shared" si="7"/>
        <v>8.8145046079299544E-2</v>
      </c>
      <c r="P63" s="9"/>
    </row>
    <row r="64" spans="1:16">
      <c r="A64" s="12"/>
      <c r="B64" s="25">
        <v>337.3</v>
      </c>
      <c r="C64" s="20" t="s">
        <v>62</v>
      </c>
      <c r="D64" s="47">
        <v>0</v>
      </c>
      <c r="E64" s="47">
        <v>0</v>
      </c>
      <c r="F64" s="47">
        <v>0</v>
      </c>
      <c r="G64" s="47">
        <v>1736948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1736948</v>
      </c>
      <c r="O64" s="48">
        <f t="shared" si="7"/>
        <v>1.310154643607657</v>
      </c>
      <c r="P64" s="9"/>
    </row>
    <row r="65" spans="1:16">
      <c r="A65" s="12"/>
      <c r="B65" s="25">
        <v>337.6</v>
      </c>
      <c r="C65" s="20" t="s">
        <v>63</v>
      </c>
      <c r="D65" s="47">
        <v>0</v>
      </c>
      <c r="E65" s="47">
        <v>454964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454964</v>
      </c>
      <c r="O65" s="48">
        <f t="shared" si="7"/>
        <v>0.34317273589901021</v>
      </c>
      <c r="P65" s="9"/>
    </row>
    <row r="66" spans="1:16">
      <c r="A66" s="12"/>
      <c r="B66" s="25">
        <v>337.7</v>
      </c>
      <c r="C66" s="20" t="s">
        <v>64</v>
      </c>
      <c r="D66" s="47">
        <v>60000</v>
      </c>
      <c r="E66" s="47">
        <v>250000</v>
      </c>
      <c r="F66" s="47">
        <v>0</v>
      </c>
      <c r="G66" s="47">
        <v>1316027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1626027</v>
      </c>
      <c r="O66" s="48">
        <f t="shared" si="7"/>
        <v>1.2264885446665228</v>
      </c>
      <c r="P66" s="9"/>
    </row>
    <row r="67" spans="1:16">
      <c r="A67" s="12"/>
      <c r="B67" s="25">
        <v>339</v>
      </c>
      <c r="C67" s="20" t="s">
        <v>65</v>
      </c>
      <c r="D67" s="47">
        <v>64615</v>
      </c>
      <c r="E67" s="47">
        <v>17544</v>
      </c>
      <c r="F67" s="47">
        <v>253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82412</v>
      </c>
      <c r="O67" s="48">
        <f t="shared" si="7"/>
        <v>6.2162174393818478E-2</v>
      </c>
      <c r="P67" s="9"/>
    </row>
    <row r="68" spans="1:16" ht="15.75">
      <c r="A68" s="29" t="s">
        <v>70</v>
      </c>
      <c r="B68" s="30"/>
      <c r="C68" s="31"/>
      <c r="D68" s="32">
        <f t="shared" ref="D68:M68" si="10">SUM(D69:D101)</f>
        <v>147233497</v>
      </c>
      <c r="E68" s="32">
        <f t="shared" si="10"/>
        <v>62911874</v>
      </c>
      <c r="F68" s="32">
        <f t="shared" si="10"/>
        <v>0</v>
      </c>
      <c r="G68" s="32">
        <f t="shared" si="10"/>
        <v>228800</v>
      </c>
      <c r="H68" s="32">
        <f t="shared" si="10"/>
        <v>0</v>
      </c>
      <c r="I68" s="32">
        <f t="shared" si="10"/>
        <v>210183392</v>
      </c>
      <c r="J68" s="32">
        <f t="shared" si="10"/>
        <v>116778270</v>
      </c>
      <c r="K68" s="32">
        <f t="shared" si="10"/>
        <v>0</v>
      </c>
      <c r="L68" s="32">
        <f t="shared" si="10"/>
        <v>0</v>
      </c>
      <c r="M68" s="32">
        <f t="shared" si="10"/>
        <v>236544160</v>
      </c>
      <c r="N68" s="32">
        <f t="shared" si="9"/>
        <v>773879993</v>
      </c>
      <c r="O68" s="46">
        <f t="shared" si="7"/>
        <v>583.72643649896884</v>
      </c>
      <c r="P68" s="10"/>
    </row>
    <row r="69" spans="1:16">
      <c r="A69" s="12"/>
      <c r="B69" s="25">
        <v>341.1</v>
      </c>
      <c r="C69" s="20" t="s">
        <v>74</v>
      </c>
      <c r="D69" s="47">
        <v>7039442</v>
      </c>
      <c r="E69" s="47">
        <v>52383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7091825</v>
      </c>
      <c r="O69" s="48">
        <f t="shared" ref="O69:O100" si="11">(N69/O$131)</f>
        <v>5.349260573950902</v>
      </c>
      <c r="P69" s="9"/>
    </row>
    <row r="70" spans="1:16">
      <c r="A70" s="12"/>
      <c r="B70" s="25">
        <v>341.16</v>
      </c>
      <c r="C70" s="20" t="s">
        <v>155</v>
      </c>
      <c r="D70" s="47">
        <v>0</v>
      </c>
      <c r="E70" s="47">
        <v>1813338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101" si="12">SUM(D70:M70)</f>
        <v>1813338</v>
      </c>
      <c r="O70" s="48">
        <f t="shared" si="11"/>
        <v>1.367774510883585</v>
      </c>
      <c r="P70" s="9"/>
    </row>
    <row r="71" spans="1:16">
      <c r="A71" s="12"/>
      <c r="B71" s="25">
        <v>341.2</v>
      </c>
      <c r="C71" s="20" t="s">
        <v>75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116778270</v>
      </c>
      <c r="K71" s="47">
        <v>0</v>
      </c>
      <c r="L71" s="47">
        <v>0</v>
      </c>
      <c r="M71" s="47">
        <v>0</v>
      </c>
      <c r="N71" s="47">
        <f t="shared" si="12"/>
        <v>116778270</v>
      </c>
      <c r="O71" s="48">
        <f t="shared" si="11"/>
        <v>88.084152613071169</v>
      </c>
      <c r="P71" s="9"/>
    </row>
    <row r="72" spans="1:16">
      <c r="A72" s="12"/>
      <c r="B72" s="25">
        <v>341.52</v>
      </c>
      <c r="C72" s="20" t="s">
        <v>76</v>
      </c>
      <c r="D72" s="47">
        <v>3758463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3758463</v>
      </c>
      <c r="O72" s="48">
        <f t="shared" si="11"/>
        <v>2.8349540413861352</v>
      </c>
      <c r="P72" s="9"/>
    </row>
    <row r="73" spans="1:16">
      <c r="A73" s="12"/>
      <c r="B73" s="25">
        <v>341.53</v>
      </c>
      <c r="C73" s="20" t="s">
        <v>166</v>
      </c>
      <c r="D73" s="47">
        <v>375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375</v>
      </c>
      <c r="O73" s="48">
        <f t="shared" si="11"/>
        <v>2.8285705234288612E-4</v>
      </c>
      <c r="P73" s="9"/>
    </row>
    <row r="74" spans="1:16">
      <c r="A74" s="12"/>
      <c r="B74" s="25">
        <v>341.55</v>
      </c>
      <c r="C74" s="20" t="s">
        <v>77</v>
      </c>
      <c r="D74" s="47">
        <v>231736</v>
      </c>
      <c r="E74" s="47">
        <v>285616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517352</v>
      </c>
      <c r="O74" s="48">
        <f t="shared" si="11"/>
        <v>0.3902310979831915</v>
      </c>
      <c r="P74" s="9"/>
    </row>
    <row r="75" spans="1:16">
      <c r="A75" s="12"/>
      <c r="B75" s="25">
        <v>341.8</v>
      </c>
      <c r="C75" s="20" t="s">
        <v>78</v>
      </c>
      <c r="D75" s="47">
        <v>43283184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43283184</v>
      </c>
      <c r="O75" s="48">
        <f t="shared" si="11"/>
        <v>32.647876912679386</v>
      </c>
      <c r="P75" s="9"/>
    </row>
    <row r="76" spans="1:16">
      <c r="A76" s="12"/>
      <c r="B76" s="25">
        <v>341.9</v>
      </c>
      <c r="C76" s="20" t="s">
        <v>79</v>
      </c>
      <c r="D76" s="47">
        <v>2859281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2859281</v>
      </c>
      <c r="O76" s="48">
        <f t="shared" si="11"/>
        <v>2.1567141212800527</v>
      </c>
      <c r="P76" s="9"/>
    </row>
    <row r="77" spans="1:16">
      <c r="A77" s="12"/>
      <c r="B77" s="25">
        <v>342.1</v>
      </c>
      <c r="C77" s="20" t="s">
        <v>80</v>
      </c>
      <c r="D77" s="47">
        <v>51618885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51618885</v>
      </c>
      <c r="O77" s="48">
        <f t="shared" si="11"/>
        <v>38.935375083537117</v>
      </c>
      <c r="P77" s="9"/>
    </row>
    <row r="78" spans="1:16">
      <c r="A78" s="12"/>
      <c r="B78" s="25">
        <v>342.2</v>
      </c>
      <c r="C78" s="20" t="s">
        <v>81</v>
      </c>
      <c r="D78" s="47">
        <v>0</v>
      </c>
      <c r="E78" s="47">
        <v>12623188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12623188</v>
      </c>
      <c r="O78" s="48">
        <f t="shared" si="11"/>
        <v>9.5214873302669112</v>
      </c>
      <c r="P78" s="9"/>
    </row>
    <row r="79" spans="1:16">
      <c r="A79" s="12"/>
      <c r="B79" s="25">
        <v>342.3</v>
      </c>
      <c r="C79" s="20" t="s">
        <v>82</v>
      </c>
      <c r="D79" s="47">
        <v>6256181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6256181</v>
      </c>
      <c r="O79" s="48">
        <f t="shared" si="11"/>
        <v>4.7189464442228521</v>
      </c>
      <c r="P79" s="9"/>
    </row>
    <row r="80" spans="1:16">
      <c r="A80" s="12"/>
      <c r="B80" s="25">
        <v>342.4</v>
      </c>
      <c r="C80" s="20" t="s">
        <v>83</v>
      </c>
      <c r="D80" s="47">
        <v>0</v>
      </c>
      <c r="E80" s="47">
        <v>2301776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2301776</v>
      </c>
      <c r="O80" s="48">
        <f t="shared" si="11"/>
        <v>1.7361961987029306</v>
      </c>
      <c r="P80" s="9"/>
    </row>
    <row r="81" spans="1:16">
      <c r="A81" s="12"/>
      <c r="B81" s="25">
        <v>342.6</v>
      </c>
      <c r="C81" s="20" t="s">
        <v>84</v>
      </c>
      <c r="D81" s="47">
        <v>0</v>
      </c>
      <c r="E81" s="47">
        <v>16966569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16966569</v>
      </c>
      <c r="O81" s="48">
        <f t="shared" si="11"/>
        <v>12.79763652189917</v>
      </c>
      <c r="P81" s="9"/>
    </row>
    <row r="82" spans="1:16">
      <c r="A82" s="12"/>
      <c r="B82" s="25">
        <v>342.9</v>
      </c>
      <c r="C82" s="20" t="s">
        <v>85</v>
      </c>
      <c r="D82" s="47">
        <v>450864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450864</v>
      </c>
      <c r="O82" s="48">
        <f t="shared" si="11"/>
        <v>0.34008016546006131</v>
      </c>
      <c r="P82" s="9"/>
    </row>
    <row r="83" spans="1:16">
      <c r="A83" s="12"/>
      <c r="B83" s="25">
        <v>343.4</v>
      </c>
      <c r="C83" s="20" t="s">
        <v>86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236091680</v>
      </c>
      <c r="N83" s="47">
        <f t="shared" si="12"/>
        <v>236091680</v>
      </c>
      <c r="O83" s="48">
        <f t="shared" si="11"/>
        <v>178.08052449994645</v>
      </c>
      <c r="P83" s="9"/>
    </row>
    <row r="84" spans="1:16">
      <c r="A84" s="12"/>
      <c r="B84" s="25">
        <v>343.6</v>
      </c>
      <c r="C84" s="20" t="s">
        <v>87</v>
      </c>
      <c r="D84" s="47">
        <v>113285</v>
      </c>
      <c r="E84" s="47">
        <v>0</v>
      </c>
      <c r="F84" s="47">
        <v>0</v>
      </c>
      <c r="G84" s="47">
        <v>0</v>
      </c>
      <c r="H84" s="47">
        <v>0</v>
      </c>
      <c r="I84" s="47">
        <v>146522511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146635796</v>
      </c>
      <c r="O84" s="48">
        <f t="shared" si="11"/>
        <v>110.60525073203405</v>
      </c>
      <c r="P84" s="9"/>
    </row>
    <row r="85" spans="1:16">
      <c r="A85" s="12"/>
      <c r="B85" s="25">
        <v>343.9</v>
      </c>
      <c r="C85" s="20" t="s">
        <v>88</v>
      </c>
      <c r="D85" s="47">
        <v>144925</v>
      </c>
      <c r="E85" s="47">
        <v>2254501</v>
      </c>
      <c r="F85" s="47">
        <v>0</v>
      </c>
      <c r="G85" s="47">
        <v>34356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2433782</v>
      </c>
      <c r="O85" s="48">
        <f t="shared" si="11"/>
        <v>1.835766406840464</v>
      </c>
      <c r="P85" s="9"/>
    </row>
    <row r="86" spans="1:16">
      <c r="A86" s="12"/>
      <c r="B86" s="25">
        <v>344.1</v>
      </c>
      <c r="C86" s="20" t="s">
        <v>89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63657837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63657837</v>
      </c>
      <c r="O86" s="48">
        <f t="shared" si="11"/>
        <v>48.016181686250434</v>
      </c>
      <c r="P86" s="9"/>
    </row>
    <row r="87" spans="1:16">
      <c r="A87" s="12"/>
      <c r="B87" s="25">
        <v>344.3</v>
      </c>
      <c r="C87" s="20" t="s">
        <v>90</v>
      </c>
      <c r="D87" s="47">
        <v>0</v>
      </c>
      <c r="E87" s="47">
        <v>9517293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9517293</v>
      </c>
      <c r="O87" s="48">
        <f t="shared" si="11"/>
        <v>7.178755851369556</v>
      </c>
      <c r="P87" s="9"/>
    </row>
    <row r="88" spans="1:16">
      <c r="A88" s="12"/>
      <c r="B88" s="25">
        <v>344.5</v>
      </c>
      <c r="C88" s="20" t="s">
        <v>91</v>
      </c>
      <c r="D88" s="47">
        <v>364290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364290</v>
      </c>
      <c r="O88" s="48">
        <f t="shared" si="11"/>
        <v>0.27477865492797326</v>
      </c>
      <c r="P88" s="9"/>
    </row>
    <row r="89" spans="1:16">
      <c r="A89" s="12"/>
      <c r="B89" s="25">
        <v>344.9</v>
      </c>
      <c r="C89" s="20" t="s">
        <v>92</v>
      </c>
      <c r="D89" s="47">
        <v>0</v>
      </c>
      <c r="E89" s="47">
        <v>258333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258333</v>
      </c>
      <c r="O89" s="48">
        <f t="shared" si="11"/>
        <v>0.19485682907438612</v>
      </c>
      <c r="P89" s="9"/>
    </row>
    <row r="90" spans="1:16">
      <c r="A90" s="12"/>
      <c r="B90" s="25">
        <v>346.4</v>
      </c>
      <c r="C90" s="20" t="s">
        <v>93</v>
      </c>
      <c r="D90" s="47">
        <v>2461239</v>
      </c>
      <c r="E90" s="47">
        <v>281468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2742707</v>
      </c>
      <c r="O90" s="48">
        <f t="shared" si="11"/>
        <v>2.0687840465605336</v>
      </c>
      <c r="P90" s="9"/>
    </row>
    <row r="91" spans="1:16">
      <c r="A91" s="12"/>
      <c r="B91" s="25">
        <v>346.9</v>
      </c>
      <c r="C91" s="20" t="s">
        <v>94</v>
      </c>
      <c r="D91" s="47">
        <v>83516</v>
      </c>
      <c r="E91" s="47">
        <v>489678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573194</v>
      </c>
      <c r="O91" s="48">
        <f t="shared" si="11"/>
        <v>0.43235190736167534</v>
      </c>
      <c r="P91" s="9"/>
    </row>
    <row r="92" spans="1:16">
      <c r="A92" s="12"/>
      <c r="B92" s="25">
        <v>347.2</v>
      </c>
      <c r="C92" s="20" t="s">
        <v>95</v>
      </c>
      <c r="D92" s="47">
        <v>3776037</v>
      </c>
      <c r="E92" s="47">
        <v>6647053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10423090</v>
      </c>
      <c r="O92" s="48">
        <f t="shared" si="11"/>
        <v>7.8619853698789672</v>
      </c>
      <c r="P92" s="9"/>
    </row>
    <row r="93" spans="1:16">
      <c r="A93" s="12"/>
      <c r="B93" s="25">
        <v>347.3</v>
      </c>
      <c r="C93" s="20" t="s">
        <v>96</v>
      </c>
      <c r="D93" s="47">
        <v>2918858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2918858</v>
      </c>
      <c r="O93" s="48">
        <f t="shared" si="11"/>
        <v>2.2016521868998717</v>
      </c>
      <c r="P93" s="9"/>
    </row>
    <row r="94" spans="1:16">
      <c r="A94" s="12"/>
      <c r="B94" s="25">
        <v>347.5</v>
      </c>
      <c r="C94" s="20" t="s">
        <v>156</v>
      </c>
      <c r="D94" s="47">
        <v>0</v>
      </c>
      <c r="E94" s="47">
        <v>2713238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2713238</v>
      </c>
      <c r="O94" s="48">
        <f t="shared" si="11"/>
        <v>2.0465560079592202</v>
      </c>
      <c r="P94" s="9"/>
    </row>
    <row r="95" spans="1:16">
      <c r="A95" s="12"/>
      <c r="B95" s="25">
        <v>347.9</v>
      </c>
      <c r="C95" s="20" t="s">
        <v>97</v>
      </c>
      <c r="D95" s="47">
        <v>37797</v>
      </c>
      <c r="E95" s="47">
        <v>1472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39269</v>
      </c>
      <c r="O95" s="48">
        <f t="shared" si="11"/>
        <v>2.9620036235874118E-2</v>
      </c>
      <c r="P95" s="9"/>
    </row>
    <row r="96" spans="1:16">
      <c r="A96" s="12"/>
      <c r="B96" s="25">
        <v>348.92099999999999</v>
      </c>
      <c r="C96" s="20" t="s">
        <v>157</v>
      </c>
      <c r="D96" s="47">
        <v>0</v>
      </c>
      <c r="E96" s="47">
        <v>248137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248137</v>
      </c>
      <c r="O96" s="48">
        <f t="shared" si="11"/>
        <v>0.18716613439255128</v>
      </c>
      <c r="P96" s="9"/>
    </row>
    <row r="97" spans="1:16">
      <c r="A97" s="12"/>
      <c r="B97" s="25">
        <v>348.92200000000003</v>
      </c>
      <c r="C97" s="20" t="s">
        <v>158</v>
      </c>
      <c r="D97" s="47">
        <v>0</v>
      </c>
      <c r="E97" s="47">
        <v>248137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248137</v>
      </c>
      <c r="O97" s="48">
        <f t="shared" si="11"/>
        <v>0.18716613439255128</v>
      </c>
      <c r="P97" s="9"/>
    </row>
    <row r="98" spans="1:16">
      <c r="A98" s="12"/>
      <c r="B98" s="25">
        <v>348.923</v>
      </c>
      <c r="C98" s="20" t="s">
        <v>159</v>
      </c>
      <c r="D98" s="47">
        <v>0</v>
      </c>
      <c r="E98" s="47">
        <v>248137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248137</v>
      </c>
      <c r="O98" s="48">
        <f t="shared" si="11"/>
        <v>0.18716613439255128</v>
      </c>
      <c r="P98" s="9"/>
    </row>
    <row r="99" spans="1:16">
      <c r="A99" s="12"/>
      <c r="B99" s="25">
        <v>348.92399999999998</v>
      </c>
      <c r="C99" s="20" t="s">
        <v>160</v>
      </c>
      <c r="D99" s="47">
        <v>0</v>
      </c>
      <c r="E99" s="47">
        <v>248137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248137</v>
      </c>
      <c r="O99" s="48">
        <f t="shared" si="11"/>
        <v>0.18716613439255128</v>
      </c>
      <c r="P99" s="9"/>
    </row>
    <row r="100" spans="1:16">
      <c r="A100" s="12"/>
      <c r="B100" s="25">
        <v>348.93</v>
      </c>
      <c r="C100" s="20" t="s">
        <v>98</v>
      </c>
      <c r="D100" s="47">
        <v>6925115</v>
      </c>
      <c r="E100" s="47">
        <v>30479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6955594</v>
      </c>
      <c r="O100" s="48">
        <f t="shared" si="11"/>
        <v>5.2465035096903057</v>
      </c>
      <c r="P100" s="9"/>
    </row>
    <row r="101" spans="1:16">
      <c r="A101" s="12"/>
      <c r="B101" s="25">
        <v>349</v>
      </c>
      <c r="C101" s="20" t="s">
        <v>1</v>
      </c>
      <c r="D101" s="47">
        <v>14910024</v>
      </c>
      <c r="E101" s="47">
        <v>5682941</v>
      </c>
      <c r="F101" s="47">
        <v>0</v>
      </c>
      <c r="G101" s="47">
        <v>194444</v>
      </c>
      <c r="H101" s="47">
        <v>0</v>
      </c>
      <c r="I101" s="47">
        <v>3044</v>
      </c>
      <c r="J101" s="47">
        <v>0</v>
      </c>
      <c r="K101" s="47">
        <v>0</v>
      </c>
      <c r="L101" s="47">
        <v>0</v>
      </c>
      <c r="M101" s="47">
        <v>452480</v>
      </c>
      <c r="N101" s="47">
        <f t="shared" si="12"/>
        <v>21242933</v>
      </c>
      <c r="O101" s="48">
        <f t="shared" ref="O101:O129" si="13">(N101/O$131)</f>
        <v>16.023235763993128</v>
      </c>
      <c r="P101" s="9"/>
    </row>
    <row r="102" spans="1:16" ht="15.75">
      <c r="A102" s="29" t="s">
        <v>71</v>
      </c>
      <c r="B102" s="30"/>
      <c r="C102" s="31"/>
      <c r="D102" s="32">
        <f t="shared" ref="D102:M102" si="14">SUM(D103:D111)</f>
        <v>3679861</v>
      </c>
      <c r="E102" s="32">
        <f t="shared" si="14"/>
        <v>3287716</v>
      </c>
      <c r="F102" s="32">
        <f t="shared" si="14"/>
        <v>0</v>
      </c>
      <c r="G102" s="32">
        <f t="shared" si="14"/>
        <v>1136687</v>
      </c>
      <c r="H102" s="32">
        <f t="shared" si="14"/>
        <v>0</v>
      </c>
      <c r="I102" s="32">
        <f t="shared" si="14"/>
        <v>0</v>
      </c>
      <c r="J102" s="32">
        <f t="shared" si="14"/>
        <v>0</v>
      </c>
      <c r="K102" s="32">
        <f t="shared" si="14"/>
        <v>0</v>
      </c>
      <c r="L102" s="32">
        <f t="shared" si="14"/>
        <v>0</v>
      </c>
      <c r="M102" s="32">
        <f t="shared" si="14"/>
        <v>0</v>
      </c>
      <c r="N102" s="32">
        <f>SUM(D102:M102)</f>
        <v>8104264</v>
      </c>
      <c r="O102" s="46">
        <f t="shared" si="13"/>
        <v>6.112928603862847</v>
      </c>
      <c r="P102" s="10"/>
    </row>
    <row r="103" spans="1:16">
      <c r="A103" s="13"/>
      <c r="B103" s="40">
        <v>351.1</v>
      </c>
      <c r="C103" s="21" t="s">
        <v>116</v>
      </c>
      <c r="D103" s="47">
        <v>25399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25399</v>
      </c>
      <c r="O103" s="48">
        <f t="shared" si="13"/>
        <v>1.9158096726551905E-2</v>
      </c>
      <c r="P103" s="9"/>
    </row>
    <row r="104" spans="1:16">
      <c r="A104" s="13"/>
      <c r="B104" s="40">
        <v>351.2</v>
      </c>
      <c r="C104" s="21" t="s">
        <v>118</v>
      </c>
      <c r="D104" s="47">
        <v>0</v>
      </c>
      <c r="E104" s="47">
        <v>510949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1" si="15">SUM(D104:M104)</f>
        <v>510949</v>
      </c>
      <c r="O104" s="48">
        <f t="shared" si="13"/>
        <v>0.38540140810012086</v>
      </c>
      <c r="P104" s="9"/>
    </row>
    <row r="105" spans="1:16">
      <c r="A105" s="13"/>
      <c r="B105" s="40">
        <v>351.3</v>
      </c>
      <c r="C105" s="21" t="s">
        <v>119</v>
      </c>
      <c r="D105" s="47">
        <v>272021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272021</v>
      </c>
      <c r="O105" s="48">
        <f t="shared" si="13"/>
        <v>0.20518148862763794</v>
      </c>
      <c r="P105" s="9"/>
    </row>
    <row r="106" spans="1:16">
      <c r="A106" s="13"/>
      <c r="B106" s="40">
        <v>351.5</v>
      </c>
      <c r="C106" s="21" t="s">
        <v>120</v>
      </c>
      <c r="D106" s="47">
        <v>1738588</v>
      </c>
      <c r="E106" s="47">
        <v>1161355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2899943</v>
      </c>
      <c r="O106" s="48">
        <f t="shared" si="13"/>
        <v>2.1873848771796967</v>
      </c>
      <c r="P106" s="9"/>
    </row>
    <row r="107" spans="1:16">
      <c r="A107" s="13"/>
      <c r="B107" s="40">
        <v>351.7</v>
      </c>
      <c r="C107" s="21" t="s">
        <v>117</v>
      </c>
      <c r="D107" s="47">
        <v>0</v>
      </c>
      <c r="E107" s="47">
        <v>605427</v>
      </c>
      <c r="F107" s="47">
        <v>0</v>
      </c>
      <c r="G107" s="47">
        <v>1121283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1726710</v>
      </c>
      <c r="O107" s="48">
        <f t="shared" si="13"/>
        <v>1.3024322689359598</v>
      </c>
      <c r="P107" s="9"/>
    </row>
    <row r="108" spans="1:16">
      <c r="A108" s="13"/>
      <c r="B108" s="40">
        <v>352</v>
      </c>
      <c r="C108" s="21" t="s">
        <v>121</v>
      </c>
      <c r="D108" s="47">
        <v>0</v>
      </c>
      <c r="E108" s="47">
        <v>547441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547441</v>
      </c>
      <c r="O108" s="48">
        <f t="shared" si="13"/>
        <v>0.41292679357771178</v>
      </c>
      <c r="P108" s="9"/>
    </row>
    <row r="109" spans="1:16">
      <c r="A109" s="13"/>
      <c r="B109" s="40">
        <v>353</v>
      </c>
      <c r="C109" s="21" t="s">
        <v>122</v>
      </c>
      <c r="D109" s="47">
        <v>0</v>
      </c>
      <c r="E109" s="47">
        <v>30860</v>
      </c>
      <c r="F109" s="47">
        <v>0</v>
      </c>
      <c r="G109" s="47">
        <v>15404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46264</v>
      </c>
      <c r="O109" s="48">
        <f t="shared" si="13"/>
        <v>3.4896263118910087E-2</v>
      </c>
      <c r="P109" s="9"/>
    </row>
    <row r="110" spans="1:16">
      <c r="A110" s="13"/>
      <c r="B110" s="40">
        <v>354</v>
      </c>
      <c r="C110" s="21" t="s">
        <v>123</v>
      </c>
      <c r="D110" s="47">
        <v>44464</v>
      </c>
      <c r="E110" s="47">
        <v>66778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111242</v>
      </c>
      <c r="O110" s="48">
        <f t="shared" si="13"/>
        <v>8.3908224577939561E-2</v>
      </c>
      <c r="P110" s="9"/>
    </row>
    <row r="111" spans="1:16">
      <c r="A111" s="13"/>
      <c r="B111" s="40">
        <v>359</v>
      </c>
      <c r="C111" s="21" t="s">
        <v>124</v>
      </c>
      <c r="D111" s="47">
        <v>1599389</v>
      </c>
      <c r="E111" s="47">
        <v>364906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1964295</v>
      </c>
      <c r="O111" s="48">
        <f t="shared" si="13"/>
        <v>1.4816391830183187</v>
      </c>
      <c r="P111" s="9"/>
    </row>
    <row r="112" spans="1:16" ht="15.75">
      <c r="A112" s="29" t="s">
        <v>5</v>
      </c>
      <c r="B112" s="30"/>
      <c r="C112" s="31"/>
      <c r="D112" s="32">
        <f t="shared" ref="D112:M112" si="16">SUM(D113:D118)</f>
        <v>25347986</v>
      </c>
      <c r="E112" s="32">
        <f t="shared" si="16"/>
        <v>18318323</v>
      </c>
      <c r="F112" s="32">
        <f t="shared" si="16"/>
        <v>2936935</v>
      </c>
      <c r="G112" s="32">
        <f t="shared" si="16"/>
        <v>26480995</v>
      </c>
      <c r="H112" s="32">
        <f t="shared" si="16"/>
        <v>0</v>
      </c>
      <c r="I112" s="32">
        <f t="shared" si="16"/>
        <v>9004620</v>
      </c>
      <c r="J112" s="32">
        <f t="shared" si="16"/>
        <v>3083584</v>
      </c>
      <c r="K112" s="32">
        <f t="shared" si="16"/>
        <v>0</v>
      </c>
      <c r="L112" s="32">
        <f t="shared" si="16"/>
        <v>0</v>
      </c>
      <c r="M112" s="32">
        <f t="shared" si="16"/>
        <v>5152481</v>
      </c>
      <c r="N112" s="32">
        <f t="shared" ref="N112:N120" si="17">SUM(D112:M112)</f>
        <v>90324924</v>
      </c>
      <c r="O112" s="46">
        <f t="shared" si="13"/>
        <v>68.130778015293899</v>
      </c>
      <c r="P112" s="10"/>
    </row>
    <row r="113" spans="1:16">
      <c r="A113" s="12"/>
      <c r="B113" s="25">
        <v>361.1</v>
      </c>
      <c r="C113" s="20" t="s">
        <v>125</v>
      </c>
      <c r="D113" s="47">
        <v>8285916</v>
      </c>
      <c r="E113" s="47">
        <v>10886919</v>
      </c>
      <c r="F113" s="47">
        <v>1624988</v>
      </c>
      <c r="G113" s="47">
        <v>23205585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1560488</v>
      </c>
      <c r="N113" s="47">
        <f t="shared" si="17"/>
        <v>45563896</v>
      </c>
      <c r="O113" s="48">
        <f t="shared" si="13"/>
        <v>34.368184842180852</v>
      </c>
      <c r="P113" s="9"/>
    </row>
    <row r="114" spans="1:16">
      <c r="A114" s="12"/>
      <c r="B114" s="25">
        <v>362</v>
      </c>
      <c r="C114" s="20" t="s">
        <v>126</v>
      </c>
      <c r="D114" s="47">
        <v>570360</v>
      </c>
      <c r="E114" s="47">
        <v>1394717</v>
      </c>
      <c r="F114" s="47">
        <v>0</v>
      </c>
      <c r="G114" s="47">
        <v>59798</v>
      </c>
      <c r="H114" s="47">
        <v>0</v>
      </c>
      <c r="I114" s="47">
        <v>38193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2063068</v>
      </c>
      <c r="O114" s="48">
        <f t="shared" si="13"/>
        <v>1.5561422220344889</v>
      </c>
      <c r="P114" s="9"/>
    </row>
    <row r="115" spans="1:16">
      <c r="A115" s="12"/>
      <c r="B115" s="25">
        <v>364</v>
      </c>
      <c r="C115" s="20" t="s">
        <v>127</v>
      </c>
      <c r="D115" s="47">
        <v>1234094</v>
      </c>
      <c r="E115" s="47">
        <v>643408</v>
      </c>
      <c r="F115" s="47">
        <v>0</v>
      </c>
      <c r="G115" s="47">
        <v>1538</v>
      </c>
      <c r="H115" s="47">
        <v>0</v>
      </c>
      <c r="I115" s="47">
        <v>1190613</v>
      </c>
      <c r="J115" s="47">
        <v>1329325</v>
      </c>
      <c r="K115" s="47">
        <v>0</v>
      </c>
      <c r="L115" s="47">
        <v>0</v>
      </c>
      <c r="M115" s="47">
        <v>770415</v>
      </c>
      <c r="N115" s="47">
        <f t="shared" si="17"/>
        <v>5169393</v>
      </c>
      <c r="O115" s="48">
        <f t="shared" si="13"/>
        <v>3.8991980436851974</v>
      </c>
      <c r="P115" s="9"/>
    </row>
    <row r="116" spans="1:16">
      <c r="A116" s="12"/>
      <c r="B116" s="25">
        <v>365</v>
      </c>
      <c r="C116" s="20" t="s">
        <v>128</v>
      </c>
      <c r="D116" s="47">
        <v>5026</v>
      </c>
      <c r="E116" s="47">
        <v>11625</v>
      </c>
      <c r="F116" s="47">
        <v>0</v>
      </c>
      <c r="G116" s="47">
        <v>0</v>
      </c>
      <c r="H116" s="47">
        <v>0</v>
      </c>
      <c r="I116" s="47">
        <v>0</v>
      </c>
      <c r="J116" s="47">
        <v>32517</v>
      </c>
      <c r="K116" s="47">
        <v>0</v>
      </c>
      <c r="L116" s="47">
        <v>0</v>
      </c>
      <c r="M116" s="47">
        <v>0</v>
      </c>
      <c r="N116" s="47">
        <f t="shared" si="17"/>
        <v>49168</v>
      </c>
      <c r="O116" s="48">
        <f t="shared" si="13"/>
        <v>3.7086708132253399E-2</v>
      </c>
      <c r="P116" s="9"/>
    </row>
    <row r="117" spans="1:16">
      <c r="A117" s="12"/>
      <c r="B117" s="25">
        <v>366</v>
      </c>
      <c r="C117" s="20" t="s">
        <v>129</v>
      </c>
      <c r="D117" s="47">
        <v>1143592</v>
      </c>
      <c r="E117" s="47">
        <v>1237812</v>
      </c>
      <c r="F117" s="47">
        <v>1311947</v>
      </c>
      <c r="G117" s="47">
        <v>539789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2110077</v>
      </c>
      <c r="N117" s="47">
        <f t="shared" si="17"/>
        <v>6343217</v>
      </c>
      <c r="O117" s="48">
        <f t="shared" si="13"/>
        <v>4.7845964346434267</v>
      </c>
      <c r="P117" s="9"/>
    </row>
    <row r="118" spans="1:16">
      <c r="A118" s="12"/>
      <c r="B118" s="25">
        <v>369.9</v>
      </c>
      <c r="C118" s="20" t="s">
        <v>130</v>
      </c>
      <c r="D118" s="47">
        <v>14108998</v>
      </c>
      <c r="E118" s="47">
        <v>4143842</v>
      </c>
      <c r="F118" s="47">
        <v>0</v>
      </c>
      <c r="G118" s="47">
        <v>2674285</v>
      </c>
      <c r="H118" s="47">
        <v>0</v>
      </c>
      <c r="I118" s="47">
        <v>7775814</v>
      </c>
      <c r="J118" s="47">
        <v>1721742</v>
      </c>
      <c r="K118" s="47">
        <v>0</v>
      </c>
      <c r="L118" s="47">
        <v>0</v>
      </c>
      <c r="M118" s="47">
        <v>711501</v>
      </c>
      <c r="N118" s="47">
        <f t="shared" si="17"/>
        <v>31136182</v>
      </c>
      <c r="O118" s="48">
        <f t="shared" si="13"/>
        <v>23.485569764617676</v>
      </c>
      <c r="P118" s="9"/>
    </row>
    <row r="119" spans="1:16" ht="15.75">
      <c r="A119" s="29" t="s">
        <v>72</v>
      </c>
      <c r="B119" s="30"/>
      <c r="C119" s="31"/>
      <c r="D119" s="32">
        <f t="shared" ref="D119:M119" si="18">SUM(D120:D128)</f>
        <v>19849019</v>
      </c>
      <c r="E119" s="32">
        <f t="shared" si="18"/>
        <v>58220887</v>
      </c>
      <c r="F119" s="32">
        <f t="shared" si="18"/>
        <v>202058658</v>
      </c>
      <c r="G119" s="32">
        <f t="shared" si="18"/>
        <v>66342573</v>
      </c>
      <c r="H119" s="32">
        <f t="shared" si="18"/>
        <v>0</v>
      </c>
      <c r="I119" s="32">
        <f t="shared" si="18"/>
        <v>44528445</v>
      </c>
      <c r="J119" s="32">
        <f t="shared" si="18"/>
        <v>3143126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 t="shared" si="17"/>
        <v>394142708</v>
      </c>
      <c r="O119" s="46">
        <f t="shared" si="13"/>
        <v>297.29611889952764</v>
      </c>
      <c r="P119" s="9"/>
    </row>
    <row r="120" spans="1:16">
      <c r="A120" s="12"/>
      <c r="B120" s="25">
        <v>381</v>
      </c>
      <c r="C120" s="20" t="s">
        <v>131</v>
      </c>
      <c r="D120" s="47">
        <v>19849019</v>
      </c>
      <c r="E120" s="47">
        <v>51552887</v>
      </c>
      <c r="F120" s="47">
        <v>95820055</v>
      </c>
      <c r="G120" s="47">
        <v>35651166</v>
      </c>
      <c r="H120" s="47">
        <v>0</v>
      </c>
      <c r="I120" s="47">
        <v>71875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202945002</v>
      </c>
      <c r="O120" s="48">
        <f t="shared" si="13"/>
        <v>153.07846680917635</v>
      </c>
      <c r="P120" s="9"/>
    </row>
    <row r="121" spans="1:16">
      <c r="A121" s="12"/>
      <c r="B121" s="25">
        <v>384</v>
      </c>
      <c r="C121" s="20" t="s">
        <v>132</v>
      </c>
      <c r="D121" s="47">
        <v>0</v>
      </c>
      <c r="E121" s="47">
        <v>6668000</v>
      </c>
      <c r="F121" s="47">
        <v>0</v>
      </c>
      <c r="G121" s="47">
        <v>30691407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8" si="19">SUM(D121:M121)</f>
        <v>37359407</v>
      </c>
      <c r="O121" s="48">
        <f t="shared" si="13"/>
        <v>28.179657976795163</v>
      </c>
      <c r="P121" s="9"/>
    </row>
    <row r="122" spans="1:16">
      <c r="A122" s="12"/>
      <c r="B122" s="25">
        <v>385</v>
      </c>
      <c r="C122" s="20" t="s">
        <v>133</v>
      </c>
      <c r="D122" s="47">
        <v>0</v>
      </c>
      <c r="E122" s="47">
        <v>0</v>
      </c>
      <c r="F122" s="47">
        <v>106238603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106238603</v>
      </c>
      <c r="O122" s="48">
        <f t="shared" si="13"/>
        <v>80.134234905616253</v>
      </c>
      <c r="P122" s="9"/>
    </row>
    <row r="123" spans="1:16">
      <c r="A123" s="12"/>
      <c r="B123" s="25">
        <v>389.1</v>
      </c>
      <c r="C123" s="20" t="s">
        <v>137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8271100</v>
      </c>
      <c r="J123" s="47">
        <v>3108126</v>
      </c>
      <c r="K123" s="47">
        <v>0</v>
      </c>
      <c r="L123" s="47">
        <v>0</v>
      </c>
      <c r="M123" s="47">
        <v>0</v>
      </c>
      <c r="N123" s="47">
        <f t="shared" si="19"/>
        <v>11379226</v>
      </c>
      <c r="O123" s="48">
        <f t="shared" si="13"/>
        <v>8.5831848648094144</v>
      </c>
      <c r="P123" s="9"/>
    </row>
    <row r="124" spans="1:16">
      <c r="A124" s="12"/>
      <c r="B124" s="25">
        <v>389.5</v>
      </c>
      <c r="C124" s="20" t="s">
        <v>138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3928996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3928996</v>
      </c>
      <c r="O124" s="48">
        <f t="shared" si="13"/>
        <v>2.9635846059386406</v>
      </c>
      <c r="P124" s="9"/>
    </row>
    <row r="125" spans="1:16">
      <c r="A125" s="12"/>
      <c r="B125" s="25">
        <v>389.6</v>
      </c>
      <c r="C125" s="20" t="s">
        <v>139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4839820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4839820</v>
      </c>
      <c r="O125" s="48">
        <f t="shared" si="13"/>
        <v>3.6506059175203922</v>
      </c>
      <c r="P125" s="9"/>
    </row>
    <row r="126" spans="1:16">
      <c r="A126" s="12"/>
      <c r="B126" s="25">
        <v>389.7</v>
      </c>
      <c r="C126" s="20" t="s">
        <v>140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11708645</v>
      </c>
      <c r="J126" s="47">
        <v>35000</v>
      </c>
      <c r="K126" s="47">
        <v>0</v>
      </c>
      <c r="L126" s="47">
        <v>0</v>
      </c>
      <c r="M126" s="47">
        <v>0</v>
      </c>
      <c r="N126" s="47">
        <f t="shared" si="19"/>
        <v>11743645</v>
      </c>
      <c r="O126" s="48">
        <f t="shared" si="13"/>
        <v>8.8580608225633934</v>
      </c>
      <c r="P126" s="9"/>
    </row>
    <row r="127" spans="1:16">
      <c r="A127" s="12"/>
      <c r="B127" s="25">
        <v>389.8</v>
      </c>
      <c r="C127" s="20" t="s">
        <v>141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1143550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1143550</v>
      </c>
      <c r="O127" s="48">
        <f t="shared" si="13"/>
        <v>0.86256315255121974</v>
      </c>
      <c r="P127" s="9"/>
    </row>
    <row r="128" spans="1:16" ht="15.75" thickBot="1">
      <c r="A128" s="12"/>
      <c r="B128" s="25">
        <v>389.9</v>
      </c>
      <c r="C128" s="20" t="s">
        <v>142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14564459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14564459</v>
      </c>
      <c r="O128" s="48">
        <f t="shared" si="13"/>
        <v>10.985759844556849</v>
      </c>
      <c r="P128" s="9"/>
    </row>
    <row r="129" spans="1:119" ht="16.5" thickBot="1">
      <c r="A129" s="14" t="s">
        <v>99</v>
      </c>
      <c r="B129" s="23"/>
      <c r="C129" s="22"/>
      <c r="D129" s="15">
        <f t="shared" ref="D129:M129" si="20">SUM(D5,D15,D33,D68,D102,D112,D119)</f>
        <v>1001909245</v>
      </c>
      <c r="E129" s="15">
        <f t="shared" si="20"/>
        <v>568695821</v>
      </c>
      <c r="F129" s="15">
        <f t="shared" si="20"/>
        <v>238943598</v>
      </c>
      <c r="G129" s="15">
        <f t="shared" si="20"/>
        <v>152474718</v>
      </c>
      <c r="H129" s="15">
        <f t="shared" si="20"/>
        <v>0</v>
      </c>
      <c r="I129" s="15">
        <f t="shared" si="20"/>
        <v>263716457</v>
      </c>
      <c r="J129" s="15">
        <f t="shared" si="20"/>
        <v>123004980</v>
      </c>
      <c r="K129" s="15">
        <f t="shared" si="20"/>
        <v>0</v>
      </c>
      <c r="L129" s="15">
        <f t="shared" si="20"/>
        <v>0</v>
      </c>
      <c r="M129" s="15">
        <f t="shared" si="20"/>
        <v>247636456</v>
      </c>
      <c r="N129" s="15">
        <f>SUM(D129:M129)</f>
        <v>2596381275</v>
      </c>
      <c r="O129" s="38">
        <f t="shared" si="13"/>
        <v>1958.4126778793716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52" t="s">
        <v>167</v>
      </c>
      <c r="M131" s="52"/>
      <c r="N131" s="52"/>
      <c r="O131" s="44">
        <v>1325758</v>
      </c>
    </row>
    <row r="132" spans="1:119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19" ht="15.75" customHeight="1" thickBot="1">
      <c r="A133" s="56" t="s">
        <v>168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649765008</v>
      </c>
      <c r="E5" s="27">
        <f t="shared" si="0"/>
        <v>274414250</v>
      </c>
      <c r="F5" s="27">
        <f t="shared" si="0"/>
        <v>33407367</v>
      </c>
      <c r="G5" s="27">
        <f t="shared" si="0"/>
        <v>32945754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1954765</v>
      </c>
      <c r="N5" s="28">
        <f>SUM(D5:M5)</f>
        <v>992487144</v>
      </c>
      <c r="O5" s="33">
        <f t="shared" ref="O5:O36" si="1">(N5/O$127)</f>
        <v>751.80788010914046</v>
      </c>
      <c r="P5" s="6"/>
    </row>
    <row r="6" spans="1:133">
      <c r="A6" s="12"/>
      <c r="B6" s="25">
        <v>311</v>
      </c>
      <c r="C6" s="20" t="s">
        <v>3</v>
      </c>
      <c r="D6" s="47">
        <v>588413919</v>
      </c>
      <c r="E6" s="47">
        <v>239152762</v>
      </c>
      <c r="F6" s="47">
        <v>33407367</v>
      </c>
      <c r="G6" s="47">
        <v>3905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1954765</v>
      </c>
      <c r="N6" s="47">
        <f>SUM(D6:M6)</f>
        <v>862932718</v>
      </c>
      <c r="O6" s="48">
        <f t="shared" si="1"/>
        <v>653.67055011082209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23219185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23219185</v>
      </c>
      <c r="O7" s="48">
        <f t="shared" si="1"/>
        <v>17.588506166798219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2833896</v>
      </c>
      <c r="F8" s="47">
        <v>0</v>
      </c>
      <c r="G8" s="47">
        <v>2833896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5667792</v>
      </c>
      <c r="O8" s="48">
        <f t="shared" si="1"/>
        <v>4.293345978514302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3381</v>
      </c>
      <c r="F9" s="47">
        <v>0</v>
      </c>
      <c r="G9" s="47">
        <v>20938055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20941436</v>
      </c>
      <c r="O9" s="48">
        <f t="shared" si="1"/>
        <v>15.863113896013587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9169898</v>
      </c>
      <c r="F10" s="47">
        <v>0</v>
      </c>
      <c r="G10" s="47">
        <v>9169898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18339796</v>
      </c>
      <c r="O10" s="48">
        <f t="shared" si="1"/>
        <v>13.892374561976284</v>
      </c>
      <c r="P10" s="9"/>
    </row>
    <row r="11" spans="1:133">
      <c r="A11" s="12"/>
      <c r="B11" s="25">
        <v>314.10000000000002</v>
      </c>
      <c r="C11" s="20" t="s">
        <v>16</v>
      </c>
      <c r="D11" s="47">
        <v>58278194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58278194</v>
      </c>
      <c r="O11" s="48">
        <f t="shared" si="1"/>
        <v>44.145665515773402</v>
      </c>
      <c r="P11" s="9"/>
    </row>
    <row r="12" spans="1:133">
      <c r="A12" s="12"/>
      <c r="B12" s="25">
        <v>314.39999999999998</v>
      </c>
      <c r="C12" s="20" t="s">
        <v>17</v>
      </c>
      <c r="D12" s="47">
        <v>1204068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1204068</v>
      </c>
      <c r="O12" s="48">
        <f t="shared" si="1"/>
        <v>0.9120801373193933</v>
      </c>
      <c r="P12" s="9"/>
    </row>
    <row r="13" spans="1:133">
      <c r="A13" s="12"/>
      <c r="B13" s="25">
        <v>316</v>
      </c>
      <c r="C13" s="20" t="s">
        <v>18</v>
      </c>
      <c r="D13" s="47">
        <v>1868827</v>
      </c>
      <c r="E13" s="47">
        <v>35128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1903955</v>
      </c>
      <c r="O13" s="48">
        <f t="shared" si="1"/>
        <v>1.4422437419231684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SUM(D15:D30)</f>
        <v>35430154</v>
      </c>
      <c r="E14" s="32">
        <f t="shared" si="3"/>
        <v>20177139</v>
      </c>
      <c r="F14" s="32">
        <f t="shared" si="3"/>
        <v>0</v>
      </c>
      <c r="G14" s="32">
        <f t="shared" si="3"/>
        <v>10564740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66172033</v>
      </c>
      <c r="O14" s="46">
        <f t="shared" si="1"/>
        <v>50.12523955901446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10504302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10504302</v>
      </c>
      <c r="O15" s="48">
        <f t="shared" si="1"/>
        <v>7.956996789719831</v>
      </c>
      <c r="P15" s="9"/>
    </row>
    <row r="16" spans="1:133">
      <c r="A16" s="12"/>
      <c r="B16" s="25">
        <v>323.10000000000002</v>
      </c>
      <c r="C16" s="20" t="s">
        <v>20</v>
      </c>
      <c r="D16" s="47">
        <v>34017118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34017118</v>
      </c>
      <c r="O16" s="48">
        <f t="shared" si="1"/>
        <v>25.767928104268204</v>
      </c>
      <c r="P16" s="9"/>
    </row>
    <row r="17" spans="1:16">
      <c r="A17" s="12"/>
      <c r="B17" s="25">
        <v>323.2</v>
      </c>
      <c r="C17" s="20" t="s">
        <v>21</v>
      </c>
      <c r="D17" s="47">
        <v>0</v>
      </c>
      <c r="E17" s="47">
        <v>4480950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4480950</v>
      </c>
      <c r="O17" s="48">
        <f t="shared" si="1"/>
        <v>3.3943145165566526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0</v>
      </c>
      <c r="F18" s="47">
        <v>0</v>
      </c>
      <c r="G18" s="47">
        <v>701602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701602</v>
      </c>
      <c r="O18" s="48">
        <f t="shared" si="1"/>
        <v>0.53146271514861365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0</v>
      </c>
      <c r="F19" s="47">
        <v>0</v>
      </c>
      <c r="G19" s="47">
        <v>150477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150477</v>
      </c>
      <c r="O19" s="48">
        <f t="shared" si="1"/>
        <v>0.11398615595083529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0</v>
      </c>
      <c r="F20" s="47">
        <v>0</v>
      </c>
      <c r="G20" s="47">
        <v>189987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189987</v>
      </c>
      <c r="O20" s="48">
        <f t="shared" si="1"/>
        <v>0.14391493590802146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0</v>
      </c>
      <c r="F21" s="47">
        <v>0</v>
      </c>
      <c r="G21" s="47">
        <v>173972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173972</v>
      </c>
      <c r="O21" s="48">
        <f t="shared" si="1"/>
        <v>0.13178359166569453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2806740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2806740</v>
      </c>
      <c r="O22" s="48">
        <f t="shared" si="1"/>
        <v>2.1261023502159628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3716078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3716078</v>
      </c>
      <c r="O23" s="48">
        <f t="shared" si="1"/>
        <v>2.8149248485381029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3681887</v>
      </c>
      <c r="F24" s="47">
        <v>0</v>
      </c>
      <c r="G24" s="47">
        <v>-16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3681871</v>
      </c>
      <c r="O24" s="48">
        <f t="shared" si="1"/>
        <v>2.789013085035307</v>
      </c>
      <c r="P24" s="9"/>
    </row>
    <row r="25" spans="1:16">
      <c r="A25" s="12"/>
      <c r="B25" s="25">
        <v>324.52</v>
      </c>
      <c r="C25" s="20" t="s">
        <v>29</v>
      </c>
      <c r="D25" s="47">
        <v>0</v>
      </c>
      <c r="E25" s="47">
        <v>17906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17906</v>
      </c>
      <c r="O25" s="48">
        <f t="shared" si="1"/>
        <v>1.3563774586519247E-2</v>
      </c>
      <c r="P25" s="9"/>
    </row>
    <row r="26" spans="1:16">
      <c r="A26" s="12"/>
      <c r="B26" s="25">
        <v>324.61</v>
      </c>
      <c r="C26" s="20" t="s">
        <v>30</v>
      </c>
      <c r="D26" s="47">
        <v>0</v>
      </c>
      <c r="E26" s="47">
        <v>0</v>
      </c>
      <c r="F26" s="47">
        <v>0</v>
      </c>
      <c r="G26" s="47">
        <v>1802125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1802125</v>
      </c>
      <c r="O26" s="48">
        <f t="shared" si="1"/>
        <v>1.3651076330130123</v>
      </c>
      <c r="P26" s="9"/>
    </row>
    <row r="27" spans="1:16">
      <c r="A27" s="12"/>
      <c r="B27" s="25">
        <v>324.62</v>
      </c>
      <c r="C27" s="20" t="s">
        <v>31</v>
      </c>
      <c r="D27" s="47">
        <v>0</v>
      </c>
      <c r="E27" s="47">
        <v>0</v>
      </c>
      <c r="F27" s="47">
        <v>0</v>
      </c>
      <c r="G27" s="47">
        <v>6269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6269</v>
      </c>
      <c r="O27" s="48">
        <f t="shared" si="1"/>
        <v>4.748760353115669E-3</v>
      </c>
      <c r="P27" s="9"/>
    </row>
    <row r="28" spans="1:16">
      <c r="A28" s="12"/>
      <c r="B28" s="25">
        <v>324.70999999999998</v>
      </c>
      <c r="C28" s="20" t="s">
        <v>152</v>
      </c>
      <c r="D28" s="47">
        <v>0</v>
      </c>
      <c r="E28" s="47">
        <v>182</v>
      </c>
      <c r="F28" s="47">
        <v>0</v>
      </c>
      <c r="G28" s="47">
        <v>4658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4840</v>
      </c>
      <c r="O28" s="48">
        <f t="shared" si="1"/>
        <v>3.6662944822268041E-3</v>
      </c>
      <c r="P28" s="9"/>
    </row>
    <row r="29" spans="1:16">
      <c r="A29" s="12"/>
      <c r="B29" s="25">
        <v>325.10000000000002</v>
      </c>
      <c r="C29" s="20" t="s">
        <v>33</v>
      </c>
      <c r="D29" s="47">
        <v>0</v>
      </c>
      <c r="E29" s="47">
        <v>0</v>
      </c>
      <c r="F29" s="47">
        <v>0</v>
      </c>
      <c r="G29" s="47">
        <v>1012848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1012848</v>
      </c>
      <c r="O29" s="48">
        <f t="shared" si="1"/>
        <v>0.76723120531703604</v>
      </c>
      <c r="P29" s="9"/>
    </row>
    <row r="30" spans="1:16">
      <c r="A30" s="12"/>
      <c r="B30" s="25">
        <v>329</v>
      </c>
      <c r="C30" s="20" t="s">
        <v>34</v>
      </c>
      <c r="D30" s="47">
        <v>1413036</v>
      </c>
      <c r="E30" s="47">
        <v>1491912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2904948</v>
      </c>
      <c r="O30" s="48">
        <f t="shared" si="1"/>
        <v>2.2004947982553285</v>
      </c>
      <c r="P30" s="9"/>
    </row>
    <row r="31" spans="1:16" ht="15.75">
      <c r="A31" s="29" t="s">
        <v>37</v>
      </c>
      <c r="B31" s="30"/>
      <c r="C31" s="31"/>
      <c r="D31" s="32">
        <f t="shared" ref="D31:M31" si="5">SUM(D32:D65)</f>
        <v>30739104</v>
      </c>
      <c r="E31" s="32">
        <f t="shared" si="5"/>
        <v>215525831</v>
      </c>
      <c r="F31" s="32">
        <f t="shared" si="5"/>
        <v>226</v>
      </c>
      <c r="G31" s="32">
        <f t="shared" si="5"/>
        <v>35587202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2596299</v>
      </c>
      <c r="N31" s="45">
        <f>SUM(D31:M31)</f>
        <v>284448662</v>
      </c>
      <c r="O31" s="46">
        <f t="shared" si="1"/>
        <v>215.46953718334655</v>
      </c>
      <c r="P31" s="10"/>
    </row>
    <row r="32" spans="1:16">
      <c r="A32" s="12"/>
      <c r="B32" s="25">
        <v>331.1</v>
      </c>
      <c r="C32" s="20" t="s">
        <v>35</v>
      </c>
      <c r="D32" s="47">
        <v>0</v>
      </c>
      <c r="E32" s="47">
        <v>3514267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3514267</v>
      </c>
      <c r="O32" s="48">
        <f t="shared" si="1"/>
        <v>2.6620532461098647</v>
      </c>
      <c r="P32" s="9"/>
    </row>
    <row r="33" spans="1:16">
      <c r="A33" s="12"/>
      <c r="B33" s="25">
        <v>331.2</v>
      </c>
      <c r="C33" s="20" t="s">
        <v>36</v>
      </c>
      <c r="D33" s="47">
        <v>927644</v>
      </c>
      <c r="E33" s="47">
        <v>5786597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6714241</v>
      </c>
      <c r="O33" s="48">
        <f t="shared" si="1"/>
        <v>5.086029903024996</v>
      </c>
      <c r="P33" s="9"/>
    </row>
    <row r="34" spans="1:16">
      <c r="A34" s="12"/>
      <c r="B34" s="25">
        <v>331.39</v>
      </c>
      <c r="C34" s="20" t="s">
        <v>42</v>
      </c>
      <c r="D34" s="47">
        <v>0</v>
      </c>
      <c r="E34" s="47">
        <v>1551046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488827</v>
      </c>
      <c r="N34" s="47">
        <f t="shared" ref="N34:N43" si="6">SUM(D34:M34)</f>
        <v>2039873</v>
      </c>
      <c r="O34" s="48">
        <f t="shared" si="1"/>
        <v>1.5452014719717846</v>
      </c>
      <c r="P34" s="9"/>
    </row>
    <row r="35" spans="1:16">
      <c r="A35" s="12"/>
      <c r="B35" s="25">
        <v>331.42</v>
      </c>
      <c r="C35" s="20" t="s">
        <v>43</v>
      </c>
      <c r="D35" s="47">
        <v>0</v>
      </c>
      <c r="E35" s="47">
        <v>0</v>
      </c>
      <c r="F35" s="47">
        <v>0</v>
      </c>
      <c r="G35" s="47">
        <v>1683618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1796059</v>
      </c>
      <c r="N35" s="47">
        <f t="shared" si="6"/>
        <v>3479677</v>
      </c>
      <c r="O35" s="48">
        <f t="shared" si="1"/>
        <v>2.6358513605437022</v>
      </c>
      <c r="P35" s="9"/>
    </row>
    <row r="36" spans="1:16">
      <c r="A36" s="12"/>
      <c r="B36" s="25">
        <v>331.49</v>
      </c>
      <c r="C36" s="20" t="s">
        <v>44</v>
      </c>
      <c r="D36" s="47">
        <v>0</v>
      </c>
      <c r="E36" s="47">
        <v>13184350</v>
      </c>
      <c r="F36" s="47">
        <v>0</v>
      </c>
      <c r="G36" s="47">
        <v>2357577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203152</v>
      </c>
      <c r="N36" s="47">
        <f t="shared" si="6"/>
        <v>15745079</v>
      </c>
      <c r="O36" s="48">
        <f t="shared" si="1"/>
        <v>11.926879392546514</v>
      </c>
      <c r="P36" s="9"/>
    </row>
    <row r="37" spans="1:16">
      <c r="A37" s="12"/>
      <c r="B37" s="25">
        <v>331.5</v>
      </c>
      <c r="C37" s="20" t="s">
        <v>38</v>
      </c>
      <c r="D37" s="47">
        <v>0</v>
      </c>
      <c r="E37" s="47">
        <v>29907804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29907804</v>
      </c>
      <c r="O37" s="48">
        <f t="shared" ref="O37:O68" si="7">(N37/O$127)</f>
        <v>22.655127434033211</v>
      </c>
      <c r="P37" s="9"/>
    </row>
    <row r="38" spans="1:16">
      <c r="A38" s="12"/>
      <c r="B38" s="25">
        <v>331.62</v>
      </c>
      <c r="C38" s="20" t="s">
        <v>45</v>
      </c>
      <c r="D38" s="47">
        <v>0</v>
      </c>
      <c r="E38" s="47">
        <v>463764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463764</v>
      </c>
      <c r="O38" s="48">
        <f t="shared" si="7"/>
        <v>0.35130070129244456</v>
      </c>
      <c r="P38" s="9"/>
    </row>
    <row r="39" spans="1:16">
      <c r="A39" s="12"/>
      <c r="B39" s="25">
        <v>331.69</v>
      </c>
      <c r="C39" s="20" t="s">
        <v>46</v>
      </c>
      <c r="D39" s="47">
        <v>591688</v>
      </c>
      <c r="E39" s="47">
        <v>37977147</v>
      </c>
      <c r="F39" s="47">
        <v>0</v>
      </c>
      <c r="G39" s="47">
        <v>12580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38581415</v>
      </c>
      <c r="O39" s="48">
        <f t="shared" si="7"/>
        <v>29.225377878306293</v>
      </c>
      <c r="P39" s="9"/>
    </row>
    <row r="40" spans="1:16">
      <c r="A40" s="12"/>
      <c r="B40" s="25">
        <v>331.9</v>
      </c>
      <c r="C40" s="20" t="s">
        <v>39</v>
      </c>
      <c r="D40" s="47">
        <v>4872286</v>
      </c>
      <c r="E40" s="47">
        <v>2216</v>
      </c>
      <c r="F40" s="47">
        <v>0</v>
      </c>
      <c r="G40" s="47">
        <v>8343092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13217594</v>
      </c>
      <c r="O40" s="48">
        <f t="shared" si="7"/>
        <v>10.012312386469858</v>
      </c>
      <c r="P40" s="9"/>
    </row>
    <row r="41" spans="1:16">
      <c r="A41" s="12"/>
      <c r="B41" s="25">
        <v>333</v>
      </c>
      <c r="C41" s="20" t="s">
        <v>4</v>
      </c>
      <c r="D41" s="47">
        <v>7972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7972</v>
      </c>
      <c r="O41" s="48">
        <f t="shared" si="7"/>
        <v>6.0387809116347283E-3</v>
      </c>
      <c r="P41" s="9"/>
    </row>
    <row r="42" spans="1:16">
      <c r="A42" s="12"/>
      <c r="B42" s="25">
        <v>334.1</v>
      </c>
      <c r="C42" s="20" t="s">
        <v>40</v>
      </c>
      <c r="D42" s="47">
        <v>33021</v>
      </c>
      <c r="E42" s="47">
        <v>475456</v>
      </c>
      <c r="F42" s="47">
        <v>0</v>
      </c>
      <c r="G42" s="47">
        <v>5433608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5942085</v>
      </c>
      <c r="O42" s="48">
        <f t="shared" si="7"/>
        <v>4.5011226133104669</v>
      </c>
      <c r="P42" s="9"/>
    </row>
    <row r="43" spans="1:16">
      <c r="A43" s="12"/>
      <c r="B43" s="25">
        <v>334.2</v>
      </c>
      <c r="C43" s="20" t="s">
        <v>41</v>
      </c>
      <c r="D43" s="47">
        <v>443045</v>
      </c>
      <c r="E43" s="47">
        <v>730742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1173787</v>
      </c>
      <c r="O43" s="48">
        <f t="shared" si="7"/>
        <v>0.88914231434081692</v>
      </c>
      <c r="P43" s="9"/>
    </row>
    <row r="44" spans="1:16">
      <c r="A44" s="12"/>
      <c r="B44" s="25">
        <v>334.39</v>
      </c>
      <c r="C44" s="20" t="s">
        <v>47</v>
      </c>
      <c r="D44" s="47">
        <v>0</v>
      </c>
      <c r="E44" s="47">
        <v>3804147</v>
      </c>
      <c r="F44" s="47">
        <v>0</v>
      </c>
      <c r="G44" s="47">
        <v>1593737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9" si="8">SUM(D44:M44)</f>
        <v>5397884</v>
      </c>
      <c r="O44" s="48">
        <f t="shared" si="7"/>
        <v>4.0888909762190808</v>
      </c>
      <c r="P44" s="9"/>
    </row>
    <row r="45" spans="1:16">
      <c r="A45" s="12"/>
      <c r="B45" s="25">
        <v>334.49</v>
      </c>
      <c r="C45" s="20" t="s">
        <v>48</v>
      </c>
      <c r="D45" s="47">
        <v>0</v>
      </c>
      <c r="E45" s="47">
        <v>6405595</v>
      </c>
      <c r="F45" s="47">
        <v>0</v>
      </c>
      <c r="G45" s="47">
        <v>2461509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108261</v>
      </c>
      <c r="N45" s="47">
        <f t="shared" si="8"/>
        <v>8975365</v>
      </c>
      <c r="O45" s="48">
        <f t="shared" si="7"/>
        <v>6.7988287552627229</v>
      </c>
      <c r="P45" s="9"/>
    </row>
    <row r="46" spans="1:16">
      <c r="A46" s="12"/>
      <c r="B46" s="25">
        <v>334.69</v>
      </c>
      <c r="C46" s="20" t="s">
        <v>49</v>
      </c>
      <c r="D46" s="47">
        <v>57600</v>
      </c>
      <c r="E46" s="47">
        <v>2845556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2903156</v>
      </c>
      <c r="O46" s="48">
        <f t="shared" si="7"/>
        <v>2.1991373602982729</v>
      </c>
      <c r="P46" s="9"/>
    </row>
    <row r="47" spans="1:16">
      <c r="A47" s="12"/>
      <c r="B47" s="25">
        <v>334.7</v>
      </c>
      <c r="C47" s="20" t="s">
        <v>50</v>
      </c>
      <c r="D47" s="47">
        <v>0</v>
      </c>
      <c r="E47" s="47">
        <v>889077</v>
      </c>
      <c r="F47" s="47">
        <v>0</v>
      </c>
      <c r="G47" s="47">
        <v>718624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1607701</v>
      </c>
      <c r="O47" s="48">
        <f t="shared" si="7"/>
        <v>1.2178316746633295</v>
      </c>
      <c r="P47" s="9"/>
    </row>
    <row r="48" spans="1:16">
      <c r="A48" s="12"/>
      <c r="B48" s="25">
        <v>334.9</v>
      </c>
      <c r="C48" s="20" t="s">
        <v>51</v>
      </c>
      <c r="D48" s="47">
        <v>169876</v>
      </c>
      <c r="E48" s="47">
        <v>122</v>
      </c>
      <c r="F48" s="47">
        <v>0</v>
      </c>
      <c r="G48" s="47">
        <v>504060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674058</v>
      </c>
      <c r="O48" s="48">
        <f t="shared" si="7"/>
        <v>0.51059816654975931</v>
      </c>
      <c r="P48" s="9"/>
    </row>
    <row r="49" spans="1:16">
      <c r="A49" s="12"/>
      <c r="B49" s="25">
        <v>335.12</v>
      </c>
      <c r="C49" s="20" t="s">
        <v>52</v>
      </c>
      <c r="D49" s="47">
        <v>21985390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21985390</v>
      </c>
      <c r="O49" s="48">
        <f t="shared" si="7"/>
        <v>16.653907860868671</v>
      </c>
      <c r="P49" s="9"/>
    </row>
    <row r="50" spans="1:16">
      <c r="A50" s="12"/>
      <c r="B50" s="25">
        <v>335.13</v>
      </c>
      <c r="C50" s="20" t="s">
        <v>53</v>
      </c>
      <c r="D50" s="47">
        <v>366933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366933</v>
      </c>
      <c r="O50" s="48">
        <f t="shared" si="7"/>
        <v>0.27795132918324961</v>
      </c>
      <c r="P50" s="9"/>
    </row>
    <row r="51" spans="1:16">
      <c r="A51" s="12"/>
      <c r="B51" s="25">
        <v>335.14</v>
      </c>
      <c r="C51" s="20" t="s">
        <v>54</v>
      </c>
      <c r="D51" s="47">
        <v>51713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51713</v>
      </c>
      <c r="O51" s="48">
        <f t="shared" si="7"/>
        <v>3.917253854532949E-2</v>
      </c>
      <c r="P51" s="9"/>
    </row>
    <row r="52" spans="1:16">
      <c r="A52" s="12"/>
      <c r="B52" s="25">
        <v>335.15</v>
      </c>
      <c r="C52" s="20" t="s">
        <v>55</v>
      </c>
      <c r="D52" s="47">
        <v>491380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491380</v>
      </c>
      <c r="O52" s="48">
        <f t="shared" si="7"/>
        <v>0.37221978980921633</v>
      </c>
      <c r="P52" s="9"/>
    </row>
    <row r="53" spans="1:16">
      <c r="A53" s="12"/>
      <c r="B53" s="25">
        <v>335.16</v>
      </c>
      <c r="C53" s="20" t="s">
        <v>56</v>
      </c>
      <c r="D53" s="47">
        <v>569047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569047</v>
      </c>
      <c r="O53" s="48">
        <f t="shared" si="7"/>
        <v>0.43105245376605711</v>
      </c>
      <c r="P53" s="9"/>
    </row>
    <row r="54" spans="1:16">
      <c r="A54" s="12"/>
      <c r="B54" s="25">
        <v>335.18</v>
      </c>
      <c r="C54" s="20" t="s">
        <v>57</v>
      </c>
      <c r="D54" s="47">
        <v>0</v>
      </c>
      <c r="E54" s="47">
        <v>64268114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64268114</v>
      </c>
      <c r="O54" s="48">
        <f t="shared" si="7"/>
        <v>48.683023087050252</v>
      </c>
      <c r="P54" s="9"/>
    </row>
    <row r="55" spans="1:16">
      <c r="A55" s="12"/>
      <c r="B55" s="25">
        <v>335.19</v>
      </c>
      <c r="C55" s="20" t="s">
        <v>73</v>
      </c>
      <c r="D55" s="47">
        <v>0</v>
      </c>
      <c r="E55" s="47">
        <v>41804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41804</v>
      </c>
      <c r="O55" s="48">
        <f t="shared" si="7"/>
        <v>3.1666482341944073E-2</v>
      </c>
      <c r="P55" s="9"/>
    </row>
    <row r="56" spans="1:16">
      <c r="A56" s="12"/>
      <c r="B56" s="25">
        <v>335.21</v>
      </c>
      <c r="C56" s="20" t="s">
        <v>58</v>
      </c>
      <c r="D56" s="47">
        <v>0</v>
      </c>
      <c r="E56" s="47">
        <v>315526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315526</v>
      </c>
      <c r="O56" s="48">
        <f t="shared" si="7"/>
        <v>0.23901058528906913</v>
      </c>
      <c r="P56" s="9"/>
    </row>
    <row r="57" spans="1:16">
      <c r="A57" s="12"/>
      <c r="B57" s="25">
        <v>335.22</v>
      </c>
      <c r="C57" s="20" t="s">
        <v>153</v>
      </c>
      <c r="D57" s="47">
        <v>0</v>
      </c>
      <c r="E57" s="47">
        <v>3932052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3932052</v>
      </c>
      <c r="O57" s="48">
        <f t="shared" si="7"/>
        <v>2.9785249073200144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4845457</v>
      </c>
      <c r="F58" s="47">
        <v>0</v>
      </c>
      <c r="G58" s="47">
        <v>10989480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15834937</v>
      </c>
      <c r="O58" s="48">
        <f t="shared" si="7"/>
        <v>11.994946725105178</v>
      </c>
      <c r="P58" s="9"/>
    </row>
    <row r="59" spans="1:16">
      <c r="A59" s="12"/>
      <c r="B59" s="25">
        <v>335.8</v>
      </c>
      <c r="C59" s="20" t="s">
        <v>60</v>
      </c>
      <c r="D59" s="47">
        <v>0</v>
      </c>
      <c r="E59" s="47">
        <v>33663730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33663730</v>
      </c>
      <c r="O59" s="48">
        <f t="shared" si="7"/>
        <v>25.50023709714317</v>
      </c>
      <c r="P59" s="9"/>
    </row>
    <row r="60" spans="1:16">
      <c r="A60" s="12"/>
      <c r="B60" s="25">
        <v>337.1</v>
      </c>
      <c r="C60" s="20" t="s">
        <v>154</v>
      </c>
      <c r="D60" s="47">
        <v>34633</v>
      </c>
      <c r="E60" s="47">
        <v>0</v>
      </c>
      <c r="F60" s="47">
        <v>0</v>
      </c>
      <c r="G60" s="47">
        <v>365000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7" si="9">SUM(D60:M60)</f>
        <v>399633</v>
      </c>
      <c r="O60" s="48">
        <f t="shared" si="7"/>
        <v>0.30272154190407946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125447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125447</v>
      </c>
      <c r="O61" s="48">
        <f t="shared" si="7"/>
        <v>9.5025959485930969E-2</v>
      </c>
      <c r="P61" s="9"/>
    </row>
    <row r="62" spans="1:16">
      <c r="A62" s="12"/>
      <c r="B62" s="25">
        <v>337.3</v>
      </c>
      <c r="C62" s="20" t="s">
        <v>62</v>
      </c>
      <c r="D62" s="47">
        <v>0</v>
      </c>
      <c r="E62" s="47">
        <v>200000</v>
      </c>
      <c r="F62" s="47">
        <v>0</v>
      </c>
      <c r="G62" s="47">
        <v>356462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556462</v>
      </c>
      <c r="O62" s="48">
        <f t="shared" si="7"/>
        <v>0.42151933061340741</v>
      </c>
      <c r="P62" s="9"/>
    </row>
    <row r="63" spans="1:16">
      <c r="A63" s="12"/>
      <c r="B63" s="25">
        <v>337.6</v>
      </c>
      <c r="C63" s="20" t="s">
        <v>63</v>
      </c>
      <c r="D63" s="47">
        <v>0</v>
      </c>
      <c r="E63" s="47">
        <v>454964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454964</v>
      </c>
      <c r="O63" s="48">
        <f t="shared" si="7"/>
        <v>0.34463471132475948</v>
      </c>
      <c r="P63" s="9"/>
    </row>
    <row r="64" spans="1:16">
      <c r="A64" s="12"/>
      <c r="B64" s="25">
        <v>337.7</v>
      </c>
      <c r="C64" s="20" t="s">
        <v>64</v>
      </c>
      <c r="D64" s="47">
        <v>60000</v>
      </c>
      <c r="E64" s="47">
        <v>250000</v>
      </c>
      <c r="F64" s="47">
        <v>0</v>
      </c>
      <c r="G64" s="47">
        <v>642408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952408</v>
      </c>
      <c r="O64" s="48">
        <f t="shared" si="7"/>
        <v>0.72144797422079876</v>
      </c>
      <c r="P64" s="9"/>
    </row>
    <row r="65" spans="1:16">
      <c r="A65" s="12"/>
      <c r="B65" s="25">
        <v>339</v>
      </c>
      <c r="C65" s="20" t="s">
        <v>65</v>
      </c>
      <c r="D65" s="47">
        <v>76876</v>
      </c>
      <c r="E65" s="47">
        <v>16298</v>
      </c>
      <c r="F65" s="47">
        <v>226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93400</v>
      </c>
      <c r="O65" s="48">
        <f t="shared" si="7"/>
        <v>7.0750393520657748E-2</v>
      </c>
      <c r="P65" s="9"/>
    </row>
    <row r="66" spans="1:16" ht="15.75">
      <c r="A66" s="29" t="s">
        <v>70</v>
      </c>
      <c r="B66" s="30"/>
      <c r="C66" s="31"/>
      <c r="D66" s="32">
        <f t="shared" ref="D66:M66" si="10">SUM(D67:D98)</f>
        <v>95249446</v>
      </c>
      <c r="E66" s="32">
        <f t="shared" si="10"/>
        <v>119760554</v>
      </c>
      <c r="F66" s="32">
        <f t="shared" si="10"/>
        <v>0</v>
      </c>
      <c r="G66" s="32">
        <f t="shared" si="10"/>
        <v>1047472</v>
      </c>
      <c r="H66" s="32">
        <f t="shared" si="10"/>
        <v>0</v>
      </c>
      <c r="I66" s="32">
        <f t="shared" si="10"/>
        <v>430791341</v>
      </c>
      <c r="J66" s="32">
        <f t="shared" si="10"/>
        <v>114397408</v>
      </c>
      <c r="K66" s="32">
        <f t="shared" si="10"/>
        <v>0</v>
      </c>
      <c r="L66" s="32">
        <f t="shared" si="10"/>
        <v>0</v>
      </c>
      <c r="M66" s="32">
        <f t="shared" si="10"/>
        <v>493083</v>
      </c>
      <c r="N66" s="32">
        <f t="shared" si="9"/>
        <v>761739304</v>
      </c>
      <c r="O66" s="46">
        <f t="shared" si="7"/>
        <v>577.01665436993517</v>
      </c>
      <c r="P66" s="10"/>
    </row>
    <row r="67" spans="1:16">
      <c r="A67" s="12"/>
      <c r="B67" s="25">
        <v>341.1</v>
      </c>
      <c r="C67" s="20" t="s">
        <v>74</v>
      </c>
      <c r="D67" s="47">
        <v>412520</v>
      </c>
      <c r="E67" s="47">
        <v>6171362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6583882</v>
      </c>
      <c r="O67" s="48">
        <f t="shared" si="7"/>
        <v>4.9872831091389207</v>
      </c>
      <c r="P67" s="9"/>
    </row>
    <row r="68" spans="1:16">
      <c r="A68" s="12"/>
      <c r="B68" s="25">
        <v>341.16</v>
      </c>
      <c r="C68" s="20" t="s">
        <v>155</v>
      </c>
      <c r="D68" s="47">
        <v>0</v>
      </c>
      <c r="E68" s="47">
        <v>1635966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98" si="11">SUM(D68:M68)</f>
        <v>1635966</v>
      </c>
      <c r="O68" s="48">
        <f t="shared" si="7"/>
        <v>1.2392423799402181</v>
      </c>
      <c r="P68" s="9"/>
    </row>
    <row r="69" spans="1:16">
      <c r="A69" s="12"/>
      <c r="B69" s="25">
        <v>341.2</v>
      </c>
      <c r="C69" s="20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114397408</v>
      </c>
      <c r="K69" s="47">
        <v>0</v>
      </c>
      <c r="L69" s="47">
        <v>0</v>
      </c>
      <c r="M69" s="47">
        <v>0</v>
      </c>
      <c r="N69" s="47">
        <f t="shared" si="11"/>
        <v>114397408</v>
      </c>
      <c r="O69" s="48">
        <f t="shared" ref="O69:O100" si="12">(N69/O$127)</f>
        <v>86.655906142861255</v>
      </c>
      <c r="P69" s="9"/>
    </row>
    <row r="70" spans="1:16">
      <c r="A70" s="12"/>
      <c r="B70" s="25">
        <v>341.52</v>
      </c>
      <c r="C70" s="20" t="s">
        <v>76</v>
      </c>
      <c r="D70" s="47">
        <v>3689838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3689838</v>
      </c>
      <c r="O70" s="48">
        <f t="shared" si="12"/>
        <v>2.7950480784526421</v>
      </c>
      <c r="P70" s="9"/>
    </row>
    <row r="71" spans="1:16">
      <c r="A71" s="12"/>
      <c r="B71" s="25">
        <v>341.55</v>
      </c>
      <c r="C71" s="20" t="s">
        <v>77</v>
      </c>
      <c r="D71" s="47">
        <v>0</v>
      </c>
      <c r="E71" s="47">
        <v>188762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188762</v>
      </c>
      <c r="O71" s="48">
        <f t="shared" si="12"/>
        <v>0.14298699980456531</v>
      </c>
      <c r="P71" s="9"/>
    </row>
    <row r="72" spans="1:16">
      <c r="A72" s="12"/>
      <c r="B72" s="25">
        <v>341.8</v>
      </c>
      <c r="C72" s="20" t="s">
        <v>78</v>
      </c>
      <c r="D72" s="47">
        <v>0</v>
      </c>
      <c r="E72" s="47">
        <v>43140453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43140453</v>
      </c>
      <c r="O72" s="48">
        <f t="shared" si="12"/>
        <v>32.678843965839832</v>
      </c>
      <c r="P72" s="9"/>
    </row>
    <row r="73" spans="1:16">
      <c r="A73" s="12"/>
      <c r="B73" s="25">
        <v>341.9</v>
      </c>
      <c r="C73" s="20" t="s">
        <v>79</v>
      </c>
      <c r="D73" s="47">
        <v>222685</v>
      </c>
      <c r="E73" s="47">
        <v>2176604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2399289</v>
      </c>
      <c r="O73" s="48">
        <f t="shared" si="12"/>
        <v>1.8174586822246832</v>
      </c>
      <c r="P73" s="9"/>
    </row>
    <row r="74" spans="1:16">
      <c r="A74" s="12"/>
      <c r="B74" s="25">
        <v>342.1</v>
      </c>
      <c r="C74" s="20" t="s">
        <v>80</v>
      </c>
      <c r="D74" s="47">
        <v>53545546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53545546</v>
      </c>
      <c r="O74" s="48">
        <f t="shared" si="12"/>
        <v>40.560690051161473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13775302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13775302</v>
      </c>
      <c r="O75" s="48">
        <f t="shared" si="12"/>
        <v>10.43477556066278</v>
      </c>
      <c r="P75" s="9"/>
    </row>
    <row r="76" spans="1:16">
      <c r="A76" s="12"/>
      <c r="B76" s="25">
        <v>342.3</v>
      </c>
      <c r="C76" s="20" t="s">
        <v>82</v>
      </c>
      <c r="D76" s="47">
        <v>5964878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5964878</v>
      </c>
      <c r="O76" s="48">
        <f t="shared" si="12"/>
        <v>4.5183882848256314</v>
      </c>
      <c r="P76" s="9"/>
    </row>
    <row r="77" spans="1:16">
      <c r="A77" s="12"/>
      <c r="B77" s="25">
        <v>342.4</v>
      </c>
      <c r="C77" s="20" t="s">
        <v>83</v>
      </c>
      <c r="D77" s="47">
        <v>0</v>
      </c>
      <c r="E77" s="47">
        <v>2264007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2264007</v>
      </c>
      <c r="O77" s="48">
        <f t="shared" si="12"/>
        <v>1.7149827214510043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13674754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13674754</v>
      </c>
      <c r="O78" s="48">
        <f t="shared" si="12"/>
        <v>10.3586105652911</v>
      </c>
      <c r="P78" s="9"/>
    </row>
    <row r="79" spans="1:16">
      <c r="A79" s="12"/>
      <c r="B79" s="25">
        <v>342.9</v>
      </c>
      <c r="C79" s="20" t="s">
        <v>85</v>
      </c>
      <c r="D79" s="47">
        <v>518630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518630</v>
      </c>
      <c r="O79" s="48">
        <f t="shared" si="12"/>
        <v>0.39286163374324123</v>
      </c>
      <c r="P79" s="9"/>
    </row>
    <row r="80" spans="1:16">
      <c r="A80" s="12"/>
      <c r="B80" s="25">
        <v>343.4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233569659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233569659</v>
      </c>
      <c r="O80" s="48">
        <f t="shared" si="12"/>
        <v>176.92875041473062</v>
      </c>
      <c r="P80" s="9"/>
    </row>
    <row r="81" spans="1:16">
      <c r="A81" s="12"/>
      <c r="B81" s="25">
        <v>343.6</v>
      </c>
      <c r="C81" s="20" t="s">
        <v>87</v>
      </c>
      <c r="D81" s="47">
        <v>176825</v>
      </c>
      <c r="E81" s="47">
        <v>0</v>
      </c>
      <c r="F81" s="47">
        <v>0</v>
      </c>
      <c r="G81" s="47">
        <v>0</v>
      </c>
      <c r="H81" s="47">
        <v>0</v>
      </c>
      <c r="I81" s="47">
        <v>136263411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136440236</v>
      </c>
      <c r="O81" s="48">
        <f t="shared" si="12"/>
        <v>103.35332322324855</v>
      </c>
      <c r="P81" s="9"/>
    </row>
    <row r="82" spans="1:16">
      <c r="A82" s="12"/>
      <c r="B82" s="25">
        <v>343.9</v>
      </c>
      <c r="C82" s="20" t="s">
        <v>88</v>
      </c>
      <c r="D82" s="47">
        <v>64077</v>
      </c>
      <c r="E82" s="47">
        <v>11889944</v>
      </c>
      <c r="F82" s="47">
        <v>0</v>
      </c>
      <c r="G82" s="47">
        <v>381815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12335836</v>
      </c>
      <c r="O82" s="48">
        <f t="shared" si="12"/>
        <v>9.3443817067055317</v>
      </c>
      <c r="P82" s="9"/>
    </row>
    <row r="83" spans="1:16">
      <c r="A83" s="12"/>
      <c r="B83" s="25">
        <v>344.1</v>
      </c>
      <c r="C83" s="20" t="s">
        <v>89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60954812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60954812</v>
      </c>
      <c r="O83" s="48">
        <f t="shared" si="12"/>
        <v>46.1732005993331</v>
      </c>
      <c r="P83" s="9"/>
    </row>
    <row r="84" spans="1:16">
      <c r="A84" s="12"/>
      <c r="B84" s="25">
        <v>344.3</v>
      </c>
      <c r="C84" s="20" t="s">
        <v>90</v>
      </c>
      <c r="D84" s="47">
        <v>0</v>
      </c>
      <c r="E84" s="47">
        <v>8362230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8362230</v>
      </c>
      <c r="O84" s="48">
        <f t="shared" si="12"/>
        <v>6.3343796917585635</v>
      </c>
      <c r="P84" s="9"/>
    </row>
    <row r="85" spans="1:16">
      <c r="A85" s="12"/>
      <c r="B85" s="25">
        <v>344.5</v>
      </c>
      <c r="C85" s="20" t="s">
        <v>91</v>
      </c>
      <c r="D85" s="47">
        <v>373136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373136</v>
      </c>
      <c r="O85" s="48">
        <f t="shared" si="12"/>
        <v>0.28265009461160762</v>
      </c>
      <c r="P85" s="9"/>
    </row>
    <row r="86" spans="1:16">
      <c r="A86" s="12"/>
      <c r="B86" s="25">
        <v>344.9</v>
      </c>
      <c r="C86" s="20" t="s">
        <v>92</v>
      </c>
      <c r="D86" s="47">
        <v>0</v>
      </c>
      <c r="E86" s="47">
        <v>263980</v>
      </c>
      <c r="F86" s="47">
        <v>0</v>
      </c>
      <c r="G86" s="47">
        <v>665657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929637</v>
      </c>
      <c r="O86" s="48">
        <f t="shared" si="12"/>
        <v>0.70419896768055368</v>
      </c>
      <c r="P86" s="9"/>
    </row>
    <row r="87" spans="1:16">
      <c r="A87" s="12"/>
      <c r="B87" s="25">
        <v>346.4</v>
      </c>
      <c r="C87" s="20" t="s">
        <v>93</v>
      </c>
      <c r="D87" s="47">
        <v>2382878</v>
      </c>
      <c r="E87" s="47">
        <v>292424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2675302</v>
      </c>
      <c r="O87" s="48">
        <f t="shared" si="12"/>
        <v>2.0265382150599862</v>
      </c>
      <c r="P87" s="9"/>
    </row>
    <row r="88" spans="1:16">
      <c r="A88" s="12"/>
      <c r="B88" s="25">
        <v>346.9</v>
      </c>
      <c r="C88" s="20" t="s">
        <v>94</v>
      </c>
      <c r="D88" s="47">
        <v>144253</v>
      </c>
      <c r="E88" s="47">
        <v>400151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544404</v>
      </c>
      <c r="O88" s="48">
        <f t="shared" si="12"/>
        <v>0.41238540935995893</v>
      </c>
      <c r="P88" s="9"/>
    </row>
    <row r="89" spans="1:16">
      <c r="A89" s="12"/>
      <c r="B89" s="25">
        <v>347.2</v>
      </c>
      <c r="C89" s="20" t="s">
        <v>95</v>
      </c>
      <c r="D89" s="47">
        <v>3634914</v>
      </c>
      <c r="E89" s="47">
        <v>4909597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8544511</v>
      </c>
      <c r="O89" s="48">
        <f t="shared" si="12"/>
        <v>6.472457341451701</v>
      </c>
      <c r="P89" s="9"/>
    </row>
    <row r="90" spans="1:16">
      <c r="A90" s="12"/>
      <c r="B90" s="25">
        <v>347.3</v>
      </c>
      <c r="C90" s="20" t="s">
        <v>96</v>
      </c>
      <c r="D90" s="47">
        <v>2789478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2789478</v>
      </c>
      <c r="O90" s="48">
        <f t="shared" si="12"/>
        <v>2.1130264048952605</v>
      </c>
      <c r="P90" s="9"/>
    </row>
    <row r="91" spans="1:16">
      <c r="A91" s="12"/>
      <c r="B91" s="25">
        <v>347.5</v>
      </c>
      <c r="C91" s="20" t="s">
        <v>156</v>
      </c>
      <c r="D91" s="47">
        <v>0</v>
      </c>
      <c r="E91" s="47">
        <v>3168186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3168186</v>
      </c>
      <c r="O91" s="48">
        <f t="shared" si="12"/>
        <v>2.3998972831545888</v>
      </c>
      <c r="P91" s="9"/>
    </row>
    <row r="92" spans="1:16">
      <c r="A92" s="12"/>
      <c r="B92" s="25">
        <v>347.9</v>
      </c>
      <c r="C92" s="20" t="s">
        <v>97</v>
      </c>
      <c r="D92" s="47">
        <v>23670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23670</v>
      </c>
      <c r="O92" s="48">
        <f t="shared" si="12"/>
        <v>1.7929998015352985E-2</v>
      </c>
      <c r="P92" s="9"/>
    </row>
    <row r="93" spans="1:16">
      <c r="A93" s="12"/>
      <c r="B93" s="25">
        <v>348.92099999999999</v>
      </c>
      <c r="C93" s="20" t="s">
        <v>157</v>
      </c>
      <c r="D93" s="47">
        <v>0</v>
      </c>
      <c r="E93" s="47">
        <v>252617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252617</v>
      </c>
      <c r="O93" s="48">
        <f t="shared" si="12"/>
        <v>0.19135708950758029</v>
      </c>
      <c r="P93" s="9"/>
    </row>
    <row r="94" spans="1:16">
      <c r="A94" s="12"/>
      <c r="B94" s="25">
        <v>348.92200000000003</v>
      </c>
      <c r="C94" s="20" t="s">
        <v>158</v>
      </c>
      <c r="D94" s="47">
        <v>0</v>
      </c>
      <c r="E94" s="47">
        <v>252617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252617</v>
      </c>
      <c r="O94" s="48">
        <f t="shared" si="12"/>
        <v>0.19135708950758029</v>
      </c>
      <c r="P94" s="9"/>
    </row>
    <row r="95" spans="1:16">
      <c r="A95" s="12"/>
      <c r="B95" s="25">
        <v>348.923</v>
      </c>
      <c r="C95" s="20" t="s">
        <v>159</v>
      </c>
      <c r="D95" s="47">
        <v>0</v>
      </c>
      <c r="E95" s="47">
        <v>252617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252617</v>
      </c>
      <c r="O95" s="48">
        <f t="shared" si="12"/>
        <v>0.19135708950758029</v>
      </c>
      <c r="P95" s="9"/>
    </row>
    <row r="96" spans="1:16">
      <c r="A96" s="12"/>
      <c r="B96" s="25">
        <v>348.92399999999998</v>
      </c>
      <c r="C96" s="20" t="s">
        <v>160</v>
      </c>
      <c r="D96" s="47">
        <v>0</v>
      </c>
      <c r="E96" s="47">
        <v>252617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252617</v>
      </c>
      <c r="O96" s="48">
        <f t="shared" si="12"/>
        <v>0.19135708950758029</v>
      </c>
      <c r="P96" s="9"/>
    </row>
    <row r="97" spans="1:16">
      <c r="A97" s="12"/>
      <c r="B97" s="25">
        <v>348.93</v>
      </c>
      <c r="C97" s="20" t="s">
        <v>98</v>
      </c>
      <c r="D97" s="47">
        <v>6928481</v>
      </c>
      <c r="E97" s="47">
        <v>29446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6957927</v>
      </c>
      <c r="O97" s="48">
        <f t="shared" si="12"/>
        <v>5.2706217702142357</v>
      </c>
      <c r="P97" s="9"/>
    </row>
    <row r="98" spans="1:16">
      <c r="A98" s="12"/>
      <c r="B98" s="25">
        <v>349</v>
      </c>
      <c r="C98" s="20" t="s">
        <v>1</v>
      </c>
      <c r="D98" s="47">
        <v>14377637</v>
      </c>
      <c r="E98" s="47">
        <v>6406918</v>
      </c>
      <c r="F98" s="47">
        <v>0</v>
      </c>
      <c r="G98" s="47">
        <v>0</v>
      </c>
      <c r="H98" s="47">
        <v>0</v>
      </c>
      <c r="I98" s="47">
        <v>3459</v>
      </c>
      <c r="J98" s="47">
        <v>0</v>
      </c>
      <c r="K98" s="47">
        <v>0</v>
      </c>
      <c r="L98" s="47">
        <v>0</v>
      </c>
      <c r="M98" s="47">
        <v>493083</v>
      </c>
      <c r="N98" s="47">
        <f t="shared" si="11"/>
        <v>21281097</v>
      </c>
      <c r="O98" s="48">
        <f t="shared" si="12"/>
        <v>16.120406716287892</v>
      </c>
      <c r="P98" s="9"/>
    </row>
    <row r="99" spans="1:16" ht="15.75">
      <c r="A99" s="29" t="s">
        <v>71</v>
      </c>
      <c r="B99" s="30"/>
      <c r="C99" s="31"/>
      <c r="D99" s="32">
        <f t="shared" ref="D99:M99" si="13">SUM(D100:D108)</f>
        <v>1193681</v>
      </c>
      <c r="E99" s="32">
        <f t="shared" si="13"/>
        <v>5470068</v>
      </c>
      <c r="F99" s="32">
        <f t="shared" si="13"/>
        <v>0</v>
      </c>
      <c r="G99" s="32">
        <f t="shared" si="13"/>
        <v>1170912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7834661</v>
      </c>
      <c r="O99" s="46">
        <f t="shared" si="12"/>
        <v>5.9347467757061025</v>
      </c>
      <c r="P99" s="10"/>
    </row>
    <row r="100" spans="1:16">
      <c r="A100" s="13"/>
      <c r="B100" s="40">
        <v>351.1</v>
      </c>
      <c r="C100" s="21" t="s">
        <v>116</v>
      </c>
      <c r="D100" s="47">
        <v>25067</v>
      </c>
      <c r="E100" s="47">
        <v>21039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46106</v>
      </c>
      <c r="O100" s="48">
        <f t="shared" si="12"/>
        <v>3.4925242437510134E-2</v>
      </c>
      <c r="P100" s="9"/>
    </row>
    <row r="101" spans="1:16">
      <c r="A101" s="13"/>
      <c r="B101" s="40">
        <v>351.2</v>
      </c>
      <c r="C101" s="21" t="s">
        <v>118</v>
      </c>
      <c r="D101" s="47">
        <v>0</v>
      </c>
      <c r="E101" s="47">
        <v>542594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4">SUM(D101:M101)</f>
        <v>542594</v>
      </c>
      <c r="O101" s="48">
        <f t="shared" ref="O101:O125" si="15">(N101/O$127)</f>
        <v>0.41101433642342367</v>
      </c>
      <c r="P101" s="9"/>
    </row>
    <row r="102" spans="1:16">
      <c r="A102" s="13"/>
      <c r="B102" s="40">
        <v>351.3</v>
      </c>
      <c r="C102" s="21" t="s">
        <v>119</v>
      </c>
      <c r="D102" s="47">
        <v>278175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278175</v>
      </c>
      <c r="O102" s="48">
        <f t="shared" si="15"/>
        <v>0.21071724537054573</v>
      </c>
      <c r="P102" s="9"/>
    </row>
    <row r="103" spans="1:16">
      <c r="A103" s="13"/>
      <c r="B103" s="40">
        <v>351.5</v>
      </c>
      <c r="C103" s="21" t="s">
        <v>120</v>
      </c>
      <c r="D103" s="47">
        <v>0</v>
      </c>
      <c r="E103" s="47">
        <v>2904045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2904045</v>
      </c>
      <c r="O103" s="48">
        <f t="shared" si="15"/>
        <v>2.1998107767847808</v>
      </c>
      <c r="P103" s="9"/>
    </row>
    <row r="104" spans="1:16">
      <c r="A104" s="13"/>
      <c r="B104" s="40">
        <v>351.7</v>
      </c>
      <c r="C104" s="21" t="s">
        <v>117</v>
      </c>
      <c r="D104" s="47">
        <v>0</v>
      </c>
      <c r="E104" s="47">
        <v>737393</v>
      </c>
      <c r="F104" s="47">
        <v>0</v>
      </c>
      <c r="G104" s="47">
        <v>1156202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1893595</v>
      </c>
      <c r="O104" s="48">
        <f t="shared" si="15"/>
        <v>1.4343960537339391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546424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546424</v>
      </c>
      <c r="O105" s="48">
        <f t="shared" si="15"/>
        <v>0.4139155570570866</v>
      </c>
      <c r="P105" s="9"/>
    </row>
    <row r="106" spans="1:16">
      <c r="A106" s="13"/>
      <c r="B106" s="40">
        <v>353</v>
      </c>
      <c r="C106" s="21" t="s">
        <v>122</v>
      </c>
      <c r="D106" s="47">
        <v>0</v>
      </c>
      <c r="E106" s="47">
        <v>91481</v>
      </c>
      <c r="F106" s="47">
        <v>0</v>
      </c>
      <c r="G106" s="47">
        <v>14710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106191</v>
      </c>
      <c r="O106" s="48">
        <f t="shared" si="15"/>
        <v>8.0439561438460039E-2</v>
      </c>
      <c r="P106" s="9"/>
    </row>
    <row r="107" spans="1:16">
      <c r="A107" s="13"/>
      <c r="B107" s="40">
        <v>354</v>
      </c>
      <c r="C107" s="21" t="s">
        <v>123</v>
      </c>
      <c r="D107" s="47">
        <v>59150</v>
      </c>
      <c r="E107" s="47">
        <v>105802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164952</v>
      </c>
      <c r="O107" s="48">
        <f t="shared" si="15"/>
        <v>0.12495095194881732</v>
      </c>
      <c r="P107" s="9"/>
    </row>
    <row r="108" spans="1:16">
      <c r="A108" s="13"/>
      <c r="B108" s="40">
        <v>359</v>
      </c>
      <c r="C108" s="21" t="s">
        <v>124</v>
      </c>
      <c r="D108" s="47">
        <v>831289</v>
      </c>
      <c r="E108" s="47">
        <v>521290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1352579</v>
      </c>
      <c r="O108" s="48">
        <f t="shared" si="15"/>
        <v>1.024577050511539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SUM(D110:D115)</f>
        <v>32546473</v>
      </c>
      <c r="E109" s="32">
        <f t="shared" si="16"/>
        <v>19977223</v>
      </c>
      <c r="F109" s="32">
        <f t="shared" si="16"/>
        <v>2160701</v>
      </c>
      <c r="G109" s="32">
        <f t="shared" si="16"/>
        <v>51002747</v>
      </c>
      <c r="H109" s="32">
        <f t="shared" si="16"/>
        <v>0</v>
      </c>
      <c r="I109" s="32">
        <f t="shared" si="16"/>
        <v>9220603</v>
      </c>
      <c r="J109" s="32">
        <f t="shared" si="16"/>
        <v>1555045</v>
      </c>
      <c r="K109" s="32">
        <f t="shared" si="16"/>
        <v>0</v>
      </c>
      <c r="L109" s="32">
        <f t="shared" si="16"/>
        <v>0</v>
      </c>
      <c r="M109" s="32">
        <f t="shared" si="16"/>
        <v>931781</v>
      </c>
      <c r="N109" s="32">
        <f t="shared" ref="N109:N117" si="17">SUM(D109:M109)</f>
        <v>117394573</v>
      </c>
      <c r="O109" s="46">
        <f t="shared" si="15"/>
        <v>88.926255213485902</v>
      </c>
      <c r="P109" s="10"/>
    </row>
    <row r="110" spans="1:16">
      <c r="A110" s="12"/>
      <c r="B110" s="25">
        <v>361.1</v>
      </c>
      <c r="C110" s="20" t="s">
        <v>125</v>
      </c>
      <c r="D110" s="47">
        <v>11974343</v>
      </c>
      <c r="E110" s="47">
        <v>14033943</v>
      </c>
      <c r="F110" s="47">
        <v>1634285</v>
      </c>
      <c r="G110" s="47">
        <v>38998270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752776</v>
      </c>
      <c r="N110" s="47">
        <f t="shared" si="17"/>
        <v>67393617</v>
      </c>
      <c r="O110" s="48">
        <f t="shared" si="15"/>
        <v>51.050588046364993</v>
      </c>
      <c r="P110" s="9"/>
    </row>
    <row r="111" spans="1:16">
      <c r="A111" s="12"/>
      <c r="B111" s="25">
        <v>362</v>
      </c>
      <c r="C111" s="20" t="s">
        <v>126</v>
      </c>
      <c r="D111" s="47">
        <v>830481</v>
      </c>
      <c r="E111" s="47">
        <v>1302204</v>
      </c>
      <c r="F111" s="47">
        <v>0</v>
      </c>
      <c r="G111" s="47">
        <v>74101</v>
      </c>
      <c r="H111" s="47">
        <v>0</v>
      </c>
      <c r="I111" s="47">
        <v>37081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2243867</v>
      </c>
      <c r="O111" s="48">
        <f t="shared" si="15"/>
        <v>1.699726694411325</v>
      </c>
      <c r="P111" s="9"/>
    </row>
    <row r="112" spans="1:16">
      <c r="A112" s="12"/>
      <c r="B112" s="25">
        <v>364</v>
      </c>
      <c r="C112" s="20" t="s">
        <v>127</v>
      </c>
      <c r="D112" s="47">
        <v>707893</v>
      </c>
      <c r="E112" s="47">
        <v>677038</v>
      </c>
      <c r="F112" s="47">
        <v>0</v>
      </c>
      <c r="G112" s="47">
        <v>31942</v>
      </c>
      <c r="H112" s="47">
        <v>0</v>
      </c>
      <c r="I112" s="47">
        <v>1302764</v>
      </c>
      <c r="J112" s="47">
        <v>474211</v>
      </c>
      <c r="K112" s="47">
        <v>0</v>
      </c>
      <c r="L112" s="47">
        <v>0</v>
      </c>
      <c r="M112" s="47">
        <v>0</v>
      </c>
      <c r="N112" s="47">
        <f t="shared" si="17"/>
        <v>3193848</v>
      </c>
      <c r="O112" s="48">
        <f t="shared" si="15"/>
        <v>2.4193362188989904</v>
      </c>
      <c r="P112" s="9"/>
    </row>
    <row r="113" spans="1:119">
      <c r="A113" s="12"/>
      <c r="B113" s="25">
        <v>365</v>
      </c>
      <c r="C113" s="20" t="s">
        <v>128</v>
      </c>
      <c r="D113" s="47">
        <v>9008</v>
      </c>
      <c r="E113" s="47">
        <v>299799</v>
      </c>
      <c r="F113" s="47">
        <v>0</v>
      </c>
      <c r="G113" s="47">
        <v>0</v>
      </c>
      <c r="H113" s="47">
        <v>0</v>
      </c>
      <c r="I113" s="47">
        <v>0</v>
      </c>
      <c r="J113" s="47">
        <v>12294</v>
      </c>
      <c r="K113" s="47">
        <v>0</v>
      </c>
      <c r="L113" s="47">
        <v>0</v>
      </c>
      <c r="M113" s="47">
        <v>0</v>
      </c>
      <c r="N113" s="47">
        <f t="shared" si="17"/>
        <v>321101</v>
      </c>
      <c r="O113" s="48">
        <f t="shared" si="15"/>
        <v>0.24323364143336965</v>
      </c>
      <c r="P113" s="9"/>
    </row>
    <row r="114" spans="1:119">
      <c r="A114" s="12"/>
      <c r="B114" s="25">
        <v>366</v>
      </c>
      <c r="C114" s="20" t="s">
        <v>129</v>
      </c>
      <c r="D114" s="47">
        <v>476804</v>
      </c>
      <c r="E114" s="47">
        <v>909388</v>
      </c>
      <c r="F114" s="47">
        <v>526416</v>
      </c>
      <c r="G114" s="47">
        <v>7244068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9156676</v>
      </c>
      <c r="O114" s="48">
        <f t="shared" si="15"/>
        <v>6.9361716310616952</v>
      </c>
      <c r="P114" s="9"/>
    </row>
    <row r="115" spans="1:119">
      <c r="A115" s="12"/>
      <c r="B115" s="25">
        <v>369.9</v>
      </c>
      <c r="C115" s="20" t="s">
        <v>130</v>
      </c>
      <c r="D115" s="47">
        <v>18547944</v>
      </c>
      <c r="E115" s="47">
        <v>2754851</v>
      </c>
      <c r="F115" s="47">
        <v>0</v>
      </c>
      <c r="G115" s="47">
        <v>4654366</v>
      </c>
      <c r="H115" s="47">
        <v>0</v>
      </c>
      <c r="I115" s="47">
        <v>7880758</v>
      </c>
      <c r="J115" s="47">
        <v>1068540</v>
      </c>
      <c r="K115" s="47">
        <v>0</v>
      </c>
      <c r="L115" s="47">
        <v>0</v>
      </c>
      <c r="M115" s="47">
        <v>179005</v>
      </c>
      <c r="N115" s="47">
        <f t="shared" si="17"/>
        <v>35085464</v>
      </c>
      <c r="O115" s="48">
        <f t="shared" si="15"/>
        <v>26.577198981315533</v>
      </c>
      <c r="P115" s="9"/>
    </row>
    <row r="116" spans="1:119" ht="15.75">
      <c r="A116" s="29" t="s">
        <v>72</v>
      </c>
      <c r="B116" s="30"/>
      <c r="C116" s="31"/>
      <c r="D116" s="32">
        <f t="shared" ref="D116:M116" si="18">SUM(D117:D124)</f>
        <v>43729520</v>
      </c>
      <c r="E116" s="32">
        <f t="shared" si="18"/>
        <v>621587175</v>
      </c>
      <c r="F116" s="32">
        <f t="shared" si="18"/>
        <v>144667829</v>
      </c>
      <c r="G116" s="32">
        <f t="shared" si="18"/>
        <v>20515926</v>
      </c>
      <c r="H116" s="32">
        <f t="shared" si="18"/>
        <v>0</v>
      </c>
      <c r="I116" s="32">
        <f t="shared" si="18"/>
        <v>58575340</v>
      </c>
      <c r="J116" s="32">
        <f t="shared" si="18"/>
        <v>4484050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si="17"/>
        <v>893559840</v>
      </c>
      <c r="O116" s="46">
        <f t="shared" si="15"/>
        <v>676.870560109807</v>
      </c>
      <c r="P116" s="9"/>
    </row>
    <row r="117" spans="1:119">
      <c r="A117" s="12"/>
      <c r="B117" s="25">
        <v>381</v>
      </c>
      <c r="C117" s="20" t="s">
        <v>131</v>
      </c>
      <c r="D117" s="47">
        <v>43729520</v>
      </c>
      <c r="E117" s="47">
        <v>620161175</v>
      </c>
      <c r="F117" s="47">
        <v>112424774</v>
      </c>
      <c r="G117" s="47">
        <v>20515926</v>
      </c>
      <c r="H117" s="47">
        <v>0</v>
      </c>
      <c r="I117" s="47">
        <v>1041422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797872817</v>
      </c>
      <c r="O117" s="48">
        <f t="shared" si="15"/>
        <v>604.38774927393729</v>
      </c>
      <c r="P117" s="9"/>
    </row>
    <row r="118" spans="1:119">
      <c r="A118" s="12"/>
      <c r="B118" s="25">
        <v>384</v>
      </c>
      <c r="C118" s="20" t="s">
        <v>132</v>
      </c>
      <c r="D118" s="47">
        <v>0</v>
      </c>
      <c r="E118" s="47">
        <v>1426000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9">SUM(D118:M118)</f>
        <v>1426000</v>
      </c>
      <c r="O118" s="48">
        <f t="shared" si="15"/>
        <v>1.0801933743089716</v>
      </c>
      <c r="P118" s="9"/>
    </row>
    <row r="119" spans="1:119">
      <c r="A119" s="12"/>
      <c r="B119" s="25">
        <v>385</v>
      </c>
      <c r="C119" s="20" t="s">
        <v>133</v>
      </c>
      <c r="D119" s="47">
        <v>0</v>
      </c>
      <c r="E119" s="47">
        <v>0</v>
      </c>
      <c r="F119" s="47">
        <v>32243055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32243055</v>
      </c>
      <c r="O119" s="48">
        <f t="shared" si="15"/>
        <v>24.424077404263507</v>
      </c>
      <c r="P119" s="9"/>
    </row>
    <row r="120" spans="1:119">
      <c r="A120" s="12"/>
      <c r="B120" s="25">
        <v>389.1</v>
      </c>
      <c r="C120" s="20" t="s">
        <v>137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9093482</v>
      </c>
      <c r="J120" s="47">
        <v>4413754</v>
      </c>
      <c r="K120" s="47">
        <v>0</v>
      </c>
      <c r="L120" s="47">
        <v>0</v>
      </c>
      <c r="M120" s="47">
        <v>0</v>
      </c>
      <c r="N120" s="47">
        <f t="shared" si="19"/>
        <v>13507236</v>
      </c>
      <c r="O120" s="48">
        <f t="shared" si="15"/>
        <v>10.231715871267614</v>
      </c>
      <c r="P120" s="9"/>
    </row>
    <row r="121" spans="1:119">
      <c r="A121" s="12"/>
      <c r="B121" s="25">
        <v>389.5</v>
      </c>
      <c r="C121" s="20" t="s">
        <v>138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6705822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6705822</v>
      </c>
      <c r="O121" s="48">
        <f t="shared" si="15"/>
        <v>5.0796525201229574</v>
      </c>
      <c r="P121" s="9"/>
    </row>
    <row r="122" spans="1:119">
      <c r="A122" s="12"/>
      <c r="B122" s="25">
        <v>389.6</v>
      </c>
      <c r="C122" s="20" t="s">
        <v>139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7425642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7425642</v>
      </c>
      <c r="O122" s="48">
        <f t="shared" si="15"/>
        <v>5.6249153495023991</v>
      </c>
      <c r="P122" s="9"/>
    </row>
    <row r="123" spans="1:119">
      <c r="A123" s="12"/>
      <c r="B123" s="25">
        <v>389.7</v>
      </c>
      <c r="C123" s="20" t="s">
        <v>140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13303665</v>
      </c>
      <c r="J123" s="47">
        <v>70296</v>
      </c>
      <c r="K123" s="47">
        <v>0</v>
      </c>
      <c r="L123" s="47">
        <v>0</v>
      </c>
      <c r="M123" s="47">
        <v>0</v>
      </c>
      <c r="N123" s="47">
        <f t="shared" si="19"/>
        <v>13373961</v>
      </c>
      <c r="O123" s="48">
        <f t="shared" si="15"/>
        <v>10.130760210705883</v>
      </c>
      <c r="P123" s="9"/>
    </row>
    <row r="124" spans="1:119" ht="15.75" thickBot="1">
      <c r="A124" s="12"/>
      <c r="B124" s="25">
        <v>389.9</v>
      </c>
      <c r="C124" s="20" t="s">
        <v>142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21005307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21005307</v>
      </c>
      <c r="O124" s="48">
        <f t="shared" si="15"/>
        <v>15.911496105698362</v>
      </c>
      <c r="P124" s="9"/>
    </row>
    <row r="125" spans="1:119" ht="16.5" thickBot="1">
      <c r="A125" s="14" t="s">
        <v>99</v>
      </c>
      <c r="B125" s="23"/>
      <c r="C125" s="22"/>
      <c r="D125" s="15">
        <f t="shared" ref="D125:M125" si="20">SUM(D5,D14,D31,D66,D99,D109,D116)</f>
        <v>888653386</v>
      </c>
      <c r="E125" s="15">
        <f t="shared" si="20"/>
        <v>1276912240</v>
      </c>
      <c r="F125" s="15">
        <f t="shared" si="20"/>
        <v>180236123</v>
      </c>
      <c r="G125" s="15">
        <f t="shared" si="20"/>
        <v>152834753</v>
      </c>
      <c r="H125" s="15">
        <f t="shared" si="20"/>
        <v>0</v>
      </c>
      <c r="I125" s="15">
        <f t="shared" si="20"/>
        <v>498587284</v>
      </c>
      <c r="J125" s="15">
        <f t="shared" si="20"/>
        <v>120436503</v>
      </c>
      <c r="K125" s="15">
        <f t="shared" si="20"/>
        <v>0</v>
      </c>
      <c r="L125" s="15">
        <f t="shared" si="20"/>
        <v>0</v>
      </c>
      <c r="M125" s="15">
        <f t="shared" si="20"/>
        <v>5975928</v>
      </c>
      <c r="N125" s="15">
        <f>SUM(D125:M125)</f>
        <v>3123636217</v>
      </c>
      <c r="O125" s="38">
        <f t="shared" si="15"/>
        <v>2366.1508733204355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52" t="s">
        <v>161</v>
      </c>
      <c r="M127" s="52"/>
      <c r="N127" s="52"/>
      <c r="O127" s="44">
        <v>1320134</v>
      </c>
    </row>
    <row r="128" spans="1:119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  <row r="129" spans="1:15" ht="15.75" thickBot="1">
      <c r="A129" s="56" t="s">
        <v>168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8"/>
    </row>
  </sheetData>
  <mergeCells count="10">
    <mergeCell ref="A129:O129"/>
    <mergeCell ref="L127:N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611961730</v>
      </c>
      <c r="E5" s="27">
        <f t="shared" si="0"/>
        <v>304152689</v>
      </c>
      <c r="F5" s="27">
        <f t="shared" si="0"/>
        <v>32254686</v>
      </c>
      <c r="G5" s="27">
        <f t="shared" si="0"/>
        <v>33243780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2699635</v>
      </c>
      <c r="N5" s="28">
        <f>SUM(D5:M5)</f>
        <v>984312520</v>
      </c>
      <c r="O5" s="33">
        <f t="shared" ref="O5:O36" si="1">(N5/O$138)</f>
        <v>764.60722231198497</v>
      </c>
      <c r="P5" s="6"/>
    </row>
    <row r="6" spans="1:133">
      <c r="A6" s="12"/>
      <c r="B6" s="25">
        <v>311</v>
      </c>
      <c r="C6" s="20" t="s">
        <v>3</v>
      </c>
      <c r="D6" s="47">
        <v>582556639</v>
      </c>
      <c r="E6" s="47">
        <v>240949377</v>
      </c>
      <c r="F6" s="47">
        <v>32254686</v>
      </c>
      <c r="G6" s="47">
        <v>393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2275753</v>
      </c>
      <c r="N6" s="47">
        <f>SUM(D6:M6)</f>
        <v>858036848</v>
      </c>
      <c r="O6" s="48">
        <f t="shared" si="1"/>
        <v>666.51714537839143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22346492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22346492</v>
      </c>
      <c r="O7" s="48">
        <f t="shared" si="1"/>
        <v>17.358601896618154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2847736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2847736</v>
      </c>
      <c r="O8" s="48">
        <f t="shared" si="1"/>
        <v>2.2121018158316659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12229250</v>
      </c>
      <c r="F9" s="47">
        <v>0</v>
      </c>
      <c r="G9" s="47">
        <v>21015759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33245009</v>
      </c>
      <c r="O9" s="48">
        <f t="shared" si="1"/>
        <v>25.824495239811583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9379892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9379892</v>
      </c>
      <c r="O10" s="48">
        <f t="shared" si="1"/>
        <v>7.28623584682882</v>
      </c>
      <c r="P10" s="9"/>
    </row>
    <row r="11" spans="1:133">
      <c r="A11" s="12"/>
      <c r="B11" s="25">
        <v>314.10000000000002</v>
      </c>
      <c r="C11" s="20" t="s">
        <v>16</v>
      </c>
      <c r="D11" s="47">
        <v>26446677</v>
      </c>
      <c r="E11" s="47">
        <v>28590929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55037606</v>
      </c>
      <c r="O11" s="48">
        <f t="shared" si="1"/>
        <v>42.752835294994966</v>
      </c>
      <c r="P11" s="9"/>
    </row>
    <row r="12" spans="1:133">
      <c r="A12" s="12"/>
      <c r="B12" s="25">
        <v>314.39999999999998</v>
      </c>
      <c r="C12" s="20" t="s">
        <v>17</v>
      </c>
      <c r="D12" s="47">
        <v>1071908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423882</v>
      </c>
      <c r="N12" s="47">
        <f t="shared" si="2"/>
        <v>1495790</v>
      </c>
      <c r="O12" s="48">
        <f t="shared" si="1"/>
        <v>1.1619194248002087</v>
      </c>
      <c r="P12" s="9"/>
    </row>
    <row r="13" spans="1:133">
      <c r="A13" s="12"/>
      <c r="B13" s="25">
        <v>316</v>
      </c>
      <c r="C13" s="20" t="s">
        <v>18</v>
      </c>
      <c r="D13" s="47">
        <v>1886506</v>
      </c>
      <c r="E13" s="47">
        <v>36641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1923147</v>
      </c>
      <c r="O13" s="48">
        <f t="shared" si="1"/>
        <v>1.4938874147081123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SUM(D15:D30)</f>
        <v>31618290</v>
      </c>
      <c r="E14" s="32">
        <f t="shared" si="3"/>
        <v>18143649</v>
      </c>
      <c r="F14" s="32">
        <f t="shared" si="3"/>
        <v>0</v>
      </c>
      <c r="G14" s="32">
        <f t="shared" si="3"/>
        <v>8316159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58078098</v>
      </c>
      <c r="O14" s="46">
        <f t="shared" si="1"/>
        <v>45.114668651114229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8223170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8223170</v>
      </c>
      <c r="O15" s="48">
        <f t="shared" si="1"/>
        <v>6.3877021215774494</v>
      </c>
      <c r="P15" s="9"/>
    </row>
    <row r="16" spans="1:133">
      <c r="A16" s="12"/>
      <c r="B16" s="25">
        <v>323.10000000000002</v>
      </c>
      <c r="C16" s="20" t="s">
        <v>20</v>
      </c>
      <c r="D16" s="47">
        <v>29913714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30" si="4">SUM(D16:M16)</f>
        <v>29913714</v>
      </c>
      <c r="O16" s="48">
        <f t="shared" si="1"/>
        <v>23.236768105494725</v>
      </c>
      <c r="P16" s="9"/>
    </row>
    <row r="17" spans="1:16">
      <c r="A17" s="12"/>
      <c r="B17" s="25">
        <v>323.2</v>
      </c>
      <c r="C17" s="20" t="s">
        <v>21</v>
      </c>
      <c r="D17" s="47">
        <v>0</v>
      </c>
      <c r="E17" s="47">
        <v>4335380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4335380</v>
      </c>
      <c r="O17" s="48">
        <f t="shared" si="1"/>
        <v>3.3676934836376291</v>
      </c>
      <c r="P17" s="9"/>
    </row>
    <row r="18" spans="1:16">
      <c r="A18" s="12"/>
      <c r="B18" s="25">
        <v>324.11</v>
      </c>
      <c r="C18" s="20" t="s">
        <v>22</v>
      </c>
      <c r="D18" s="47">
        <v>0</v>
      </c>
      <c r="E18" s="47">
        <v>0</v>
      </c>
      <c r="F18" s="47">
        <v>0</v>
      </c>
      <c r="G18" s="47">
        <v>426583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426583</v>
      </c>
      <c r="O18" s="48">
        <f t="shared" si="1"/>
        <v>0.33136675201034066</v>
      </c>
      <c r="P18" s="9"/>
    </row>
    <row r="19" spans="1:16">
      <c r="A19" s="12"/>
      <c r="B19" s="25">
        <v>324.12</v>
      </c>
      <c r="C19" s="20" t="s">
        <v>23</v>
      </c>
      <c r="D19" s="47">
        <v>0</v>
      </c>
      <c r="E19" s="47">
        <v>0</v>
      </c>
      <c r="F19" s="47">
        <v>0</v>
      </c>
      <c r="G19" s="47">
        <v>148571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148571</v>
      </c>
      <c r="O19" s="48">
        <f t="shared" si="1"/>
        <v>0.11540893498552057</v>
      </c>
      <c r="P19" s="9"/>
    </row>
    <row r="20" spans="1:16">
      <c r="A20" s="12"/>
      <c r="B20" s="25">
        <v>324.20999999999998</v>
      </c>
      <c r="C20" s="20" t="s">
        <v>24</v>
      </c>
      <c r="D20" s="47">
        <v>0</v>
      </c>
      <c r="E20" s="47">
        <v>0</v>
      </c>
      <c r="F20" s="47">
        <v>0</v>
      </c>
      <c r="G20" s="47">
        <v>110980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110980</v>
      </c>
      <c r="O20" s="48">
        <f t="shared" si="1"/>
        <v>8.6208503709964079E-2</v>
      </c>
      <c r="P20" s="9"/>
    </row>
    <row r="21" spans="1:16">
      <c r="A21" s="12"/>
      <c r="B21" s="25">
        <v>324.22000000000003</v>
      </c>
      <c r="C21" s="20" t="s">
        <v>25</v>
      </c>
      <c r="D21" s="47">
        <v>0</v>
      </c>
      <c r="E21" s="47">
        <v>0</v>
      </c>
      <c r="F21" s="47">
        <v>0</v>
      </c>
      <c r="G21" s="47">
        <v>158670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158670</v>
      </c>
      <c r="O21" s="48">
        <f t="shared" si="1"/>
        <v>0.12325376900036043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1771937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1771937</v>
      </c>
      <c r="O22" s="48">
        <f t="shared" si="1"/>
        <v>1.3764285226015736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3449496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3449496</v>
      </c>
      <c r="O23" s="48">
        <f t="shared" si="1"/>
        <v>2.6795448613579587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2531973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2531973</v>
      </c>
      <c r="O24" s="48">
        <f t="shared" si="1"/>
        <v>1.9668192806274003</v>
      </c>
      <c r="P24" s="9"/>
    </row>
    <row r="25" spans="1:16">
      <c r="A25" s="12"/>
      <c r="B25" s="25">
        <v>324.52</v>
      </c>
      <c r="C25" s="20" t="s">
        <v>29</v>
      </c>
      <c r="D25" s="47">
        <v>0</v>
      </c>
      <c r="E25" s="47">
        <v>452122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452122</v>
      </c>
      <c r="O25" s="48">
        <f t="shared" si="1"/>
        <v>0.351205272250463</v>
      </c>
      <c r="P25" s="9"/>
    </row>
    <row r="26" spans="1:16">
      <c r="A26" s="12"/>
      <c r="B26" s="25">
        <v>324.61</v>
      </c>
      <c r="C26" s="20" t="s">
        <v>30</v>
      </c>
      <c r="D26" s="47">
        <v>0</v>
      </c>
      <c r="E26" s="47">
        <v>0</v>
      </c>
      <c r="F26" s="47">
        <v>0</v>
      </c>
      <c r="G26" s="47">
        <v>1140462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1140462</v>
      </c>
      <c r="O26" s="48">
        <f t="shared" si="1"/>
        <v>0.88590306864365698</v>
      </c>
      <c r="P26" s="9"/>
    </row>
    <row r="27" spans="1:16">
      <c r="A27" s="12"/>
      <c r="B27" s="25">
        <v>324.62</v>
      </c>
      <c r="C27" s="20" t="s">
        <v>31</v>
      </c>
      <c r="D27" s="47">
        <v>0</v>
      </c>
      <c r="E27" s="47">
        <v>0</v>
      </c>
      <c r="F27" s="47">
        <v>0</v>
      </c>
      <c r="G27" s="47">
        <v>35039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35039</v>
      </c>
      <c r="O27" s="48">
        <f t="shared" si="1"/>
        <v>2.7218055158527946E-2</v>
      </c>
      <c r="P27" s="9"/>
    </row>
    <row r="28" spans="1:16">
      <c r="A28" s="12"/>
      <c r="B28" s="25">
        <v>324.72000000000003</v>
      </c>
      <c r="C28" s="20" t="s">
        <v>32</v>
      </c>
      <c r="D28" s="47">
        <v>44000</v>
      </c>
      <c r="E28" s="47">
        <v>1180067</v>
      </c>
      <c r="F28" s="47">
        <v>0</v>
      </c>
      <c r="G28" s="47">
        <v>578969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1803036</v>
      </c>
      <c r="O28" s="48">
        <f t="shared" si="1"/>
        <v>1.4005860127518364</v>
      </c>
      <c r="P28" s="9"/>
    </row>
    <row r="29" spans="1:16">
      <c r="A29" s="12"/>
      <c r="B29" s="25">
        <v>325.10000000000002</v>
      </c>
      <c r="C29" s="20" t="s">
        <v>33</v>
      </c>
      <c r="D29" s="47">
        <v>0</v>
      </c>
      <c r="E29" s="47">
        <v>0</v>
      </c>
      <c r="F29" s="47">
        <v>0</v>
      </c>
      <c r="G29" s="47">
        <v>495452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495452</v>
      </c>
      <c r="O29" s="48">
        <f t="shared" si="1"/>
        <v>0.38486371940988578</v>
      </c>
      <c r="P29" s="9"/>
    </row>
    <row r="30" spans="1:16">
      <c r="A30" s="12"/>
      <c r="B30" s="25">
        <v>329</v>
      </c>
      <c r="C30" s="20" t="s">
        <v>34</v>
      </c>
      <c r="D30" s="47">
        <v>1660576</v>
      </c>
      <c r="E30" s="47">
        <v>1420937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3081513</v>
      </c>
      <c r="O30" s="48">
        <f t="shared" si="1"/>
        <v>2.3936981878969412</v>
      </c>
      <c r="P30" s="9"/>
    </row>
    <row r="31" spans="1:16" ht="15.75">
      <c r="A31" s="29" t="s">
        <v>37</v>
      </c>
      <c r="B31" s="30"/>
      <c r="C31" s="31"/>
      <c r="D31" s="32">
        <f t="shared" ref="D31:M31" si="5">SUM(D32:D63)</f>
        <v>25699292</v>
      </c>
      <c r="E31" s="32">
        <f t="shared" si="5"/>
        <v>178625468</v>
      </c>
      <c r="F31" s="32">
        <f t="shared" si="5"/>
        <v>189</v>
      </c>
      <c r="G31" s="32">
        <f t="shared" si="5"/>
        <v>26080283</v>
      </c>
      <c r="H31" s="32">
        <f t="shared" si="5"/>
        <v>0</v>
      </c>
      <c r="I31" s="32">
        <f t="shared" si="5"/>
        <v>0</v>
      </c>
      <c r="J31" s="32">
        <f t="shared" si="5"/>
        <v>35290</v>
      </c>
      <c r="K31" s="32">
        <f t="shared" si="5"/>
        <v>0</v>
      </c>
      <c r="L31" s="32">
        <f t="shared" si="5"/>
        <v>0</v>
      </c>
      <c r="M31" s="32">
        <f t="shared" si="5"/>
        <v>2579257</v>
      </c>
      <c r="N31" s="45">
        <f>SUM(D31:M31)</f>
        <v>233019779</v>
      </c>
      <c r="O31" s="46">
        <f t="shared" si="1"/>
        <v>181.00816797996495</v>
      </c>
      <c r="P31" s="10"/>
    </row>
    <row r="32" spans="1:16">
      <c r="A32" s="12"/>
      <c r="B32" s="25">
        <v>331.1</v>
      </c>
      <c r="C32" s="20" t="s">
        <v>35</v>
      </c>
      <c r="D32" s="47">
        <v>0</v>
      </c>
      <c r="E32" s="47">
        <v>5788893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5788893</v>
      </c>
      <c r="O32" s="48">
        <f t="shared" si="1"/>
        <v>4.4967724244646341</v>
      </c>
      <c r="P32" s="9"/>
    </row>
    <row r="33" spans="1:16">
      <c r="A33" s="12"/>
      <c r="B33" s="25">
        <v>331.2</v>
      </c>
      <c r="C33" s="20" t="s">
        <v>36</v>
      </c>
      <c r="D33" s="47">
        <v>550554</v>
      </c>
      <c r="E33" s="47">
        <v>4258553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4809107</v>
      </c>
      <c r="O33" s="48">
        <f t="shared" si="1"/>
        <v>3.7356813718788451</v>
      </c>
      <c r="P33" s="9"/>
    </row>
    <row r="34" spans="1:16">
      <c r="A34" s="12"/>
      <c r="B34" s="25">
        <v>331.39</v>
      </c>
      <c r="C34" s="20" t="s">
        <v>42</v>
      </c>
      <c r="D34" s="47">
        <v>0</v>
      </c>
      <c r="E34" s="47">
        <v>20253</v>
      </c>
      <c r="F34" s="47">
        <v>0</v>
      </c>
      <c r="G34" s="47">
        <v>80996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125000</v>
      </c>
      <c r="N34" s="47">
        <f t="shared" ref="N34:N43" si="6">SUM(D34:M34)</f>
        <v>226249</v>
      </c>
      <c r="O34" s="48">
        <f t="shared" si="1"/>
        <v>0.17574867323730098</v>
      </c>
      <c r="P34" s="9"/>
    </row>
    <row r="35" spans="1:16">
      <c r="A35" s="12"/>
      <c r="B35" s="25">
        <v>331.42</v>
      </c>
      <c r="C35" s="20" t="s">
        <v>43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2119741</v>
      </c>
      <c r="N35" s="47">
        <f t="shared" si="6"/>
        <v>2119741</v>
      </c>
      <c r="O35" s="48">
        <f t="shared" si="1"/>
        <v>1.6466002871027481</v>
      </c>
      <c r="P35" s="9"/>
    </row>
    <row r="36" spans="1:16">
      <c r="A36" s="12"/>
      <c r="B36" s="25">
        <v>331.49</v>
      </c>
      <c r="C36" s="20" t="s">
        <v>44</v>
      </c>
      <c r="D36" s="47">
        <v>0</v>
      </c>
      <c r="E36" s="47">
        <v>13362600</v>
      </c>
      <c r="F36" s="47">
        <v>0</v>
      </c>
      <c r="G36" s="47">
        <v>1592985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255624</v>
      </c>
      <c r="N36" s="47">
        <f t="shared" si="6"/>
        <v>15211209</v>
      </c>
      <c r="O36" s="48">
        <f t="shared" si="1"/>
        <v>11.815962943859606</v>
      </c>
      <c r="P36" s="9"/>
    </row>
    <row r="37" spans="1:16">
      <c r="A37" s="12"/>
      <c r="B37" s="25">
        <v>331.5</v>
      </c>
      <c r="C37" s="20" t="s">
        <v>38</v>
      </c>
      <c r="D37" s="47">
        <v>0</v>
      </c>
      <c r="E37" s="47">
        <v>8986094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8986094</v>
      </c>
      <c r="O37" s="48">
        <f t="shared" ref="O37:O68" si="7">(N37/O$138)</f>
        <v>6.9803362582184718</v>
      </c>
      <c r="P37" s="9"/>
    </row>
    <row r="38" spans="1:16">
      <c r="A38" s="12"/>
      <c r="B38" s="25">
        <v>331.62</v>
      </c>
      <c r="C38" s="20" t="s">
        <v>45</v>
      </c>
      <c r="D38" s="47">
        <v>0</v>
      </c>
      <c r="E38" s="47">
        <v>548850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548850</v>
      </c>
      <c r="O38" s="48">
        <f t="shared" si="7"/>
        <v>0.42634291999651996</v>
      </c>
      <c r="P38" s="9"/>
    </row>
    <row r="39" spans="1:16">
      <c r="A39" s="12"/>
      <c r="B39" s="25">
        <v>331.69</v>
      </c>
      <c r="C39" s="20" t="s">
        <v>46</v>
      </c>
      <c r="D39" s="47">
        <v>640780</v>
      </c>
      <c r="E39" s="47">
        <v>31995800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32636580</v>
      </c>
      <c r="O39" s="48">
        <f t="shared" si="7"/>
        <v>25.351871760772568</v>
      </c>
      <c r="P39" s="9"/>
    </row>
    <row r="40" spans="1:16">
      <c r="A40" s="12"/>
      <c r="B40" s="25">
        <v>331.9</v>
      </c>
      <c r="C40" s="20" t="s">
        <v>39</v>
      </c>
      <c r="D40" s="47">
        <v>414832</v>
      </c>
      <c r="E40" s="47">
        <v>13384</v>
      </c>
      <c r="F40" s="47">
        <v>0</v>
      </c>
      <c r="G40" s="47">
        <v>1012234</v>
      </c>
      <c r="H40" s="47">
        <v>0</v>
      </c>
      <c r="I40" s="47">
        <v>0</v>
      </c>
      <c r="J40" s="47">
        <v>35039</v>
      </c>
      <c r="K40" s="47">
        <v>0</v>
      </c>
      <c r="L40" s="47">
        <v>0</v>
      </c>
      <c r="M40" s="47">
        <v>0</v>
      </c>
      <c r="N40" s="47">
        <f t="shared" si="6"/>
        <v>1475489</v>
      </c>
      <c r="O40" s="48">
        <f t="shared" si="7"/>
        <v>1.1461497470761506</v>
      </c>
      <c r="P40" s="9"/>
    </row>
    <row r="41" spans="1:16">
      <c r="A41" s="12"/>
      <c r="B41" s="25">
        <v>333</v>
      </c>
      <c r="C41" s="20" t="s">
        <v>4</v>
      </c>
      <c r="D41" s="47">
        <v>8484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8484</v>
      </c>
      <c r="O41" s="48">
        <f t="shared" si="7"/>
        <v>6.5903130787108959E-3</v>
      </c>
      <c r="P41" s="9"/>
    </row>
    <row r="42" spans="1:16">
      <c r="A42" s="12"/>
      <c r="B42" s="25">
        <v>334.1</v>
      </c>
      <c r="C42" s="20" t="s">
        <v>40</v>
      </c>
      <c r="D42" s="47">
        <v>0</v>
      </c>
      <c r="E42" s="47">
        <v>6686945</v>
      </c>
      <c r="F42" s="47">
        <v>0</v>
      </c>
      <c r="G42" s="47">
        <v>5226668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11913613</v>
      </c>
      <c r="O42" s="48">
        <f t="shared" si="7"/>
        <v>9.2544129618812061</v>
      </c>
      <c r="P42" s="9"/>
    </row>
    <row r="43" spans="1:16">
      <c r="A43" s="12"/>
      <c r="B43" s="25">
        <v>334.2</v>
      </c>
      <c r="C43" s="20" t="s">
        <v>41</v>
      </c>
      <c r="D43" s="47">
        <v>351827</v>
      </c>
      <c r="E43" s="47">
        <v>727863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1079690</v>
      </c>
      <c r="O43" s="48">
        <f t="shared" si="7"/>
        <v>0.83869579537404149</v>
      </c>
      <c r="P43" s="9"/>
    </row>
    <row r="44" spans="1:16">
      <c r="A44" s="12"/>
      <c r="B44" s="25">
        <v>334.39</v>
      </c>
      <c r="C44" s="20" t="s">
        <v>47</v>
      </c>
      <c r="D44" s="47">
        <v>0</v>
      </c>
      <c r="E44" s="47">
        <v>1562645</v>
      </c>
      <c r="F44" s="47">
        <v>0</v>
      </c>
      <c r="G44" s="47">
        <v>856514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6" si="8">SUM(D44:M44)</f>
        <v>2419159</v>
      </c>
      <c r="O44" s="48">
        <f t="shared" si="7"/>
        <v>1.8791861382816093</v>
      </c>
      <c r="P44" s="9"/>
    </row>
    <row r="45" spans="1:16">
      <c r="A45" s="12"/>
      <c r="B45" s="25">
        <v>334.49</v>
      </c>
      <c r="C45" s="20" t="s">
        <v>48</v>
      </c>
      <c r="D45" s="47">
        <v>0</v>
      </c>
      <c r="E45" s="47">
        <v>9752344</v>
      </c>
      <c r="F45" s="47">
        <v>0</v>
      </c>
      <c r="G45" s="47">
        <v>3034761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78892</v>
      </c>
      <c r="N45" s="47">
        <f t="shared" si="8"/>
        <v>12865997</v>
      </c>
      <c r="O45" s="48">
        <f t="shared" si="7"/>
        <v>9.9942183285897173</v>
      </c>
      <c r="P45" s="9"/>
    </row>
    <row r="46" spans="1:16">
      <c r="A46" s="12"/>
      <c r="B46" s="25">
        <v>334.69</v>
      </c>
      <c r="C46" s="20" t="s">
        <v>49</v>
      </c>
      <c r="D46" s="47">
        <v>66236</v>
      </c>
      <c r="E46" s="47">
        <v>11162104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11228340</v>
      </c>
      <c r="O46" s="48">
        <f t="shared" si="7"/>
        <v>8.7220975900769329</v>
      </c>
      <c r="P46" s="9"/>
    </row>
    <row r="47" spans="1:16">
      <c r="A47" s="12"/>
      <c r="B47" s="25">
        <v>334.7</v>
      </c>
      <c r="C47" s="20" t="s">
        <v>50</v>
      </c>
      <c r="D47" s="47">
        <v>0</v>
      </c>
      <c r="E47" s="47">
        <v>942876</v>
      </c>
      <c r="F47" s="47">
        <v>0</v>
      </c>
      <c r="G47" s="47">
        <v>734200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1677076</v>
      </c>
      <c r="O47" s="48">
        <f t="shared" si="7"/>
        <v>1.3027411476652706</v>
      </c>
      <c r="P47" s="9"/>
    </row>
    <row r="48" spans="1:16">
      <c r="A48" s="12"/>
      <c r="B48" s="25">
        <v>334.9</v>
      </c>
      <c r="C48" s="20" t="s">
        <v>51</v>
      </c>
      <c r="D48" s="47">
        <v>12217</v>
      </c>
      <c r="E48" s="47">
        <v>1916</v>
      </c>
      <c r="F48" s="47">
        <v>0</v>
      </c>
      <c r="G48" s="47">
        <v>89550</v>
      </c>
      <c r="H48" s="47">
        <v>0</v>
      </c>
      <c r="I48" s="47">
        <v>0</v>
      </c>
      <c r="J48" s="47">
        <v>251</v>
      </c>
      <c r="K48" s="47">
        <v>0</v>
      </c>
      <c r="L48" s="47">
        <v>0</v>
      </c>
      <c r="M48" s="47">
        <v>0</v>
      </c>
      <c r="N48" s="47">
        <f t="shared" si="8"/>
        <v>103934</v>
      </c>
      <c r="O48" s="48">
        <f t="shared" si="7"/>
        <v>8.0735219179955006E-2</v>
      </c>
      <c r="P48" s="9"/>
    </row>
    <row r="49" spans="1:16">
      <c r="A49" s="12"/>
      <c r="B49" s="25">
        <v>335.12</v>
      </c>
      <c r="C49" s="20" t="s">
        <v>52</v>
      </c>
      <c r="D49" s="47">
        <v>22072684</v>
      </c>
      <c r="E49" s="47">
        <v>3838351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25911035</v>
      </c>
      <c r="O49" s="48">
        <f t="shared" si="7"/>
        <v>20.127514479424303</v>
      </c>
      <c r="P49" s="9"/>
    </row>
    <row r="50" spans="1:16">
      <c r="A50" s="12"/>
      <c r="B50" s="25">
        <v>335.13</v>
      </c>
      <c r="C50" s="20" t="s">
        <v>53</v>
      </c>
      <c r="D50" s="47">
        <v>372954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372954</v>
      </c>
      <c r="O50" s="48">
        <f t="shared" si="7"/>
        <v>0.28970811220621684</v>
      </c>
      <c r="P50" s="9"/>
    </row>
    <row r="51" spans="1:16">
      <c r="A51" s="12"/>
      <c r="B51" s="25">
        <v>335.14</v>
      </c>
      <c r="C51" s="20" t="s">
        <v>54</v>
      </c>
      <c r="D51" s="47">
        <v>66516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66516</v>
      </c>
      <c r="O51" s="48">
        <f t="shared" si="7"/>
        <v>5.1669173119228425E-2</v>
      </c>
      <c r="P51" s="9"/>
    </row>
    <row r="52" spans="1:16">
      <c r="A52" s="12"/>
      <c r="B52" s="25">
        <v>335.15</v>
      </c>
      <c r="C52" s="20" t="s">
        <v>55</v>
      </c>
      <c r="D52" s="47">
        <v>494612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494612</v>
      </c>
      <c r="O52" s="48">
        <f t="shared" si="7"/>
        <v>0.38421121316446888</v>
      </c>
      <c r="P52" s="9"/>
    </row>
    <row r="53" spans="1:16">
      <c r="A53" s="12"/>
      <c r="B53" s="25">
        <v>335.16</v>
      </c>
      <c r="C53" s="20" t="s">
        <v>56</v>
      </c>
      <c r="D53" s="47">
        <v>565559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565559</v>
      </c>
      <c r="O53" s="48">
        <f t="shared" si="7"/>
        <v>0.43932235672827152</v>
      </c>
      <c r="P53" s="9"/>
    </row>
    <row r="54" spans="1:16">
      <c r="A54" s="12"/>
      <c r="B54" s="25">
        <v>335.18</v>
      </c>
      <c r="C54" s="20" t="s">
        <v>57</v>
      </c>
      <c r="D54" s="47">
        <v>0</v>
      </c>
      <c r="E54" s="47">
        <v>64658133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64658133</v>
      </c>
      <c r="O54" s="48">
        <f t="shared" si="7"/>
        <v>50.225994761307</v>
      </c>
      <c r="P54" s="9"/>
    </row>
    <row r="55" spans="1:16">
      <c r="A55" s="12"/>
      <c r="B55" s="25">
        <v>335.19</v>
      </c>
      <c r="C55" s="20" t="s">
        <v>73</v>
      </c>
      <c r="D55" s="47">
        <v>0</v>
      </c>
      <c r="E55" s="47">
        <v>43433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43433</v>
      </c>
      <c r="O55" s="48">
        <f t="shared" si="7"/>
        <v>3.3738456853801314E-2</v>
      </c>
      <c r="P55" s="9"/>
    </row>
    <row r="56" spans="1:16">
      <c r="A56" s="12"/>
      <c r="B56" s="25">
        <v>335.21</v>
      </c>
      <c r="C56" s="20" t="s">
        <v>58</v>
      </c>
      <c r="D56" s="47">
        <v>0</v>
      </c>
      <c r="E56" s="47">
        <v>290497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290497</v>
      </c>
      <c r="O56" s="48">
        <f t="shared" si="7"/>
        <v>0.22565607949390373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4872389</v>
      </c>
      <c r="F57" s="47">
        <v>0</v>
      </c>
      <c r="G57" s="47">
        <v>11144296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5" si="9">SUM(D57:M57)</f>
        <v>16016685</v>
      </c>
      <c r="O57" s="48">
        <f t="shared" si="7"/>
        <v>12.44165118258989</v>
      </c>
      <c r="P57" s="9"/>
    </row>
    <row r="58" spans="1:16">
      <c r="A58" s="12"/>
      <c r="B58" s="25">
        <v>335.8</v>
      </c>
      <c r="C58" s="20" t="s">
        <v>60</v>
      </c>
      <c r="D58" s="47">
        <v>0</v>
      </c>
      <c r="E58" s="47">
        <v>8392295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8392295</v>
      </c>
      <c r="O58" s="48">
        <f t="shared" si="7"/>
        <v>6.519077262953803</v>
      </c>
      <c r="P58" s="9"/>
    </row>
    <row r="59" spans="1:16">
      <c r="A59" s="12"/>
      <c r="B59" s="25">
        <v>337.2</v>
      </c>
      <c r="C59" s="20" t="s">
        <v>61</v>
      </c>
      <c r="D59" s="47">
        <v>0</v>
      </c>
      <c r="E59" s="47">
        <v>0</v>
      </c>
      <c r="F59" s="47">
        <v>0</v>
      </c>
      <c r="G59" s="47">
        <v>470552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470552</v>
      </c>
      <c r="O59" s="48">
        <f t="shared" si="7"/>
        <v>0.36552156999216995</v>
      </c>
      <c r="P59" s="9"/>
    </row>
    <row r="60" spans="1:16">
      <c r="A60" s="12"/>
      <c r="B60" s="25">
        <v>337.3</v>
      </c>
      <c r="C60" s="20" t="s">
        <v>62</v>
      </c>
      <c r="D60" s="47">
        <v>0</v>
      </c>
      <c r="E60" s="47">
        <v>0</v>
      </c>
      <c r="F60" s="47">
        <v>0</v>
      </c>
      <c r="G60" s="47">
        <v>674974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674974</v>
      </c>
      <c r="O60" s="48">
        <f t="shared" si="7"/>
        <v>0.52431517915957193</v>
      </c>
      <c r="P60" s="9"/>
    </row>
    <row r="61" spans="1:16">
      <c r="A61" s="12"/>
      <c r="B61" s="25">
        <v>337.6</v>
      </c>
      <c r="C61" s="20" t="s">
        <v>63</v>
      </c>
      <c r="D61" s="47">
        <v>0</v>
      </c>
      <c r="E61" s="47">
        <v>454964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454964</v>
      </c>
      <c r="O61" s="48">
        <f t="shared" si="7"/>
        <v>0.3534129183807902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249999</v>
      </c>
      <c r="F62" s="47">
        <v>0</v>
      </c>
      <c r="G62" s="47">
        <v>1162553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1412552</v>
      </c>
      <c r="O62" s="48">
        <f t="shared" si="7"/>
        <v>1.0972607166382877</v>
      </c>
      <c r="P62" s="9"/>
    </row>
    <row r="63" spans="1:16">
      <c r="A63" s="12"/>
      <c r="B63" s="25">
        <v>339</v>
      </c>
      <c r="C63" s="20" t="s">
        <v>65</v>
      </c>
      <c r="D63" s="47">
        <v>82037</v>
      </c>
      <c r="E63" s="47">
        <v>14287</v>
      </c>
      <c r="F63" s="47">
        <v>189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96513</v>
      </c>
      <c r="O63" s="48">
        <f t="shared" si="7"/>
        <v>7.4970637218956235E-2</v>
      </c>
      <c r="P63" s="9"/>
    </row>
    <row r="64" spans="1:16" ht="15.75">
      <c r="A64" s="29" t="s">
        <v>70</v>
      </c>
      <c r="B64" s="30"/>
      <c r="C64" s="31"/>
      <c r="D64" s="32">
        <f t="shared" ref="D64:M64" si="10">SUM(D65:D105)</f>
        <v>86799744</v>
      </c>
      <c r="E64" s="32">
        <f t="shared" si="10"/>
        <v>134552903</v>
      </c>
      <c r="F64" s="32">
        <f t="shared" si="10"/>
        <v>0</v>
      </c>
      <c r="G64" s="32">
        <f t="shared" si="10"/>
        <v>1487811</v>
      </c>
      <c r="H64" s="32">
        <f t="shared" si="10"/>
        <v>0</v>
      </c>
      <c r="I64" s="32">
        <f t="shared" si="10"/>
        <v>408263069</v>
      </c>
      <c r="J64" s="32">
        <f t="shared" si="10"/>
        <v>143535853</v>
      </c>
      <c r="K64" s="32">
        <f t="shared" si="10"/>
        <v>0</v>
      </c>
      <c r="L64" s="32">
        <f t="shared" si="10"/>
        <v>0</v>
      </c>
      <c r="M64" s="32">
        <f t="shared" si="10"/>
        <v>493838</v>
      </c>
      <c r="N64" s="32">
        <f t="shared" si="9"/>
        <v>775133218</v>
      </c>
      <c r="O64" s="46">
        <f t="shared" si="7"/>
        <v>602.11817354180391</v>
      </c>
      <c r="P64" s="10"/>
    </row>
    <row r="65" spans="1:16">
      <c r="A65" s="12"/>
      <c r="B65" s="25">
        <v>341.1</v>
      </c>
      <c r="C65" s="20" t="s">
        <v>74</v>
      </c>
      <c r="D65" s="47">
        <v>392828</v>
      </c>
      <c r="E65" s="47">
        <v>6279457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6672285</v>
      </c>
      <c r="O65" s="48">
        <f t="shared" si="7"/>
        <v>5.1829852782162344</v>
      </c>
      <c r="P65" s="9"/>
    </row>
    <row r="66" spans="1:16">
      <c r="A66" s="12"/>
      <c r="B66" s="25">
        <v>341.2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143535853</v>
      </c>
      <c r="K66" s="47">
        <v>0</v>
      </c>
      <c r="L66" s="47">
        <v>0</v>
      </c>
      <c r="M66" s="47">
        <v>0</v>
      </c>
      <c r="N66" s="47">
        <f t="shared" ref="N66:N105" si="11">SUM(D66:M66)</f>
        <v>143535853</v>
      </c>
      <c r="O66" s="48">
        <f t="shared" si="7"/>
        <v>111.49766729017263</v>
      </c>
      <c r="P66" s="9"/>
    </row>
    <row r="67" spans="1:16">
      <c r="A67" s="12"/>
      <c r="B67" s="25">
        <v>341.52</v>
      </c>
      <c r="C67" s="20" t="s">
        <v>76</v>
      </c>
      <c r="D67" s="47">
        <v>3114983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3114983</v>
      </c>
      <c r="O67" s="48">
        <f t="shared" si="7"/>
        <v>2.4196974546042083</v>
      </c>
      <c r="P67" s="9"/>
    </row>
    <row r="68" spans="1:16">
      <c r="A68" s="12"/>
      <c r="B68" s="25">
        <v>341.55</v>
      </c>
      <c r="C68" s="20" t="s">
        <v>77</v>
      </c>
      <c r="D68" s="47">
        <v>0</v>
      </c>
      <c r="E68" s="47">
        <v>47854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47854</v>
      </c>
      <c r="O68" s="48">
        <f t="shared" si="7"/>
        <v>3.7172659366882514E-2</v>
      </c>
      <c r="P68" s="9"/>
    </row>
    <row r="69" spans="1:16">
      <c r="A69" s="12"/>
      <c r="B69" s="25">
        <v>341.8</v>
      </c>
      <c r="C69" s="20" t="s">
        <v>78</v>
      </c>
      <c r="D69" s="47">
        <v>0</v>
      </c>
      <c r="E69" s="47">
        <v>42656461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42656461</v>
      </c>
      <c r="O69" s="48">
        <f t="shared" ref="O69:O100" si="12">(N69/O$138)</f>
        <v>33.135246678432495</v>
      </c>
      <c r="P69" s="9"/>
    </row>
    <row r="70" spans="1:16">
      <c r="A70" s="12"/>
      <c r="B70" s="25">
        <v>341.9</v>
      </c>
      <c r="C70" s="20" t="s">
        <v>79</v>
      </c>
      <c r="D70" s="47">
        <v>639418</v>
      </c>
      <c r="E70" s="47">
        <v>2138606</v>
      </c>
      <c r="F70" s="47">
        <v>0</v>
      </c>
      <c r="G70" s="47">
        <v>11860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2789884</v>
      </c>
      <c r="O70" s="48">
        <f t="shared" si="12"/>
        <v>2.1671627785580232</v>
      </c>
      <c r="P70" s="9"/>
    </row>
    <row r="71" spans="1:16">
      <c r="A71" s="12"/>
      <c r="B71" s="25">
        <v>342.1</v>
      </c>
      <c r="C71" s="20" t="s">
        <v>80</v>
      </c>
      <c r="D71" s="47">
        <v>52388804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52388804</v>
      </c>
      <c r="O71" s="48">
        <f t="shared" si="12"/>
        <v>40.69526404752731</v>
      </c>
      <c r="P71" s="9"/>
    </row>
    <row r="72" spans="1:16">
      <c r="A72" s="12"/>
      <c r="B72" s="25">
        <v>342.2</v>
      </c>
      <c r="C72" s="20" t="s">
        <v>81</v>
      </c>
      <c r="D72" s="47">
        <v>0</v>
      </c>
      <c r="E72" s="47">
        <v>13805764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13805764</v>
      </c>
      <c r="O72" s="48">
        <f t="shared" si="12"/>
        <v>10.724222896133435</v>
      </c>
      <c r="P72" s="9"/>
    </row>
    <row r="73" spans="1:16">
      <c r="A73" s="12"/>
      <c r="B73" s="25">
        <v>342.3</v>
      </c>
      <c r="C73" s="20" t="s">
        <v>82</v>
      </c>
      <c r="D73" s="47">
        <v>5398455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5398455</v>
      </c>
      <c r="O73" s="48">
        <f t="shared" si="12"/>
        <v>4.193482860835954</v>
      </c>
      <c r="P73" s="9"/>
    </row>
    <row r="74" spans="1:16">
      <c r="A74" s="12"/>
      <c r="B74" s="25">
        <v>342.4</v>
      </c>
      <c r="C74" s="20" t="s">
        <v>83</v>
      </c>
      <c r="D74" s="47">
        <v>0</v>
      </c>
      <c r="E74" s="47">
        <v>2242180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2242180</v>
      </c>
      <c r="O74" s="48">
        <f t="shared" si="12"/>
        <v>1.741710063510608</v>
      </c>
      <c r="P74" s="9"/>
    </row>
    <row r="75" spans="1:16">
      <c r="A75" s="12"/>
      <c r="B75" s="25">
        <v>342.6</v>
      </c>
      <c r="C75" s="20" t="s">
        <v>84</v>
      </c>
      <c r="D75" s="47">
        <v>0</v>
      </c>
      <c r="E75" s="47">
        <v>11727272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11727272</v>
      </c>
      <c r="O75" s="48">
        <f t="shared" si="12"/>
        <v>9.1096645496464035</v>
      </c>
      <c r="P75" s="9"/>
    </row>
    <row r="76" spans="1:16">
      <c r="A76" s="12"/>
      <c r="B76" s="25">
        <v>342.9</v>
      </c>
      <c r="C76" s="20" t="s">
        <v>85</v>
      </c>
      <c r="D76" s="47">
        <v>518943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518943</v>
      </c>
      <c r="O76" s="48">
        <f t="shared" si="12"/>
        <v>0.40311136728022967</v>
      </c>
      <c r="P76" s="9"/>
    </row>
    <row r="77" spans="1:16">
      <c r="A77" s="12"/>
      <c r="B77" s="25">
        <v>343.4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221579439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221579439</v>
      </c>
      <c r="O77" s="48">
        <f t="shared" si="12"/>
        <v>172.12139024223518</v>
      </c>
      <c r="P77" s="9"/>
    </row>
    <row r="78" spans="1:16">
      <c r="A78" s="12"/>
      <c r="B78" s="25">
        <v>343.6</v>
      </c>
      <c r="C78" s="20" t="s">
        <v>87</v>
      </c>
      <c r="D78" s="47">
        <v>0</v>
      </c>
      <c r="E78" s="47">
        <v>241</v>
      </c>
      <c r="F78" s="47">
        <v>0</v>
      </c>
      <c r="G78" s="47">
        <v>0</v>
      </c>
      <c r="H78" s="47">
        <v>0</v>
      </c>
      <c r="I78" s="47">
        <v>125652984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125653225</v>
      </c>
      <c r="O78" s="48">
        <f t="shared" si="12"/>
        <v>97.60656436818752</v>
      </c>
      <c r="P78" s="9"/>
    </row>
    <row r="79" spans="1:16">
      <c r="A79" s="12"/>
      <c r="B79" s="25">
        <v>343.9</v>
      </c>
      <c r="C79" s="20" t="s">
        <v>88</v>
      </c>
      <c r="D79" s="47">
        <v>327758</v>
      </c>
      <c r="E79" s="47">
        <v>6366249</v>
      </c>
      <c r="F79" s="47">
        <v>0</v>
      </c>
      <c r="G79" s="47">
        <v>1090973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7784980</v>
      </c>
      <c r="O79" s="48">
        <f t="shared" si="12"/>
        <v>6.0473191314831158</v>
      </c>
      <c r="P79" s="9"/>
    </row>
    <row r="80" spans="1:16">
      <c r="A80" s="12"/>
      <c r="B80" s="25">
        <v>344.1</v>
      </c>
      <c r="C80" s="20" t="s">
        <v>89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61027578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61027578</v>
      </c>
      <c r="O80" s="48">
        <f t="shared" si="12"/>
        <v>47.40580450912887</v>
      </c>
      <c r="P80" s="9"/>
    </row>
    <row r="81" spans="1:16">
      <c r="A81" s="12"/>
      <c r="B81" s="25">
        <v>344.3</v>
      </c>
      <c r="C81" s="20" t="s">
        <v>90</v>
      </c>
      <c r="D81" s="47">
        <v>0</v>
      </c>
      <c r="E81" s="47">
        <v>8533878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8533878</v>
      </c>
      <c r="O81" s="48">
        <f t="shared" si="12"/>
        <v>6.6290579674119741</v>
      </c>
      <c r="P81" s="9"/>
    </row>
    <row r="82" spans="1:16">
      <c r="A82" s="12"/>
      <c r="B82" s="25">
        <v>344.5</v>
      </c>
      <c r="C82" s="20" t="s">
        <v>91</v>
      </c>
      <c r="D82" s="47">
        <v>353353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353353</v>
      </c>
      <c r="O82" s="48">
        <f t="shared" si="12"/>
        <v>0.27448218968667271</v>
      </c>
      <c r="P82" s="9"/>
    </row>
    <row r="83" spans="1:16">
      <c r="A83" s="12"/>
      <c r="B83" s="25">
        <v>344.9</v>
      </c>
      <c r="C83" s="20" t="s">
        <v>92</v>
      </c>
      <c r="D83" s="47">
        <v>0</v>
      </c>
      <c r="E83" s="47">
        <v>377660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377660</v>
      </c>
      <c r="O83" s="48">
        <f t="shared" si="12"/>
        <v>0.2933637007668502</v>
      </c>
      <c r="P83" s="9"/>
    </row>
    <row r="84" spans="1:16">
      <c r="A84" s="12"/>
      <c r="B84" s="25">
        <v>346.4</v>
      </c>
      <c r="C84" s="20" t="s">
        <v>93</v>
      </c>
      <c r="D84" s="47">
        <v>2815559</v>
      </c>
      <c r="E84" s="47">
        <v>230650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3046209</v>
      </c>
      <c r="O84" s="48">
        <f t="shared" si="12"/>
        <v>2.3662742825538472</v>
      </c>
      <c r="P84" s="9"/>
    </row>
    <row r="85" spans="1:16">
      <c r="A85" s="12"/>
      <c r="B85" s="25">
        <v>346.9</v>
      </c>
      <c r="C85" s="20" t="s">
        <v>94</v>
      </c>
      <c r="D85" s="47">
        <v>86800</v>
      </c>
      <c r="E85" s="47">
        <v>474165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560965</v>
      </c>
      <c r="O85" s="48">
        <f t="shared" si="12"/>
        <v>0.43575376900036045</v>
      </c>
      <c r="P85" s="9"/>
    </row>
    <row r="86" spans="1:16">
      <c r="A86" s="12"/>
      <c r="B86" s="25">
        <v>347.2</v>
      </c>
      <c r="C86" s="20" t="s">
        <v>95</v>
      </c>
      <c r="D86" s="47">
        <v>4642042</v>
      </c>
      <c r="E86" s="47">
        <v>8284061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12926103</v>
      </c>
      <c r="O86" s="48">
        <f t="shared" si="12"/>
        <v>10.040908257621894</v>
      </c>
      <c r="P86" s="9"/>
    </row>
    <row r="87" spans="1:16">
      <c r="A87" s="12"/>
      <c r="B87" s="25">
        <v>347.3</v>
      </c>
      <c r="C87" s="20" t="s">
        <v>96</v>
      </c>
      <c r="D87" s="47">
        <v>2232885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2232885</v>
      </c>
      <c r="O87" s="48">
        <f t="shared" si="12"/>
        <v>1.73448977118781</v>
      </c>
      <c r="P87" s="9"/>
    </row>
    <row r="88" spans="1:16">
      <c r="A88" s="12"/>
      <c r="B88" s="25">
        <v>347.9</v>
      </c>
      <c r="C88" s="20" t="s">
        <v>97</v>
      </c>
      <c r="D88" s="47">
        <v>328830</v>
      </c>
      <c r="E88" s="47">
        <v>82555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411385</v>
      </c>
      <c r="O88" s="48">
        <f t="shared" si="12"/>
        <v>0.31956104972719024</v>
      </c>
      <c r="P88" s="9"/>
    </row>
    <row r="89" spans="1:16">
      <c r="A89" s="12"/>
      <c r="B89" s="25">
        <v>348.11</v>
      </c>
      <c r="C89" s="39" t="s">
        <v>100</v>
      </c>
      <c r="D89" s="47">
        <v>0</v>
      </c>
      <c r="E89" s="47">
        <v>153791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1" si="13">SUM(D89:M89)</f>
        <v>153791</v>
      </c>
      <c r="O89" s="48">
        <f t="shared" si="12"/>
        <v>0.11946379522489715</v>
      </c>
      <c r="P89" s="9"/>
    </row>
    <row r="90" spans="1:16">
      <c r="A90" s="12"/>
      <c r="B90" s="25">
        <v>348.12</v>
      </c>
      <c r="C90" s="39" t="s">
        <v>101</v>
      </c>
      <c r="D90" s="47">
        <v>0</v>
      </c>
      <c r="E90" s="47">
        <v>1902640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1902640</v>
      </c>
      <c r="O90" s="48">
        <f t="shared" si="12"/>
        <v>1.4779577175952969</v>
      </c>
      <c r="P90" s="9"/>
    </row>
    <row r="91" spans="1:16">
      <c r="A91" s="12"/>
      <c r="B91" s="25">
        <v>348.13</v>
      </c>
      <c r="C91" s="39" t="s">
        <v>102</v>
      </c>
      <c r="D91" s="47">
        <v>0</v>
      </c>
      <c r="E91" s="47">
        <v>1011059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1011059</v>
      </c>
      <c r="O91" s="48">
        <f t="shared" si="12"/>
        <v>0.78538370474403107</v>
      </c>
      <c r="P91" s="9"/>
    </row>
    <row r="92" spans="1:16">
      <c r="A92" s="12"/>
      <c r="B92" s="25">
        <v>348.21</v>
      </c>
      <c r="C92" s="39" t="s">
        <v>103</v>
      </c>
      <c r="D92" s="47">
        <v>0</v>
      </c>
      <c r="E92" s="47">
        <v>130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130</v>
      </c>
      <c r="O92" s="48">
        <f t="shared" si="12"/>
        <v>1.0098310940976149E-4</v>
      </c>
      <c r="P92" s="9"/>
    </row>
    <row r="93" spans="1:16">
      <c r="A93" s="12"/>
      <c r="B93" s="25">
        <v>348.22</v>
      </c>
      <c r="C93" s="39" t="s">
        <v>104</v>
      </c>
      <c r="D93" s="47">
        <v>0</v>
      </c>
      <c r="E93" s="47">
        <v>88859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88859</v>
      </c>
      <c r="O93" s="48">
        <f t="shared" si="12"/>
        <v>6.90250624541692E-2</v>
      </c>
      <c r="P93" s="9"/>
    </row>
    <row r="94" spans="1:16">
      <c r="A94" s="12"/>
      <c r="B94" s="25">
        <v>348.23</v>
      </c>
      <c r="C94" s="39" t="s">
        <v>105</v>
      </c>
      <c r="D94" s="47">
        <v>0</v>
      </c>
      <c r="E94" s="47">
        <v>1148100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1148100</v>
      </c>
      <c r="O94" s="48">
        <f t="shared" si="12"/>
        <v>0.89183621471805519</v>
      </c>
      <c r="P94" s="9"/>
    </row>
    <row r="95" spans="1:16">
      <c r="A95" s="12"/>
      <c r="B95" s="25">
        <v>348.31</v>
      </c>
      <c r="C95" s="39" t="s">
        <v>107</v>
      </c>
      <c r="D95" s="47">
        <v>0</v>
      </c>
      <c r="E95" s="47">
        <v>4015550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4015550</v>
      </c>
      <c r="O95" s="48">
        <f t="shared" si="12"/>
        <v>3.1192517306951366</v>
      </c>
      <c r="P95" s="9"/>
    </row>
    <row r="96" spans="1:16">
      <c r="A96" s="12"/>
      <c r="B96" s="25">
        <v>348.32</v>
      </c>
      <c r="C96" s="39" t="s">
        <v>108</v>
      </c>
      <c r="D96" s="47">
        <v>0</v>
      </c>
      <c r="E96" s="47">
        <v>142090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142090</v>
      </c>
      <c r="O96" s="48">
        <f t="shared" si="12"/>
        <v>0.11037453858486931</v>
      </c>
      <c r="P96" s="9"/>
    </row>
    <row r="97" spans="1:16">
      <c r="A97" s="12"/>
      <c r="B97" s="25">
        <v>348.41</v>
      </c>
      <c r="C97" s="39" t="s">
        <v>109</v>
      </c>
      <c r="D97" s="47">
        <v>0</v>
      </c>
      <c r="E97" s="47">
        <v>7469158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7469158</v>
      </c>
      <c r="O97" s="48">
        <f t="shared" si="12"/>
        <v>5.8019907654830414</v>
      </c>
      <c r="P97" s="9"/>
    </row>
    <row r="98" spans="1:16">
      <c r="A98" s="12"/>
      <c r="B98" s="25">
        <v>348.42</v>
      </c>
      <c r="C98" s="39" t="s">
        <v>110</v>
      </c>
      <c r="D98" s="47">
        <v>0</v>
      </c>
      <c r="E98" s="47">
        <v>846690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846690</v>
      </c>
      <c r="O98" s="48">
        <f t="shared" si="12"/>
        <v>0.65770299158577661</v>
      </c>
      <c r="P98" s="9"/>
    </row>
    <row r="99" spans="1:16">
      <c r="A99" s="12"/>
      <c r="B99" s="25">
        <v>348.52</v>
      </c>
      <c r="C99" s="39" t="s">
        <v>111</v>
      </c>
      <c r="D99" s="47">
        <v>0</v>
      </c>
      <c r="E99" s="47">
        <v>2719910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2719910</v>
      </c>
      <c r="O99" s="48">
        <f t="shared" si="12"/>
        <v>2.1128074547284954</v>
      </c>
      <c r="P99" s="9"/>
    </row>
    <row r="100" spans="1:16">
      <c r="A100" s="12"/>
      <c r="B100" s="25">
        <v>348.53</v>
      </c>
      <c r="C100" s="39" t="s">
        <v>112</v>
      </c>
      <c r="D100" s="47">
        <v>0</v>
      </c>
      <c r="E100" s="47">
        <v>4404593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4404593</v>
      </c>
      <c r="O100" s="48">
        <f t="shared" si="12"/>
        <v>3.4214576678805355</v>
      </c>
      <c r="P100" s="9"/>
    </row>
    <row r="101" spans="1:16">
      <c r="A101" s="12"/>
      <c r="B101" s="25">
        <v>348.62</v>
      </c>
      <c r="C101" s="39" t="s">
        <v>113</v>
      </c>
      <c r="D101" s="47">
        <v>0</v>
      </c>
      <c r="E101" s="47">
        <v>4390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4390</v>
      </c>
      <c r="O101" s="48">
        <f t="shared" ref="O101:O132" si="14">(N101/O$138)</f>
        <v>3.4101219254527152E-3</v>
      </c>
      <c r="P101" s="9"/>
    </row>
    <row r="102" spans="1:16">
      <c r="A102" s="12"/>
      <c r="B102" s="25">
        <v>348.71</v>
      </c>
      <c r="C102" s="39" t="s">
        <v>114</v>
      </c>
      <c r="D102" s="47">
        <v>0</v>
      </c>
      <c r="E102" s="47">
        <v>970289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970289</v>
      </c>
      <c r="O102" s="48">
        <f t="shared" si="14"/>
        <v>0.75371384804683128</v>
      </c>
      <c r="P102" s="9"/>
    </row>
    <row r="103" spans="1:16">
      <c r="A103" s="12"/>
      <c r="B103" s="25">
        <v>348.89</v>
      </c>
      <c r="C103" s="20" t="s">
        <v>106</v>
      </c>
      <c r="D103" s="47">
        <v>0</v>
      </c>
      <c r="E103" s="47">
        <v>368258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368258</v>
      </c>
      <c r="O103" s="48">
        <f t="shared" si="14"/>
        <v>0.28606029157707652</v>
      </c>
      <c r="P103" s="9"/>
    </row>
    <row r="104" spans="1:16">
      <c r="A104" s="12"/>
      <c r="B104" s="25">
        <v>348.93</v>
      </c>
      <c r="C104" s="20" t="s">
        <v>98</v>
      </c>
      <c r="D104" s="47">
        <v>3759525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3759525</v>
      </c>
      <c r="O104" s="48">
        <f t="shared" si="14"/>
        <v>2.9203732646441045</v>
      </c>
      <c r="P104" s="9"/>
    </row>
    <row r="105" spans="1:16">
      <c r="A105" s="12"/>
      <c r="B105" s="25">
        <v>349</v>
      </c>
      <c r="C105" s="20" t="s">
        <v>1</v>
      </c>
      <c r="D105" s="47">
        <v>9799561</v>
      </c>
      <c r="E105" s="47">
        <v>6060343</v>
      </c>
      <c r="F105" s="47">
        <v>0</v>
      </c>
      <c r="G105" s="47">
        <v>384978</v>
      </c>
      <c r="H105" s="47">
        <v>0</v>
      </c>
      <c r="I105" s="47">
        <v>3068</v>
      </c>
      <c r="J105" s="47">
        <v>0</v>
      </c>
      <c r="K105" s="47">
        <v>0</v>
      </c>
      <c r="L105" s="47">
        <v>0</v>
      </c>
      <c r="M105" s="47">
        <v>493838</v>
      </c>
      <c r="N105" s="47">
        <f t="shared" si="11"/>
        <v>16741788</v>
      </c>
      <c r="O105" s="48">
        <f t="shared" si="14"/>
        <v>13.004906225531016</v>
      </c>
      <c r="P105" s="9"/>
    </row>
    <row r="106" spans="1:16" ht="15.75">
      <c r="A106" s="29" t="s">
        <v>71</v>
      </c>
      <c r="B106" s="30"/>
      <c r="C106" s="31"/>
      <c r="D106" s="32">
        <f t="shared" ref="D106:M106" si="15">SUM(D107:D115)</f>
        <v>1773502</v>
      </c>
      <c r="E106" s="32">
        <f t="shared" si="15"/>
        <v>9081521</v>
      </c>
      <c r="F106" s="32">
        <f t="shared" si="15"/>
        <v>0</v>
      </c>
      <c r="G106" s="32">
        <f t="shared" si="15"/>
        <v>1195658</v>
      </c>
      <c r="H106" s="32">
        <f t="shared" si="15"/>
        <v>0</v>
      </c>
      <c r="I106" s="32">
        <f t="shared" si="15"/>
        <v>0</v>
      </c>
      <c r="J106" s="32">
        <f t="shared" si="15"/>
        <v>0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>SUM(D106:M106)</f>
        <v>12050681</v>
      </c>
      <c r="O106" s="46">
        <f t="shared" si="14"/>
        <v>9.3608864452702623</v>
      </c>
      <c r="P106" s="10"/>
    </row>
    <row r="107" spans="1:16">
      <c r="A107" s="13"/>
      <c r="B107" s="40">
        <v>351.1</v>
      </c>
      <c r="C107" s="21" t="s">
        <v>116</v>
      </c>
      <c r="D107" s="47">
        <v>21198</v>
      </c>
      <c r="E107" s="47">
        <v>206757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227955</v>
      </c>
      <c r="O107" s="48">
        <f t="shared" si="14"/>
        <v>0.17707388235001678</v>
      </c>
      <c r="P107" s="9"/>
    </row>
    <row r="108" spans="1:16">
      <c r="A108" s="13"/>
      <c r="B108" s="40">
        <v>351.2</v>
      </c>
      <c r="C108" s="21" t="s">
        <v>118</v>
      </c>
      <c r="D108" s="47">
        <v>0</v>
      </c>
      <c r="E108" s="47">
        <v>1583910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6">SUM(D108:M108)</f>
        <v>1583910</v>
      </c>
      <c r="O108" s="48">
        <f t="shared" si="14"/>
        <v>1.230370437117041</v>
      </c>
      <c r="P108" s="9"/>
    </row>
    <row r="109" spans="1:16">
      <c r="A109" s="13"/>
      <c r="B109" s="40">
        <v>351.3</v>
      </c>
      <c r="C109" s="21" t="s">
        <v>119</v>
      </c>
      <c r="D109" s="47">
        <v>259996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259996</v>
      </c>
      <c r="O109" s="48">
        <f t="shared" si="14"/>
        <v>0.20196311164692576</v>
      </c>
      <c r="P109" s="9"/>
    </row>
    <row r="110" spans="1:16">
      <c r="A110" s="13"/>
      <c r="B110" s="40">
        <v>351.5</v>
      </c>
      <c r="C110" s="21" t="s">
        <v>120</v>
      </c>
      <c r="D110" s="47">
        <v>0</v>
      </c>
      <c r="E110" s="47">
        <v>5229396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5229396</v>
      </c>
      <c r="O110" s="48">
        <f t="shared" si="14"/>
        <v>4.0621589878074547</v>
      </c>
      <c r="P110" s="9"/>
    </row>
    <row r="111" spans="1:16">
      <c r="A111" s="13"/>
      <c r="B111" s="40">
        <v>351.7</v>
      </c>
      <c r="C111" s="21" t="s">
        <v>117</v>
      </c>
      <c r="D111" s="47">
        <v>0</v>
      </c>
      <c r="E111" s="47">
        <v>685629</v>
      </c>
      <c r="F111" s="47">
        <v>0</v>
      </c>
      <c r="G111" s="47">
        <v>1184138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1869767</v>
      </c>
      <c r="O111" s="48">
        <f t="shared" si="14"/>
        <v>1.4524221963981656</v>
      </c>
      <c r="P111" s="9"/>
    </row>
    <row r="112" spans="1:16">
      <c r="A112" s="13"/>
      <c r="B112" s="40">
        <v>352</v>
      </c>
      <c r="C112" s="21" t="s">
        <v>121</v>
      </c>
      <c r="D112" s="47">
        <v>0</v>
      </c>
      <c r="E112" s="47">
        <v>481925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481925</v>
      </c>
      <c r="O112" s="48">
        <f t="shared" si="14"/>
        <v>0.37435603847922544</v>
      </c>
      <c r="P112" s="9"/>
    </row>
    <row r="113" spans="1:16">
      <c r="A113" s="13"/>
      <c r="B113" s="40">
        <v>353</v>
      </c>
      <c r="C113" s="21" t="s">
        <v>122</v>
      </c>
      <c r="D113" s="47">
        <v>0</v>
      </c>
      <c r="E113" s="47">
        <v>99499</v>
      </c>
      <c r="F113" s="47">
        <v>0</v>
      </c>
      <c r="G113" s="47">
        <v>11520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111019</v>
      </c>
      <c r="O113" s="48">
        <f t="shared" si="14"/>
        <v>8.623879864278701E-2</v>
      </c>
      <c r="P113" s="9"/>
    </row>
    <row r="114" spans="1:16">
      <c r="A114" s="13"/>
      <c r="B114" s="40">
        <v>354</v>
      </c>
      <c r="C114" s="21" t="s">
        <v>123</v>
      </c>
      <c r="D114" s="47">
        <v>53565</v>
      </c>
      <c r="E114" s="47">
        <v>89359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142924</v>
      </c>
      <c r="O114" s="48">
        <f t="shared" si="14"/>
        <v>0.1110223840713904</v>
      </c>
      <c r="P114" s="9"/>
    </row>
    <row r="115" spans="1:16">
      <c r="A115" s="13"/>
      <c r="B115" s="40">
        <v>359</v>
      </c>
      <c r="C115" s="21" t="s">
        <v>124</v>
      </c>
      <c r="D115" s="47">
        <v>1438743</v>
      </c>
      <c r="E115" s="47">
        <v>705046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2143789</v>
      </c>
      <c r="O115" s="48">
        <f t="shared" si="14"/>
        <v>1.6652806087572551</v>
      </c>
      <c r="P115" s="9"/>
    </row>
    <row r="116" spans="1:16" ht="15.75">
      <c r="A116" s="29" t="s">
        <v>5</v>
      </c>
      <c r="B116" s="30"/>
      <c r="C116" s="31"/>
      <c r="D116" s="32">
        <f t="shared" ref="D116:M116" si="17">SUM(D117:D122)</f>
        <v>33760932</v>
      </c>
      <c r="E116" s="32">
        <f t="shared" si="17"/>
        <v>36373413</v>
      </c>
      <c r="F116" s="32">
        <f t="shared" si="17"/>
        <v>3657193</v>
      </c>
      <c r="G116" s="32">
        <f t="shared" si="17"/>
        <v>77846279</v>
      </c>
      <c r="H116" s="32">
        <f t="shared" si="17"/>
        <v>0</v>
      </c>
      <c r="I116" s="32">
        <f t="shared" si="17"/>
        <v>7253845</v>
      </c>
      <c r="J116" s="32">
        <f t="shared" si="17"/>
        <v>1987149</v>
      </c>
      <c r="K116" s="32">
        <f t="shared" si="17"/>
        <v>0</v>
      </c>
      <c r="L116" s="32">
        <f t="shared" si="17"/>
        <v>0</v>
      </c>
      <c r="M116" s="32">
        <f t="shared" si="17"/>
        <v>1843236</v>
      </c>
      <c r="N116" s="32">
        <f t="shared" ref="N116:N124" si="18">SUM(D116:M116)</f>
        <v>162722047</v>
      </c>
      <c r="O116" s="46">
        <f t="shared" si="14"/>
        <v>126.40137135062578</v>
      </c>
      <c r="P116" s="10"/>
    </row>
    <row r="117" spans="1:16">
      <c r="A117" s="12"/>
      <c r="B117" s="25">
        <v>361.1</v>
      </c>
      <c r="C117" s="20" t="s">
        <v>125</v>
      </c>
      <c r="D117" s="47">
        <v>25028176</v>
      </c>
      <c r="E117" s="47">
        <v>26590122</v>
      </c>
      <c r="F117" s="47">
        <v>3352628</v>
      </c>
      <c r="G117" s="47">
        <v>72243155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1691384</v>
      </c>
      <c r="N117" s="47">
        <f t="shared" si="18"/>
        <v>128905465</v>
      </c>
      <c r="O117" s="48">
        <f t="shared" si="14"/>
        <v>100.13288212008601</v>
      </c>
      <c r="P117" s="9"/>
    </row>
    <row r="118" spans="1:16">
      <c r="A118" s="12"/>
      <c r="B118" s="25">
        <v>362</v>
      </c>
      <c r="C118" s="20" t="s">
        <v>126</v>
      </c>
      <c r="D118" s="47">
        <v>1158530</v>
      </c>
      <c r="E118" s="47">
        <v>1788616</v>
      </c>
      <c r="F118" s="47">
        <v>0</v>
      </c>
      <c r="G118" s="47">
        <v>77055</v>
      </c>
      <c r="H118" s="47">
        <v>0</v>
      </c>
      <c r="I118" s="47">
        <v>36000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3060201</v>
      </c>
      <c r="O118" s="48">
        <f t="shared" si="14"/>
        <v>2.3771431722989349</v>
      </c>
      <c r="P118" s="9"/>
    </row>
    <row r="119" spans="1:16">
      <c r="A119" s="12"/>
      <c r="B119" s="25">
        <v>364</v>
      </c>
      <c r="C119" s="20" t="s">
        <v>127</v>
      </c>
      <c r="D119" s="47">
        <v>486437</v>
      </c>
      <c r="E119" s="47">
        <v>737318</v>
      </c>
      <c r="F119" s="47">
        <v>0</v>
      </c>
      <c r="G119" s="47">
        <v>12598</v>
      </c>
      <c r="H119" s="47">
        <v>0</v>
      </c>
      <c r="I119" s="47">
        <v>382773</v>
      </c>
      <c r="J119" s="47">
        <v>695672</v>
      </c>
      <c r="K119" s="47">
        <v>0</v>
      </c>
      <c r="L119" s="47">
        <v>0</v>
      </c>
      <c r="M119" s="47">
        <v>0</v>
      </c>
      <c r="N119" s="47">
        <f t="shared" si="18"/>
        <v>2314798</v>
      </c>
      <c r="O119" s="48">
        <f t="shared" si="14"/>
        <v>1.7981192284269008</v>
      </c>
      <c r="P119" s="9"/>
    </row>
    <row r="120" spans="1:16">
      <c r="A120" s="12"/>
      <c r="B120" s="25">
        <v>365</v>
      </c>
      <c r="C120" s="20" t="s">
        <v>128</v>
      </c>
      <c r="D120" s="47">
        <v>254713</v>
      </c>
      <c r="E120" s="47">
        <v>13444</v>
      </c>
      <c r="F120" s="47">
        <v>0</v>
      </c>
      <c r="G120" s="47">
        <v>0</v>
      </c>
      <c r="H120" s="47">
        <v>0</v>
      </c>
      <c r="I120" s="47">
        <v>0</v>
      </c>
      <c r="J120" s="47">
        <v>17626</v>
      </c>
      <c r="K120" s="47">
        <v>0</v>
      </c>
      <c r="L120" s="47">
        <v>0</v>
      </c>
      <c r="M120" s="47">
        <v>0</v>
      </c>
      <c r="N120" s="47">
        <f t="shared" si="18"/>
        <v>285783</v>
      </c>
      <c r="O120" s="48">
        <f t="shared" si="14"/>
        <v>0.22199427658807591</v>
      </c>
      <c r="P120" s="9"/>
    </row>
    <row r="121" spans="1:16">
      <c r="A121" s="12"/>
      <c r="B121" s="25">
        <v>366</v>
      </c>
      <c r="C121" s="20" t="s">
        <v>129</v>
      </c>
      <c r="D121" s="47">
        <v>198067</v>
      </c>
      <c r="E121" s="47">
        <v>503471</v>
      </c>
      <c r="F121" s="47">
        <v>107900</v>
      </c>
      <c r="G121" s="47">
        <v>375571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1185009</v>
      </c>
      <c r="O121" s="48">
        <f t="shared" si="14"/>
        <v>0.92050687306578505</v>
      </c>
      <c r="P121" s="9"/>
    </row>
    <row r="122" spans="1:16">
      <c r="A122" s="12"/>
      <c r="B122" s="25">
        <v>369.9</v>
      </c>
      <c r="C122" s="20" t="s">
        <v>130</v>
      </c>
      <c r="D122" s="47">
        <v>6635009</v>
      </c>
      <c r="E122" s="47">
        <v>6740442</v>
      </c>
      <c r="F122" s="47">
        <v>196665</v>
      </c>
      <c r="G122" s="47">
        <v>5137900</v>
      </c>
      <c r="H122" s="47">
        <v>0</v>
      </c>
      <c r="I122" s="47">
        <v>6835072</v>
      </c>
      <c r="J122" s="47">
        <v>1273851</v>
      </c>
      <c r="K122" s="47">
        <v>0</v>
      </c>
      <c r="L122" s="47">
        <v>0</v>
      </c>
      <c r="M122" s="47">
        <v>151852</v>
      </c>
      <c r="N122" s="47">
        <f t="shared" si="18"/>
        <v>26970791</v>
      </c>
      <c r="O122" s="48">
        <f t="shared" si="14"/>
        <v>20.950725680160083</v>
      </c>
      <c r="P122" s="9"/>
    </row>
    <row r="123" spans="1:16" ht="15.75">
      <c r="A123" s="29" t="s">
        <v>72</v>
      </c>
      <c r="B123" s="30"/>
      <c r="C123" s="31"/>
      <c r="D123" s="32">
        <f t="shared" ref="D123:M123" si="19">SUM(D124:D135)</f>
        <v>63670350</v>
      </c>
      <c r="E123" s="32">
        <f t="shared" si="19"/>
        <v>606628058</v>
      </c>
      <c r="F123" s="32">
        <f t="shared" si="19"/>
        <v>142469648</v>
      </c>
      <c r="G123" s="32">
        <f t="shared" si="19"/>
        <v>174929609</v>
      </c>
      <c r="H123" s="32">
        <f t="shared" si="19"/>
        <v>0</v>
      </c>
      <c r="I123" s="32">
        <f t="shared" si="19"/>
        <v>73962292</v>
      </c>
      <c r="J123" s="32">
        <f t="shared" si="19"/>
        <v>12646116</v>
      </c>
      <c r="K123" s="32">
        <f t="shared" si="19"/>
        <v>0</v>
      </c>
      <c r="L123" s="32">
        <f t="shared" si="19"/>
        <v>0</v>
      </c>
      <c r="M123" s="32">
        <f t="shared" si="19"/>
        <v>0</v>
      </c>
      <c r="N123" s="32">
        <f t="shared" si="18"/>
        <v>1074306073</v>
      </c>
      <c r="O123" s="46">
        <f t="shared" si="14"/>
        <v>834.51359776407855</v>
      </c>
      <c r="P123" s="9"/>
    </row>
    <row r="124" spans="1:16">
      <c r="A124" s="12"/>
      <c r="B124" s="25">
        <v>381</v>
      </c>
      <c r="C124" s="20" t="s">
        <v>131</v>
      </c>
      <c r="D124" s="47">
        <v>45130362</v>
      </c>
      <c r="E124" s="47">
        <v>605429058</v>
      </c>
      <c r="F124" s="47">
        <v>142469648</v>
      </c>
      <c r="G124" s="47">
        <v>62769404</v>
      </c>
      <c r="H124" s="47">
        <v>0</v>
      </c>
      <c r="I124" s="47">
        <v>0</v>
      </c>
      <c r="J124" s="47">
        <v>1859063</v>
      </c>
      <c r="K124" s="47">
        <v>0</v>
      </c>
      <c r="L124" s="47">
        <v>0</v>
      </c>
      <c r="M124" s="47">
        <v>0</v>
      </c>
      <c r="N124" s="47">
        <f t="shared" si="18"/>
        <v>857657535</v>
      </c>
      <c r="O124" s="48">
        <f t="shared" si="14"/>
        <v>666.22249763854882</v>
      </c>
      <c r="P124" s="9"/>
    </row>
    <row r="125" spans="1:16">
      <c r="A125" s="12"/>
      <c r="B125" s="25">
        <v>384</v>
      </c>
      <c r="C125" s="20" t="s">
        <v>132</v>
      </c>
      <c r="D125" s="47">
        <v>0</v>
      </c>
      <c r="E125" s="47">
        <v>1199000</v>
      </c>
      <c r="F125" s="47">
        <v>0</v>
      </c>
      <c r="G125" s="47">
        <v>59450427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0" si="20">SUM(D125:M125)</f>
        <v>60649427</v>
      </c>
      <c r="O125" s="48">
        <f t="shared" si="14"/>
        <v>47.112059402925716</v>
      </c>
      <c r="P125" s="9"/>
    </row>
    <row r="126" spans="1:16">
      <c r="A126" s="12"/>
      <c r="B126" s="25">
        <v>385</v>
      </c>
      <c r="C126" s="20" t="s">
        <v>133</v>
      </c>
      <c r="D126" s="47">
        <v>0</v>
      </c>
      <c r="E126" s="47">
        <v>0</v>
      </c>
      <c r="F126" s="47">
        <v>0</v>
      </c>
      <c r="G126" s="47">
        <v>52709778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52709778</v>
      </c>
      <c r="O126" s="48">
        <f t="shared" si="14"/>
        <v>40.944594451832607</v>
      </c>
      <c r="P126" s="9"/>
    </row>
    <row r="127" spans="1:16">
      <c r="A127" s="12"/>
      <c r="B127" s="25">
        <v>386.2</v>
      </c>
      <c r="C127" s="20" t="s">
        <v>134</v>
      </c>
      <c r="D127" s="47">
        <v>492167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492167</v>
      </c>
      <c r="O127" s="48">
        <f t="shared" si="14"/>
        <v>0.38231195391441603</v>
      </c>
      <c r="P127" s="9"/>
    </row>
    <row r="128" spans="1:16">
      <c r="A128" s="12"/>
      <c r="B128" s="25">
        <v>386.4</v>
      </c>
      <c r="C128" s="20" t="s">
        <v>135</v>
      </c>
      <c r="D128" s="47">
        <v>855558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855558</v>
      </c>
      <c r="O128" s="48">
        <f t="shared" si="14"/>
        <v>0.664591593233821</v>
      </c>
      <c r="P128" s="9"/>
    </row>
    <row r="129" spans="1:119">
      <c r="A129" s="12"/>
      <c r="B129" s="25">
        <v>386.8</v>
      </c>
      <c r="C129" s="20" t="s">
        <v>136</v>
      </c>
      <c r="D129" s="47">
        <v>17192263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17192263</v>
      </c>
      <c r="O129" s="48">
        <f t="shared" si="14"/>
        <v>13.354832119464572</v>
      </c>
      <c r="P129" s="9"/>
    </row>
    <row r="130" spans="1:119">
      <c r="A130" s="12"/>
      <c r="B130" s="25">
        <v>389.1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14595955</v>
      </c>
      <c r="J130" s="47">
        <v>7903802</v>
      </c>
      <c r="K130" s="47">
        <v>0</v>
      </c>
      <c r="L130" s="47">
        <v>0</v>
      </c>
      <c r="M130" s="47">
        <v>0</v>
      </c>
      <c r="N130" s="47">
        <f t="shared" si="20"/>
        <v>22499757</v>
      </c>
      <c r="O130" s="48">
        <f t="shared" si="14"/>
        <v>17.477657098646514</v>
      </c>
      <c r="P130" s="9"/>
    </row>
    <row r="131" spans="1:119">
      <c r="A131" s="12"/>
      <c r="B131" s="25">
        <v>389.5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4624029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ref="N131:N136" si="21">SUM(D131:M131)</f>
        <v>4624029</v>
      </c>
      <c r="O131" s="48">
        <f t="shared" si="14"/>
        <v>3.5919140493916157</v>
      </c>
      <c r="P131" s="9"/>
    </row>
    <row r="132" spans="1:119">
      <c r="A132" s="12"/>
      <c r="B132" s="25">
        <v>389.6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4965081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1"/>
        <v>4965081</v>
      </c>
      <c r="O132" s="48">
        <f t="shared" si="14"/>
        <v>3.8568409065486771</v>
      </c>
      <c r="P132" s="9"/>
    </row>
    <row r="133" spans="1:119">
      <c r="A133" s="12"/>
      <c r="B133" s="25">
        <v>389.7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16876964</v>
      </c>
      <c r="J133" s="47">
        <v>2883251</v>
      </c>
      <c r="K133" s="47">
        <v>0</v>
      </c>
      <c r="L133" s="47">
        <v>0</v>
      </c>
      <c r="M133" s="47">
        <v>0</v>
      </c>
      <c r="N133" s="47">
        <f t="shared" si="21"/>
        <v>19760215</v>
      </c>
      <c r="O133" s="48">
        <f>(N133/O$138)</f>
        <v>15.349599640810847</v>
      </c>
      <c r="P133" s="9"/>
    </row>
    <row r="134" spans="1:119">
      <c r="A134" s="12"/>
      <c r="B134" s="25">
        <v>389.8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10469808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1"/>
        <v>10469808</v>
      </c>
      <c r="O134" s="48">
        <f>(N134/O$138)</f>
        <v>8.1328751289476635</v>
      </c>
      <c r="P134" s="9"/>
    </row>
    <row r="135" spans="1:119" ht="15.75" thickBot="1">
      <c r="A135" s="12"/>
      <c r="B135" s="25">
        <v>389.9</v>
      </c>
      <c r="C135" s="20" t="s">
        <v>142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22430455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1"/>
        <v>22430455</v>
      </c>
      <c r="O135" s="48">
        <f>(N135/O$138)</f>
        <v>17.423823779813322</v>
      </c>
      <c r="P135" s="9"/>
    </row>
    <row r="136" spans="1:119" ht="16.5" thickBot="1">
      <c r="A136" s="14" t="s">
        <v>99</v>
      </c>
      <c r="B136" s="23"/>
      <c r="C136" s="22"/>
      <c r="D136" s="15">
        <f t="shared" ref="D136:M136" si="22">SUM(D5,D14,D31,D64,D106,D116,D123)</f>
        <v>855283840</v>
      </c>
      <c r="E136" s="15">
        <f t="shared" si="22"/>
        <v>1287557701</v>
      </c>
      <c r="F136" s="15">
        <f t="shared" si="22"/>
        <v>178381716</v>
      </c>
      <c r="G136" s="15">
        <f t="shared" si="22"/>
        <v>323099579</v>
      </c>
      <c r="H136" s="15">
        <f t="shared" si="22"/>
        <v>0</v>
      </c>
      <c r="I136" s="15">
        <f t="shared" si="22"/>
        <v>489479206</v>
      </c>
      <c r="J136" s="15">
        <f t="shared" si="22"/>
        <v>158204408</v>
      </c>
      <c r="K136" s="15">
        <f t="shared" si="22"/>
        <v>0</v>
      </c>
      <c r="L136" s="15">
        <f t="shared" si="22"/>
        <v>0</v>
      </c>
      <c r="M136" s="15">
        <f t="shared" si="22"/>
        <v>7615966</v>
      </c>
      <c r="N136" s="15">
        <f t="shared" si="21"/>
        <v>3299622416</v>
      </c>
      <c r="O136" s="38">
        <f>(N136/O$138)</f>
        <v>2563.1240880448427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52" t="s">
        <v>149</v>
      </c>
      <c r="M138" s="52"/>
      <c r="N138" s="52"/>
      <c r="O138" s="44">
        <v>1287344</v>
      </c>
    </row>
    <row r="139" spans="1:119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  <row r="140" spans="1:119" ht="15.75" thickBot="1">
      <c r="A140" s="56" t="s">
        <v>168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8"/>
    </row>
  </sheetData>
  <mergeCells count="10">
    <mergeCell ref="A140:O140"/>
    <mergeCell ref="A139:O139"/>
    <mergeCell ref="L138:N1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651899169</v>
      </c>
      <c r="E5" s="27">
        <f t="shared" si="0"/>
        <v>310648859</v>
      </c>
      <c r="F5" s="27">
        <f t="shared" si="0"/>
        <v>37081976</v>
      </c>
      <c r="G5" s="27">
        <f t="shared" si="0"/>
        <v>33743195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2989409</v>
      </c>
      <c r="N5" s="28">
        <f>SUM(D5:M5)</f>
        <v>1036362608</v>
      </c>
      <c r="O5" s="33">
        <f t="shared" ref="O5:O36" si="1">(N5/O$130)</f>
        <v>800.49388330781812</v>
      </c>
      <c r="P5" s="6"/>
    </row>
    <row r="6" spans="1:133">
      <c r="A6" s="12"/>
      <c r="B6" s="25">
        <v>311</v>
      </c>
      <c r="C6" s="20" t="s">
        <v>3</v>
      </c>
      <c r="D6" s="47">
        <v>619679425</v>
      </c>
      <c r="E6" s="47">
        <v>241129113</v>
      </c>
      <c r="F6" s="47">
        <v>37081976</v>
      </c>
      <c r="G6" s="47">
        <v>137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2164680</v>
      </c>
      <c r="N6" s="47">
        <f>SUM(D6:M6)</f>
        <v>900055331</v>
      </c>
      <c r="O6" s="48">
        <f t="shared" si="1"/>
        <v>695.20916862729348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27813718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27813718</v>
      </c>
      <c r="O7" s="48">
        <f t="shared" si="1"/>
        <v>21.483514514302662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2907287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2907287</v>
      </c>
      <c r="O8" s="48">
        <f t="shared" si="1"/>
        <v>2.2456092515838209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12325572</v>
      </c>
      <c r="F9" s="47">
        <v>0</v>
      </c>
      <c r="G9" s="47">
        <v>21419798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33745370</v>
      </c>
      <c r="O9" s="48">
        <f t="shared" si="1"/>
        <v>26.065164901201403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9415973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9415973</v>
      </c>
      <c r="O10" s="48">
        <f t="shared" si="1"/>
        <v>7.2729648230337993</v>
      </c>
      <c r="P10" s="9"/>
    </row>
    <row r="11" spans="1:133">
      <c r="A11" s="12"/>
      <c r="B11" s="25">
        <v>314.10000000000002</v>
      </c>
      <c r="C11" s="20" t="s">
        <v>16</v>
      </c>
      <c r="D11" s="47">
        <v>28992767</v>
      </c>
      <c r="E11" s="47">
        <v>29343750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58336517</v>
      </c>
      <c r="O11" s="48">
        <f t="shared" si="1"/>
        <v>45.0595425495924</v>
      </c>
      <c r="P11" s="9"/>
    </row>
    <row r="12" spans="1:133">
      <c r="A12" s="12"/>
      <c r="B12" s="25">
        <v>314.39999999999998</v>
      </c>
      <c r="C12" s="20" t="s">
        <v>17</v>
      </c>
      <c r="D12" s="47">
        <v>1199575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824729</v>
      </c>
      <c r="N12" s="47">
        <f t="shared" si="2"/>
        <v>2024304</v>
      </c>
      <c r="O12" s="48">
        <f t="shared" si="1"/>
        <v>1.5635868734040137</v>
      </c>
      <c r="P12" s="9"/>
    </row>
    <row r="13" spans="1:133">
      <c r="A13" s="12"/>
      <c r="B13" s="25">
        <v>316</v>
      </c>
      <c r="C13" s="20" t="s">
        <v>18</v>
      </c>
      <c r="D13" s="47">
        <v>2027402</v>
      </c>
      <c r="E13" s="47">
        <v>36706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2064108</v>
      </c>
      <c r="O13" s="48">
        <f t="shared" si="1"/>
        <v>1.5943317674065811</v>
      </c>
      <c r="P13" s="9"/>
    </row>
    <row r="14" spans="1:133" ht="15.75">
      <c r="A14" s="29" t="s">
        <v>170</v>
      </c>
      <c r="B14" s="30"/>
      <c r="C14" s="31"/>
      <c r="D14" s="32">
        <f t="shared" ref="D14:M14" si="3">SUM(D15:D17)</f>
        <v>26900088</v>
      </c>
      <c r="E14" s="32">
        <f t="shared" si="3"/>
        <v>10573685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37473773</v>
      </c>
      <c r="O14" s="46">
        <f t="shared" si="1"/>
        <v>28.945010018120673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9611976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9611976</v>
      </c>
      <c r="O15" s="48">
        <f t="shared" si="1"/>
        <v>7.4243589406899453</v>
      </c>
      <c r="P15" s="9"/>
    </row>
    <row r="16" spans="1:133">
      <c r="A16" s="12"/>
      <c r="B16" s="25">
        <v>323.10000000000002</v>
      </c>
      <c r="C16" s="20" t="s">
        <v>20</v>
      </c>
      <c r="D16" s="47">
        <v>25042044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25042044</v>
      </c>
      <c r="O16" s="48">
        <f t="shared" si="1"/>
        <v>19.342653712883905</v>
      </c>
      <c r="P16" s="9"/>
    </row>
    <row r="17" spans="1:16">
      <c r="A17" s="12"/>
      <c r="B17" s="25">
        <v>329</v>
      </c>
      <c r="C17" s="20" t="s">
        <v>171</v>
      </c>
      <c r="D17" s="47">
        <v>1858044</v>
      </c>
      <c r="E17" s="47">
        <v>961709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2819753</v>
      </c>
      <c r="O17" s="48">
        <f t="shared" si="1"/>
        <v>2.1779973645468211</v>
      </c>
      <c r="P17" s="9"/>
    </row>
    <row r="18" spans="1:16" ht="15.75">
      <c r="A18" s="29" t="s">
        <v>37</v>
      </c>
      <c r="B18" s="30"/>
      <c r="C18" s="31"/>
      <c r="D18" s="32">
        <f t="shared" ref="D18:M18" si="5">SUM(D19:D49)</f>
        <v>31708356</v>
      </c>
      <c r="E18" s="32">
        <f t="shared" si="5"/>
        <v>182373285</v>
      </c>
      <c r="F18" s="32">
        <f t="shared" si="5"/>
        <v>181</v>
      </c>
      <c r="G18" s="32">
        <f t="shared" si="5"/>
        <v>21469278</v>
      </c>
      <c r="H18" s="32">
        <f t="shared" si="5"/>
        <v>0</v>
      </c>
      <c r="I18" s="32">
        <f t="shared" si="5"/>
        <v>0</v>
      </c>
      <c r="J18" s="32">
        <f t="shared" si="5"/>
        <v>5592</v>
      </c>
      <c r="K18" s="32">
        <f t="shared" si="5"/>
        <v>0</v>
      </c>
      <c r="L18" s="32">
        <f t="shared" si="5"/>
        <v>0</v>
      </c>
      <c r="M18" s="32">
        <f t="shared" si="5"/>
        <v>1974641</v>
      </c>
      <c r="N18" s="45">
        <f t="shared" si="4"/>
        <v>237531333</v>
      </c>
      <c r="O18" s="46">
        <f t="shared" si="1"/>
        <v>183.47089878840214</v>
      </c>
      <c r="P18" s="10"/>
    </row>
    <row r="19" spans="1:16">
      <c r="A19" s="12"/>
      <c r="B19" s="25">
        <v>331.1</v>
      </c>
      <c r="C19" s="20" t="s">
        <v>35</v>
      </c>
      <c r="D19" s="47">
        <v>0</v>
      </c>
      <c r="E19" s="47">
        <v>3515594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3515594</v>
      </c>
      <c r="O19" s="48">
        <f t="shared" si="1"/>
        <v>2.7154699247829921</v>
      </c>
      <c r="P19" s="9"/>
    </row>
    <row r="20" spans="1:16">
      <c r="A20" s="12"/>
      <c r="B20" s="25">
        <v>331.2</v>
      </c>
      <c r="C20" s="20" t="s">
        <v>36</v>
      </c>
      <c r="D20" s="47">
        <v>412467</v>
      </c>
      <c r="E20" s="47">
        <v>3011679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3424146</v>
      </c>
      <c r="O20" s="48">
        <f t="shared" si="1"/>
        <v>2.6448348361801686</v>
      </c>
      <c r="P20" s="9"/>
    </row>
    <row r="21" spans="1:16">
      <c r="A21" s="12"/>
      <c r="B21" s="25">
        <v>331.39</v>
      </c>
      <c r="C21" s="20" t="s">
        <v>42</v>
      </c>
      <c r="D21" s="47">
        <v>0</v>
      </c>
      <c r="E21" s="47">
        <v>101733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402900</v>
      </c>
      <c r="N21" s="47">
        <f t="shared" ref="N21:N30" si="6">SUM(D21:M21)</f>
        <v>504633</v>
      </c>
      <c r="O21" s="48">
        <f t="shared" si="1"/>
        <v>0.38978213484066015</v>
      </c>
      <c r="P21" s="9"/>
    </row>
    <row r="22" spans="1:16">
      <c r="A22" s="12"/>
      <c r="B22" s="25">
        <v>331.42</v>
      </c>
      <c r="C22" s="20" t="s">
        <v>43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1498202</v>
      </c>
      <c r="N22" s="47">
        <f t="shared" si="6"/>
        <v>1498202</v>
      </c>
      <c r="O22" s="48">
        <f t="shared" si="1"/>
        <v>1.1572219295657373</v>
      </c>
      <c r="P22" s="9"/>
    </row>
    <row r="23" spans="1:16">
      <c r="A23" s="12"/>
      <c r="B23" s="25">
        <v>331.49</v>
      </c>
      <c r="C23" s="20" t="s">
        <v>44</v>
      </c>
      <c r="D23" s="47">
        <v>0</v>
      </c>
      <c r="E23" s="47">
        <v>9274005</v>
      </c>
      <c r="F23" s="47">
        <v>0</v>
      </c>
      <c r="G23" s="47">
        <v>467113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29624</v>
      </c>
      <c r="N23" s="47">
        <f t="shared" si="6"/>
        <v>9770742</v>
      </c>
      <c r="O23" s="48">
        <f t="shared" si="1"/>
        <v>7.5469909334849312</v>
      </c>
      <c r="P23" s="9"/>
    </row>
    <row r="24" spans="1:16">
      <c r="A24" s="12"/>
      <c r="B24" s="25">
        <v>331.5</v>
      </c>
      <c r="C24" s="20" t="s">
        <v>38</v>
      </c>
      <c r="D24" s="47">
        <v>0</v>
      </c>
      <c r="E24" s="47">
        <v>12504900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12504900</v>
      </c>
      <c r="O24" s="48">
        <f t="shared" si="1"/>
        <v>9.6588741084490533</v>
      </c>
      <c r="P24" s="9"/>
    </row>
    <row r="25" spans="1:16">
      <c r="A25" s="12"/>
      <c r="B25" s="25">
        <v>331.62</v>
      </c>
      <c r="C25" s="20" t="s">
        <v>45</v>
      </c>
      <c r="D25" s="47">
        <v>0</v>
      </c>
      <c r="E25" s="47">
        <v>459087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459087</v>
      </c>
      <c r="O25" s="48">
        <f t="shared" si="1"/>
        <v>0.35460207901107166</v>
      </c>
      <c r="P25" s="9"/>
    </row>
    <row r="26" spans="1:16">
      <c r="A26" s="12"/>
      <c r="B26" s="25">
        <v>331.69</v>
      </c>
      <c r="C26" s="20" t="s">
        <v>46</v>
      </c>
      <c r="D26" s="47">
        <v>379256</v>
      </c>
      <c r="E26" s="47">
        <v>34724548</v>
      </c>
      <c r="F26" s="47">
        <v>0</v>
      </c>
      <c r="G26" s="47">
        <v>386149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35489953</v>
      </c>
      <c r="O26" s="48">
        <f t="shared" si="1"/>
        <v>27.412693275577876</v>
      </c>
      <c r="P26" s="9"/>
    </row>
    <row r="27" spans="1:16">
      <c r="A27" s="12"/>
      <c r="B27" s="25">
        <v>331.9</v>
      </c>
      <c r="C27" s="20" t="s">
        <v>39</v>
      </c>
      <c r="D27" s="47">
        <v>3921909</v>
      </c>
      <c r="E27" s="47">
        <v>245057</v>
      </c>
      <c r="F27" s="47">
        <v>0</v>
      </c>
      <c r="G27" s="47">
        <v>524337</v>
      </c>
      <c r="H27" s="47">
        <v>0</v>
      </c>
      <c r="I27" s="47">
        <v>0</v>
      </c>
      <c r="J27" s="47">
        <v>5592</v>
      </c>
      <c r="K27" s="47">
        <v>0</v>
      </c>
      <c r="L27" s="47">
        <v>0</v>
      </c>
      <c r="M27" s="47">
        <v>0</v>
      </c>
      <c r="N27" s="47">
        <f t="shared" si="6"/>
        <v>4696895</v>
      </c>
      <c r="O27" s="48">
        <f t="shared" si="1"/>
        <v>3.6279152576672997</v>
      </c>
      <c r="P27" s="9"/>
    </row>
    <row r="28" spans="1:16">
      <c r="A28" s="12"/>
      <c r="B28" s="25">
        <v>333</v>
      </c>
      <c r="C28" s="20" t="s">
        <v>4</v>
      </c>
      <c r="D28" s="47">
        <v>10935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10935</v>
      </c>
      <c r="O28" s="48">
        <f t="shared" si="1"/>
        <v>8.4462721313957236E-3</v>
      </c>
      <c r="P28" s="9"/>
    </row>
    <row r="29" spans="1:16">
      <c r="A29" s="12"/>
      <c r="B29" s="25">
        <v>334.1</v>
      </c>
      <c r="C29" s="20" t="s">
        <v>40</v>
      </c>
      <c r="D29" s="47">
        <v>0</v>
      </c>
      <c r="E29" s="47">
        <v>6845069</v>
      </c>
      <c r="F29" s="47">
        <v>0</v>
      </c>
      <c r="G29" s="47">
        <v>4239596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11084665</v>
      </c>
      <c r="O29" s="48">
        <f t="shared" si="1"/>
        <v>8.5618744467633832</v>
      </c>
      <c r="P29" s="9"/>
    </row>
    <row r="30" spans="1:16">
      <c r="A30" s="12"/>
      <c r="B30" s="25">
        <v>334.2</v>
      </c>
      <c r="C30" s="20" t="s">
        <v>41</v>
      </c>
      <c r="D30" s="47">
        <v>229328</v>
      </c>
      <c r="E30" s="47">
        <v>7445739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7675067</v>
      </c>
      <c r="O30" s="48">
        <f t="shared" si="1"/>
        <v>5.9282765897297658</v>
      </c>
      <c r="P30" s="9"/>
    </row>
    <row r="31" spans="1:16">
      <c r="A31" s="12"/>
      <c r="B31" s="25">
        <v>334.39</v>
      </c>
      <c r="C31" s="20" t="s">
        <v>47</v>
      </c>
      <c r="D31" s="47">
        <v>175000</v>
      </c>
      <c r="E31" s="47">
        <v>1403361</v>
      </c>
      <c r="F31" s="47">
        <v>0</v>
      </c>
      <c r="G31" s="47">
        <v>2920556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7">SUM(D31:M31)</f>
        <v>4498917</v>
      </c>
      <c r="O31" s="48">
        <f t="shared" si="1"/>
        <v>3.4749956358996301</v>
      </c>
      <c r="P31" s="9"/>
    </row>
    <row r="32" spans="1:16">
      <c r="A32" s="12"/>
      <c r="B32" s="25">
        <v>334.49</v>
      </c>
      <c r="C32" s="20" t="s">
        <v>48</v>
      </c>
      <c r="D32" s="47">
        <v>0</v>
      </c>
      <c r="E32" s="47">
        <v>6183923</v>
      </c>
      <c r="F32" s="47">
        <v>0</v>
      </c>
      <c r="G32" s="47">
        <v>59200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43915</v>
      </c>
      <c r="N32" s="47">
        <f t="shared" si="7"/>
        <v>6287038</v>
      </c>
      <c r="O32" s="48">
        <f t="shared" si="1"/>
        <v>4.8561530725583824</v>
      </c>
      <c r="P32" s="9"/>
    </row>
    <row r="33" spans="1:16">
      <c r="A33" s="12"/>
      <c r="B33" s="25">
        <v>334.69</v>
      </c>
      <c r="C33" s="20" t="s">
        <v>49</v>
      </c>
      <c r="D33" s="47">
        <v>171600</v>
      </c>
      <c r="E33" s="47">
        <v>9456983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9628583</v>
      </c>
      <c r="O33" s="48">
        <f t="shared" si="1"/>
        <v>7.437186306148206</v>
      </c>
      <c r="P33" s="9"/>
    </row>
    <row r="34" spans="1:16">
      <c r="A34" s="12"/>
      <c r="B34" s="25">
        <v>334.7</v>
      </c>
      <c r="C34" s="20" t="s">
        <v>50</v>
      </c>
      <c r="D34" s="47">
        <v>0</v>
      </c>
      <c r="E34" s="47">
        <v>1216617</v>
      </c>
      <c r="F34" s="47">
        <v>0</v>
      </c>
      <c r="G34" s="47">
        <v>550465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1767082</v>
      </c>
      <c r="O34" s="48">
        <f t="shared" si="1"/>
        <v>1.3649067627335181</v>
      </c>
      <c r="P34" s="9"/>
    </row>
    <row r="35" spans="1:16">
      <c r="A35" s="12"/>
      <c r="B35" s="25">
        <v>334.9</v>
      </c>
      <c r="C35" s="20" t="s">
        <v>51</v>
      </c>
      <c r="D35" s="47">
        <v>78074</v>
      </c>
      <c r="E35" s="47">
        <v>0</v>
      </c>
      <c r="F35" s="47">
        <v>0</v>
      </c>
      <c r="G35" s="47">
        <v>28969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107043</v>
      </c>
      <c r="O35" s="48">
        <f t="shared" si="1"/>
        <v>8.2680778030269089E-2</v>
      </c>
      <c r="P35" s="9"/>
    </row>
    <row r="36" spans="1:16">
      <c r="A36" s="12"/>
      <c r="B36" s="25">
        <v>335.12</v>
      </c>
      <c r="C36" s="20" t="s">
        <v>52</v>
      </c>
      <c r="D36" s="47">
        <v>24757350</v>
      </c>
      <c r="E36" s="47">
        <v>3211882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27969232</v>
      </c>
      <c r="O36" s="48">
        <f t="shared" si="1"/>
        <v>21.603634639061866</v>
      </c>
      <c r="P36" s="9"/>
    </row>
    <row r="37" spans="1:16">
      <c r="A37" s="12"/>
      <c r="B37" s="25">
        <v>335.13</v>
      </c>
      <c r="C37" s="20" t="s">
        <v>53</v>
      </c>
      <c r="D37" s="47">
        <v>368633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368633</v>
      </c>
      <c r="O37" s="48">
        <f t="shared" ref="O37:O68" si="8">(N37/O$130)</f>
        <v>0.2847347631104527</v>
      </c>
      <c r="P37" s="9"/>
    </row>
    <row r="38" spans="1:16">
      <c r="A38" s="12"/>
      <c r="B38" s="25">
        <v>335.14</v>
      </c>
      <c r="C38" s="20" t="s">
        <v>54</v>
      </c>
      <c r="D38" s="47">
        <v>65558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65558</v>
      </c>
      <c r="O38" s="48">
        <f t="shared" si="8"/>
        <v>5.0637467616830439E-2</v>
      </c>
      <c r="P38" s="9"/>
    </row>
    <row r="39" spans="1:16">
      <c r="A39" s="12"/>
      <c r="B39" s="25">
        <v>335.15</v>
      </c>
      <c r="C39" s="20" t="s">
        <v>55</v>
      </c>
      <c r="D39" s="47">
        <v>490087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490087</v>
      </c>
      <c r="O39" s="48">
        <f t="shared" si="8"/>
        <v>0.37854670050839839</v>
      </c>
      <c r="P39" s="9"/>
    </row>
    <row r="40" spans="1:16">
      <c r="A40" s="12"/>
      <c r="B40" s="25">
        <v>335.16</v>
      </c>
      <c r="C40" s="20" t="s">
        <v>56</v>
      </c>
      <c r="D40" s="47">
        <v>574053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574053</v>
      </c>
      <c r="O40" s="48">
        <f t="shared" si="8"/>
        <v>0.44340263885177045</v>
      </c>
      <c r="P40" s="9"/>
    </row>
    <row r="41" spans="1:16">
      <c r="A41" s="12"/>
      <c r="B41" s="25">
        <v>335.18</v>
      </c>
      <c r="C41" s="20" t="s">
        <v>57</v>
      </c>
      <c r="D41" s="47">
        <v>0</v>
      </c>
      <c r="E41" s="47">
        <v>72375457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72375457</v>
      </c>
      <c r="O41" s="48">
        <f t="shared" si="8"/>
        <v>55.903320114872393</v>
      </c>
      <c r="P41" s="9"/>
    </row>
    <row r="42" spans="1:16">
      <c r="A42" s="12"/>
      <c r="B42" s="25">
        <v>335.19</v>
      </c>
      <c r="C42" s="20" t="s">
        <v>73</v>
      </c>
      <c r="D42" s="47">
        <v>0</v>
      </c>
      <c r="E42" s="47">
        <v>44191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44191</v>
      </c>
      <c r="O42" s="48">
        <f t="shared" si="8"/>
        <v>3.4133444148011748E-2</v>
      </c>
      <c r="P42" s="9"/>
    </row>
    <row r="43" spans="1:16">
      <c r="A43" s="12"/>
      <c r="B43" s="25">
        <v>335.21</v>
      </c>
      <c r="C43" s="20" t="s">
        <v>58</v>
      </c>
      <c r="D43" s="47">
        <v>0</v>
      </c>
      <c r="E43" s="47">
        <v>265403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265403</v>
      </c>
      <c r="O43" s="48">
        <f t="shared" si="8"/>
        <v>0.20499917352435476</v>
      </c>
      <c r="P43" s="9"/>
    </row>
    <row r="44" spans="1:16">
      <c r="A44" s="12"/>
      <c r="B44" s="25">
        <v>335.22</v>
      </c>
      <c r="C44" s="20" t="s">
        <v>153</v>
      </c>
      <c r="D44" s="47">
        <v>0</v>
      </c>
      <c r="E44" s="47">
        <v>4297765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4297765</v>
      </c>
      <c r="O44" s="48">
        <f t="shared" si="8"/>
        <v>3.3196243938534931</v>
      </c>
      <c r="P44" s="9"/>
    </row>
    <row r="45" spans="1:16">
      <c r="A45" s="12"/>
      <c r="B45" s="25">
        <v>335.49</v>
      </c>
      <c r="C45" s="20" t="s">
        <v>59</v>
      </c>
      <c r="D45" s="47">
        <v>0</v>
      </c>
      <c r="E45" s="47">
        <v>5005200</v>
      </c>
      <c r="F45" s="47">
        <v>0</v>
      </c>
      <c r="G45" s="47">
        <v>11383136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16388336</v>
      </c>
      <c r="O45" s="48">
        <f t="shared" si="8"/>
        <v>12.658467822290744</v>
      </c>
      <c r="P45" s="9"/>
    </row>
    <row r="46" spans="1:16">
      <c r="A46" s="12"/>
      <c r="B46" s="25">
        <v>337.4</v>
      </c>
      <c r="C46" s="20" t="s">
        <v>172</v>
      </c>
      <c r="D46" s="47">
        <v>0</v>
      </c>
      <c r="E46" s="47">
        <v>66344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9">SUM(D46:M46)</f>
        <v>66344</v>
      </c>
      <c r="O46" s="48">
        <f t="shared" si="8"/>
        <v>5.1244579632859437E-2</v>
      </c>
      <c r="P46" s="9"/>
    </row>
    <row r="47" spans="1:16">
      <c r="A47" s="12"/>
      <c r="B47" s="25">
        <v>337.6</v>
      </c>
      <c r="C47" s="20" t="s">
        <v>63</v>
      </c>
      <c r="D47" s="47">
        <v>0</v>
      </c>
      <c r="E47" s="47">
        <v>456164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456164</v>
      </c>
      <c r="O47" s="48">
        <f t="shared" si="8"/>
        <v>0.3523443329260173</v>
      </c>
      <c r="P47" s="9"/>
    </row>
    <row r="48" spans="1:16">
      <c r="A48" s="12"/>
      <c r="B48" s="25">
        <v>337.7</v>
      </c>
      <c r="C48" s="20" t="s">
        <v>64</v>
      </c>
      <c r="D48" s="47">
        <v>0</v>
      </c>
      <c r="E48" s="47">
        <v>250000</v>
      </c>
      <c r="F48" s="47">
        <v>0</v>
      </c>
      <c r="G48" s="47">
        <v>909757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1159757</v>
      </c>
      <c r="O48" s="48">
        <f t="shared" si="8"/>
        <v>0.89580459335081031</v>
      </c>
      <c r="P48" s="9"/>
    </row>
    <row r="49" spans="1:16">
      <c r="A49" s="12"/>
      <c r="B49" s="25">
        <v>339</v>
      </c>
      <c r="C49" s="20" t="s">
        <v>65</v>
      </c>
      <c r="D49" s="47">
        <v>74106</v>
      </c>
      <c r="E49" s="47">
        <v>12584</v>
      </c>
      <c r="F49" s="47">
        <v>181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86871</v>
      </c>
      <c r="O49" s="48">
        <f t="shared" si="8"/>
        <v>6.7099781099815084E-2</v>
      </c>
      <c r="P49" s="9"/>
    </row>
    <row r="50" spans="1:16" ht="15.75">
      <c r="A50" s="29" t="s">
        <v>70</v>
      </c>
      <c r="B50" s="30"/>
      <c r="C50" s="31"/>
      <c r="D50" s="32">
        <f t="shared" ref="D50:M50" si="10">SUM(D51:D92)</f>
        <v>68895718</v>
      </c>
      <c r="E50" s="32">
        <f t="shared" si="10"/>
        <v>140273081</v>
      </c>
      <c r="F50" s="32">
        <f t="shared" si="10"/>
        <v>0</v>
      </c>
      <c r="G50" s="32">
        <f t="shared" si="10"/>
        <v>4850944</v>
      </c>
      <c r="H50" s="32">
        <f t="shared" si="10"/>
        <v>0</v>
      </c>
      <c r="I50" s="32">
        <f t="shared" si="10"/>
        <v>367405425</v>
      </c>
      <c r="J50" s="32">
        <f t="shared" si="10"/>
        <v>153293664</v>
      </c>
      <c r="K50" s="32">
        <f t="shared" si="10"/>
        <v>0</v>
      </c>
      <c r="L50" s="32">
        <f t="shared" si="10"/>
        <v>0</v>
      </c>
      <c r="M50" s="32">
        <f t="shared" si="10"/>
        <v>535877</v>
      </c>
      <c r="N50" s="32">
        <f t="shared" si="9"/>
        <v>735254709</v>
      </c>
      <c r="O50" s="46">
        <f t="shared" si="8"/>
        <v>567.91599068168023</v>
      </c>
      <c r="P50" s="10"/>
    </row>
    <row r="51" spans="1:16">
      <c r="A51" s="12"/>
      <c r="B51" s="25">
        <v>341.1</v>
      </c>
      <c r="C51" s="20" t="s">
        <v>74</v>
      </c>
      <c r="D51" s="47">
        <v>288227</v>
      </c>
      <c r="E51" s="47">
        <v>8281710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8569937</v>
      </c>
      <c r="O51" s="48">
        <f t="shared" si="8"/>
        <v>6.6194805716430798</v>
      </c>
      <c r="P51" s="9"/>
    </row>
    <row r="52" spans="1:16">
      <c r="A52" s="12"/>
      <c r="B52" s="25">
        <v>341.2</v>
      </c>
      <c r="C52" s="20" t="s">
        <v>75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153293664</v>
      </c>
      <c r="K52" s="47">
        <v>0</v>
      </c>
      <c r="L52" s="47">
        <v>0</v>
      </c>
      <c r="M52" s="47">
        <v>0</v>
      </c>
      <c r="N52" s="47">
        <f t="shared" ref="N52:N92" si="11">SUM(D52:M52)</f>
        <v>153293664</v>
      </c>
      <c r="O52" s="48">
        <f t="shared" si="8"/>
        <v>118.4051213683347</v>
      </c>
      <c r="P52" s="9"/>
    </row>
    <row r="53" spans="1:16">
      <c r="A53" s="12"/>
      <c r="B53" s="25">
        <v>341.52</v>
      </c>
      <c r="C53" s="20" t="s">
        <v>76</v>
      </c>
      <c r="D53" s="47">
        <v>1927916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1927916</v>
      </c>
      <c r="O53" s="48">
        <f t="shared" si="8"/>
        <v>1.4891360935045193</v>
      </c>
      <c r="P53" s="9"/>
    </row>
    <row r="54" spans="1:16">
      <c r="A54" s="12"/>
      <c r="B54" s="25">
        <v>341.55</v>
      </c>
      <c r="C54" s="20" t="s">
        <v>77</v>
      </c>
      <c r="D54" s="47">
        <v>0</v>
      </c>
      <c r="E54" s="47">
        <v>96124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96124</v>
      </c>
      <c r="O54" s="48">
        <f t="shared" si="8"/>
        <v>7.4246864413194572E-2</v>
      </c>
      <c r="P54" s="9"/>
    </row>
    <row r="55" spans="1:16">
      <c r="A55" s="12"/>
      <c r="B55" s="25">
        <v>341.8</v>
      </c>
      <c r="C55" s="20" t="s">
        <v>78</v>
      </c>
      <c r="D55" s="47">
        <v>0</v>
      </c>
      <c r="E55" s="47">
        <v>40180786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40180786</v>
      </c>
      <c r="O55" s="48">
        <f t="shared" si="8"/>
        <v>31.03592620113173</v>
      </c>
      <c r="P55" s="9"/>
    </row>
    <row r="56" spans="1:16">
      <c r="A56" s="12"/>
      <c r="B56" s="25">
        <v>341.9</v>
      </c>
      <c r="C56" s="20" t="s">
        <v>79</v>
      </c>
      <c r="D56" s="47">
        <v>581083</v>
      </c>
      <c r="E56" s="47">
        <v>3608178</v>
      </c>
      <c r="F56" s="47">
        <v>0</v>
      </c>
      <c r="G56" s="47">
        <v>2156504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6345765</v>
      </c>
      <c r="O56" s="48">
        <f t="shared" si="8"/>
        <v>4.9015142269672047</v>
      </c>
      <c r="P56" s="9"/>
    </row>
    <row r="57" spans="1:16">
      <c r="A57" s="12"/>
      <c r="B57" s="25">
        <v>342.1</v>
      </c>
      <c r="C57" s="20" t="s">
        <v>80</v>
      </c>
      <c r="D57" s="47">
        <v>37250186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37250186</v>
      </c>
      <c r="O57" s="48">
        <f t="shared" si="8"/>
        <v>28.772309821774776</v>
      </c>
      <c r="P57" s="9"/>
    </row>
    <row r="58" spans="1:16">
      <c r="A58" s="12"/>
      <c r="B58" s="25">
        <v>342.2</v>
      </c>
      <c r="C58" s="20" t="s">
        <v>81</v>
      </c>
      <c r="D58" s="47">
        <v>0</v>
      </c>
      <c r="E58" s="47">
        <v>17281111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17281111</v>
      </c>
      <c r="O58" s="48">
        <f t="shared" si="8"/>
        <v>13.348053611235125</v>
      </c>
      <c r="P58" s="9"/>
    </row>
    <row r="59" spans="1:16">
      <c r="A59" s="12"/>
      <c r="B59" s="25">
        <v>342.3</v>
      </c>
      <c r="C59" s="20" t="s">
        <v>82</v>
      </c>
      <c r="D59" s="47">
        <v>6040173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6040173</v>
      </c>
      <c r="O59" s="48">
        <f t="shared" si="8"/>
        <v>4.6654727826894291</v>
      </c>
      <c r="P59" s="9"/>
    </row>
    <row r="60" spans="1:16">
      <c r="A60" s="12"/>
      <c r="B60" s="25">
        <v>342.4</v>
      </c>
      <c r="C60" s="20" t="s">
        <v>83</v>
      </c>
      <c r="D60" s="47">
        <v>0</v>
      </c>
      <c r="E60" s="47">
        <v>1884925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1884925</v>
      </c>
      <c r="O60" s="48">
        <f t="shared" si="8"/>
        <v>1.4559295379305977</v>
      </c>
      <c r="P60" s="9"/>
    </row>
    <row r="61" spans="1:16">
      <c r="A61" s="12"/>
      <c r="B61" s="25">
        <v>342.6</v>
      </c>
      <c r="C61" s="20" t="s">
        <v>84</v>
      </c>
      <c r="D61" s="47">
        <v>0</v>
      </c>
      <c r="E61" s="47">
        <v>11275956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11275956</v>
      </c>
      <c r="O61" s="48">
        <f t="shared" si="8"/>
        <v>8.7096289819519352</v>
      </c>
      <c r="P61" s="9"/>
    </row>
    <row r="62" spans="1:16">
      <c r="A62" s="12"/>
      <c r="B62" s="25">
        <v>342.9</v>
      </c>
      <c r="C62" s="20" t="s">
        <v>85</v>
      </c>
      <c r="D62" s="47">
        <v>563970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563970</v>
      </c>
      <c r="O62" s="48">
        <f t="shared" si="8"/>
        <v>0.43561445760797868</v>
      </c>
      <c r="P62" s="9"/>
    </row>
    <row r="63" spans="1:16">
      <c r="A63" s="12"/>
      <c r="B63" s="25">
        <v>343.4</v>
      </c>
      <c r="C63" s="20" t="s">
        <v>86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195220950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195220950</v>
      </c>
      <c r="O63" s="48">
        <f t="shared" si="8"/>
        <v>150.79005664834003</v>
      </c>
      <c r="P63" s="9"/>
    </row>
    <row r="64" spans="1:16">
      <c r="A64" s="12"/>
      <c r="B64" s="25">
        <v>343.6</v>
      </c>
      <c r="C64" s="20" t="s">
        <v>87</v>
      </c>
      <c r="D64" s="47">
        <v>0</v>
      </c>
      <c r="E64" s="47">
        <v>11528</v>
      </c>
      <c r="F64" s="47">
        <v>0</v>
      </c>
      <c r="G64" s="47">
        <v>0</v>
      </c>
      <c r="H64" s="47">
        <v>0</v>
      </c>
      <c r="I64" s="47">
        <v>110116172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110127700</v>
      </c>
      <c r="O64" s="48">
        <f t="shared" si="8"/>
        <v>85.063422350682117</v>
      </c>
      <c r="P64" s="9"/>
    </row>
    <row r="65" spans="1:16">
      <c r="A65" s="12"/>
      <c r="B65" s="25">
        <v>343.9</v>
      </c>
      <c r="C65" s="20" t="s">
        <v>88</v>
      </c>
      <c r="D65" s="47">
        <v>11450</v>
      </c>
      <c r="E65" s="47">
        <v>1292133</v>
      </c>
      <c r="F65" s="47">
        <v>0</v>
      </c>
      <c r="G65" s="47">
        <v>1050000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2353583</v>
      </c>
      <c r="O65" s="48">
        <f t="shared" si="8"/>
        <v>1.8179243257271827</v>
      </c>
      <c r="P65" s="9"/>
    </row>
    <row r="66" spans="1:16">
      <c r="A66" s="12"/>
      <c r="B66" s="25">
        <v>344.1</v>
      </c>
      <c r="C66" s="20" t="s">
        <v>89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62065306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62065306</v>
      </c>
      <c r="O66" s="48">
        <f t="shared" si="8"/>
        <v>47.939685815669669</v>
      </c>
      <c r="P66" s="9"/>
    </row>
    <row r="67" spans="1:16">
      <c r="A67" s="12"/>
      <c r="B67" s="25">
        <v>344.3</v>
      </c>
      <c r="C67" s="20" t="s">
        <v>90</v>
      </c>
      <c r="D67" s="47">
        <v>0</v>
      </c>
      <c r="E67" s="47">
        <v>9162943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9162943</v>
      </c>
      <c r="O67" s="48">
        <f t="shared" si="8"/>
        <v>7.0775226431154579</v>
      </c>
      <c r="P67" s="9"/>
    </row>
    <row r="68" spans="1:16">
      <c r="A68" s="12"/>
      <c r="B68" s="25">
        <v>344.5</v>
      </c>
      <c r="C68" s="20" t="s">
        <v>91</v>
      </c>
      <c r="D68" s="47">
        <v>213747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213747</v>
      </c>
      <c r="O68" s="48">
        <f t="shared" si="8"/>
        <v>0.16509971003835774</v>
      </c>
      <c r="P68" s="9"/>
    </row>
    <row r="69" spans="1:16">
      <c r="A69" s="12"/>
      <c r="B69" s="25">
        <v>344.9</v>
      </c>
      <c r="C69" s="20" t="s">
        <v>92</v>
      </c>
      <c r="D69" s="47">
        <v>0</v>
      </c>
      <c r="E69" s="47">
        <v>218763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218763</v>
      </c>
      <c r="O69" s="48">
        <f t="shared" ref="O69:O100" si="12">(N69/O$130)</f>
        <v>0.1689741042780542</v>
      </c>
      <c r="P69" s="9"/>
    </row>
    <row r="70" spans="1:16">
      <c r="A70" s="12"/>
      <c r="B70" s="25">
        <v>346.4</v>
      </c>
      <c r="C70" s="20" t="s">
        <v>93</v>
      </c>
      <c r="D70" s="47">
        <v>2412633</v>
      </c>
      <c r="E70" s="47">
        <v>224849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2637482</v>
      </c>
      <c r="O70" s="48">
        <f t="shared" si="12"/>
        <v>2.0372099418068457</v>
      </c>
      <c r="P70" s="9"/>
    </row>
    <row r="71" spans="1:16">
      <c r="A71" s="12"/>
      <c r="B71" s="25">
        <v>346.9</v>
      </c>
      <c r="C71" s="20" t="s">
        <v>94</v>
      </c>
      <c r="D71" s="47">
        <v>114162</v>
      </c>
      <c r="E71" s="47">
        <v>518793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632955</v>
      </c>
      <c r="O71" s="48">
        <f t="shared" si="12"/>
        <v>0.4888989645109813</v>
      </c>
      <c r="P71" s="9"/>
    </row>
    <row r="72" spans="1:16">
      <c r="A72" s="12"/>
      <c r="B72" s="25">
        <v>347.2</v>
      </c>
      <c r="C72" s="20" t="s">
        <v>95</v>
      </c>
      <c r="D72" s="47">
        <v>4408309</v>
      </c>
      <c r="E72" s="47">
        <v>8335249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12743558</v>
      </c>
      <c r="O72" s="48">
        <f t="shared" si="12"/>
        <v>9.843215252878375</v>
      </c>
      <c r="P72" s="9"/>
    </row>
    <row r="73" spans="1:16">
      <c r="A73" s="12"/>
      <c r="B73" s="25">
        <v>347.3</v>
      </c>
      <c r="C73" s="20" t="s">
        <v>96</v>
      </c>
      <c r="D73" s="47">
        <v>2128200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2128200</v>
      </c>
      <c r="O73" s="48">
        <f t="shared" si="12"/>
        <v>1.6438368861487316</v>
      </c>
      <c r="P73" s="9"/>
    </row>
    <row r="74" spans="1:16">
      <c r="A74" s="12"/>
      <c r="B74" s="25">
        <v>347.9</v>
      </c>
      <c r="C74" s="20" t="s">
        <v>97</v>
      </c>
      <c r="D74" s="47">
        <v>282092</v>
      </c>
      <c r="E74" s="47">
        <v>89868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371960</v>
      </c>
      <c r="O74" s="48">
        <f t="shared" si="12"/>
        <v>0.28730456168211738</v>
      </c>
      <c r="P74" s="9"/>
    </row>
    <row r="75" spans="1:16">
      <c r="A75" s="12"/>
      <c r="B75" s="25">
        <v>348.11</v>
      </c>
      <c r="C75" s="39" t="s">
        <v>100</v>
      </c>
      <c r="D75" s="47">
        <v>0</v>
      </c>
      <c r="E75" s="47">
        <v>89250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89250</v>
      </c>
      <c r="O75" s="48">
        <f t="shared" si="12"/>
        <v>6.8937337697948645E-2</v>
      </c>
      <c r="P75" s="9"/>
    </row>
    <row r="76" spans="1:16">
      <c r="A76" s="12"/>
      <c r="B76" s="25">
        <v>348.12</v>
      </c>
      <c r="C76" s="39" t="s">
        <v>101</v>
      </c>
      <c r="D76" s="47">
        <v>0</v>
      </c>
      <c r="E76" s="47">
        <v>2864958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2864958</v>
      </c>
      <c r="O76" s="48">
        <f t="shared" si="12"/>
        <v>2.212914029539939</v>
      </c>
      <c r="P76" s="9"/>
    </row>
    <row r="77" spans="1:16">
      <c r="A77" s="12"/>
      <c r="B77" s="25">
        <v>348.13</v>
      </c>
      <c r="C77" s="39" t="s">
        <v>102</v>
      </c>
      <c r="D77" s="47">
        <v>0</v>
      </c>
      <c r="E77" s="47">
        <v>1374231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1374231</v>
      </c>
      <c r="O77" s="48">
        <f t="shared" si="12"/>
        <v>1.0614658433836377</v>
      </c>
      <c r="P77" s="9"/>
    </row>
    <row r="78" spans="1:16">
      <c r="A78" s="12"/>
      <c r="B78" s="25">
        <v>348.22</v>
      </c>
      <c r="C78" s="39" t="s">
        <v>104</v>
      </c>
      <c r="D78" s="47">
        <v>0</v>
      </c>
      <c r="E78" s="47">
        <v>92106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92106</v>
      </c>
      <c r="O78" s="48">
        <f t="shared" si="12"/>
        <v>7.1143332504282994E-2</v>
      </c>
      <c r="P78" s="9"/>
    </row>
    <row r="79" spans="1:16">
      <c r="A79" s="12"/>
      <c r="B79" s="25">
        <v>348.23</v>
      </c>
      <c r="C79" s="39" t="s">
        <v>105</v>
      </c>
      <c r="D79" s="47">
        <v>0</v>
      </c>
      <c r="E79" s="47">
        <v>1223955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1223955</v>
      </c>
      <c r="O79" s="48">
        <f t="shared" si="12"/>
        <v>0.94539158725033867</v>
      </c>
      <c r="P79" s="9"/>
    </row>
    <row r="80" spans="1:16">
      <c r="A80" s="12"/>
      <c r="B80" s="25">
        <v>348.31</v>
      </c>
      <c r="C80" s="39" t="s">
        <v>107</v>
      </c>
      <c r="D80" s="47">
        <v>0</v>
      </c>
      <c r="E80" s="47">
        <v>5485004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5485004</v>
      </c>
      <c r="O80" s="48">
        <f t="shared" si="12"/>
        <v>4.2366562803652563</v>
      </c>
      <c r="P80" s="9"/>
    </row>
    <row r="81" spans="1:16">
      <c r="A81" s="12"/>
      <c r="B81" s="25">
        <v>348.32</v>
      </c>
      <c r="C81" s="39" t="s">
        <v>108</v>
      </c>
      <c r="D81" s="47">
        <v>0</v>
      </c>
      <c r="E81" s="47">
        <v>38726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38726</v>
      </c>
      <c r="O81" s="48">
        <f t="shared" si="12"/>
        <v>2.9912239100176572E-2</v>
      </c>
      <c r="P81" s="9"/>
    </row>
    <row r="82" spans="1:16">
      <c r="A82" s="12"/>
      <c r="B82" s="25">
        <v>348.41</v>
      </c>
      <c r="C82" s="39" t="s">
        <v>109</v>
      </c>
      <c r="D82" s="47">
        <v>0</v>
      </c>
      <c r="E82" s="47">
        <v>9140994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9140994</v>
      </c>
      <c r="O82" s="48">
        <f t="shared" si="12"/>
        <v>7.0605690786882054</v>
      </c>
      <c r="P82" s="9"/>
    </row>
    <row r="83" spans="1:16">
      <c r="A83" s="12"/>
      <c r="B83" s="25">
        <v>348.42</v>
      </c>
      <c r="C83" s="39" t="s">
        <v>110</v>
      </c>
      <c r="D83" s="47">
        <v>0</v>
      </c>
      <c r="E83" s="47">
        <v>1231344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1231344</v>
      </c>
      <c r="O83" s="48">
        <f t="shared" si="12"/>
        <v>0.95109890364529825</v>
      </c>
      <c r="P83" s="9"/>
    </row>
    <row r="84" spans="1:16">
      <c r="A84" s="12"/>
      <c r="B84" s="25">
        <v>348.52</v>
      </c>
      <c r="C84" s="39" t="s">
        <v>111</v>
      </c>
      <c r="D84" s="47">
        <v>0</v>
      </c>
      <c r="E84" s="47">
        <v>2979272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2979272</v>
      </c>
      <c r="O84" s="48">
        <f t="shared" si="12"/>
        <v>2.3012109799220486</v>
      </c>
      <c r="P84" s="9"/>
    </row>
    <row r="85" spans="1:16">
      <c r="A85" s="12"/>
      <c r="B85" s="25">
        <v>348.53</v>
      </c>
      <c r="C85" s="39" t="s">
        <v>112</v>
      </c>
      <c r="D85" s="47">
        <v>0</v>
      </c>
      <c r="E85" s="47">
        <v>6055786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6055786</v>
      </c>
      <c r="O85" s="48">
        <f t="shared" si="12"/>
        <v>4.6775323754454856</v>
      </c>
      <c r="P85" s="9"/>
    </row>
    <row r="86" spans="1:16">
      <c r="A86" s="12"/>
      <c r="B86" s="25">
        <v>348.62</v>
      </c>
      <c r="C86" s="39" t="s">
        <v>113</v>
      </c>
      <c r="D86" s="47">
        <v>0</v>
      </c>
      <c r="E86" s="47">
        <v>14046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14046</v>
      </c>
      <c r="O86" s="48">
        <f t="shared" si="12"/>
        <v>1.0849230759724219E-2</v>
      </c>
      <c r="P86" s="9"/>
    </row>
    <row r="87" spans="1:16">
      <c r="A87" s="12"/>
      <c r="B87" s="25">
        <v>348.71</v>
      </c>
      <c r="C87" s="39" t="s">
        <v>114</v>
      </c>
      <c r="D87" s="47">
        <v>0</v>
      </c>
      <c r="E87" s="47">
        <v>1354446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1354446</v>
      </c>
      <c r="O87" s="48">
        <f t="shared" si="12"/>
        <v>1.0461837680183277</v>
      </c>
      <c r="P87" s="9"/>
    </row>
    <row r="88" spans="1:16">
      <c r="A88" s="12"/>
      <c r="B88" s="25">
        <v>348.72</v>
      </c>
      <c r="C88" s="39" t="s">
        <v>173</v>
      </c>
      <c r="D88" s="47">
        <v>0</v>
      </c>
      <c r="E88" s="47">
        <v>168349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168349</v>
      </c>
      <c r="O88" s="48">
        <f t="shared" si="12"/>
        <v>0.13003397046624041</v>
      </c>
      <c r="P88" s="9"/>
    </row>
    <row r="89" spans="1:16">
      <c r="A89" s="12"/>
      <c r="B89" s="25">
        <v>348.87</v>
      </c>
      <c r="C89" s="20" t="s">
        <v>174</v>
      </c>
      <c r="D89" s="47">
        <v>2137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2137</v>
      </c>
      <c r="O89" s="48">
        <f t="shared" si="12"/>
        <v>1.6506340690253922E-3</v>
      </c>
      <c r="P89" s="9"/>
    </row>
    <row r="90" spans="1:16">
      <c r="A90" s="12"/>
      <c r="B90" s="25">
        <v>348.89</v>
      </c>
      <c r="C90" s="20" t="s">
        <v>106</v>
      </c>
      <c r="D90" s="47">
        <v>0</v>
      </c>
      <c r="E90" s="47">
        <v>462953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462953</v>
      </c>
      <c r="O90" s="48">
        <f t="shared" si="12"/>
        <v>0.35758820503393185</v>
      </c>
      <c r="P90" s="9"/>
    </row>
    <row r="91" spans="1:16">
      <c r="A91" s="12"/>
      <c r="B91" s="25">
        <v>348.93</v>
      </c>
      <c r="C91" s="20" t="s">
        <v>98</v>
      </c>
      <c r="D91" s="47">
        <v>3265707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3265707</v>
      </c>
      <c r="O91" s="48">
        <f t="shared" si="12"/>
        <v>2.5224554205216219</v>
      </c>
      <c r="P91" s="9"/>
    </row>
    <row r="92" spans="1:16">
      <c r="A92" s="12"/>
      <c r="B92" s="25">
        <v>349</v>
      </c>
      <c r="C92" s="20" t="s">
        <v>1</v>
      </c>
      <c r="D92" s="47">
        <v>9405726</v>
      </c>
      <c r="E92" s="47">
        <v>5234745</v>
      </c>
      <c r="F92" s="47">
        <v>0</v>
      </c>
      <c r="G92" s="47">
        <v>1644440</v>
      </c>
      <c r="H92" s="47">
        <v>0</v>
      </c>
      <c r="I92" s="47">
        <v>2997</v>
      </c>
      <c r="J92" s="47">
        <v>0</v>
      </c>
      <c r="K92" s="47">
        <v>0</v>
      </c>
      <c r="L92" s="47">
        <v>0</v>
      </c>
      <c r="M92" s="47">
        <v>535877</v>
      </c>
      <c r="N92" s="47">
        <f t="shared" si="11"/>
        <v>16823785</v>
      </c>
      <c r="O92" s="48">
        <f t="shared" si="12"/>
        <v>12.994811741206531</v>
      </c>
      <c r="P92" s="9"/>
    </row>
    <row r="93" spans="1:16" ht="15.75">
      <c r="A93" s="29" t="s">
        <v>71</v>
      </c>
      <c r="B93" s="30"/>
      <c r="C93" s="31"/>
      <c r="D93" s="32">
        <f t="shared" ref="D93:M93" si="13">SUM(D94:D101)</f>
        <v>1399126</v>
      </c>
      <c r="E93" s="32">
        <f t="shared" si="13"/>
        <v>10940615</v>
      </c>
      <c r="F93" s="32">
        <f t="shared" si="13"/>
        <v>0</v>
      </c>
      <c r="G93" s="32">
        <f t="shared" si="13"/>
        <v>1069754</v>
      </c>
      <c r="H93" s="32">
        <f t="shared" si="13"/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>SUM(D93:M93)</f>
        <v>13409495</v>
      </c>
      <c r="O93" s="46">
        <f t="shared" si="12"/>
        <v>10.357589749848222</v>
      </c>
      <c r="P93" s="10"/>
    </row>
    <row r="94" spans="1:16">
      <c r="A94" s="13"/>
      <c r="B94" s="40">
        <v>351.1</v>
      </c>
      <c r="C94" s="21" t="s">
        <v>116</v>
      </c>
      <c r="D94" s="47">
        <v>35027</v>
      </c>
      <c r="E94" s="47">
        <v>249755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284782</v>
      </c>
      <c r="O94" s="48">
        <f t="shared" si="12"/>
        <v>0.21996765158876425</v>
      </c>
      <c r="P94" s="9"/>
    </row>
    <row r="95" spans="1:16">
      <c r="A95" s="13"/>
      <c r="B95" s="40">
        <v>351.2</v>
      </c>
      <c r="C95" s="21" t="s">
        <v>118</v>
      </c>
      <c r="D95" s="47">
        <v>0</v>
      </c>
      <c r="E95" s="47">
        <v>1375561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1" si="14">SUM(D95:M95)</f>
        <v>1375561</v>
      </c>
      <c r="O95" s="48">
        <f t="shared" si="12"/>
        <v>1.0624931448865875</v>
      </c>
      <c r="P95" s="9"/>
    </row>
    <row r="96" spans="1:16">
      <c r="A96" s="13"/>
      <c r="B96" s="40">
        <v>351.3</v>
      </c>
      <c r="C96" s="21" t="s">
        <v>119</v>
      </c>
      <c r="D96" s="47">
        <v>208412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208412</v>
      </c>
      <c r="O96" s="48">
        <f t="shared" si="12"/>
        <v>0.16097891791938232</v>
      </c>
      <c r="P96" s="9"/>
    </row>
    <row r="97" spans="1:16">
      <c r="A97" s="13"/>
      <c r="B97" s="40">
        <v>351.5</v>
      </c>
      <c r="C97" s="21" t="s">
        <v>120</v>
      </c>
      <c r="D97" s="47">
        <v>0</v>
      </c>
      <c r="E97" s="47">
        <v>6805822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6805822</v>
      </c>
      <c r="O97" s="48">
        <f t="shared" si="12"/>
        <v>5.2568655409089997</v>
      </c>
      <c r="P97" s="9"/>
    </row>
    <row r="98" spans="1:16">
      <c r="A98" s="13"/>
      <c r="B98" s="40">
        <v>352</v>
      </c>
      <c r="C98" s="21" t="s">
        <v>121</v>
      </c>
      <c r="D98" s="47">
        <v>0</v>
      </c>
      <c r="E98" s="47">
        <v>439732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439732</v>
      </c>
      <c r="O98" s="48">
        <f t="shared" si="12"/>
        <v>0.33965213871814398</v>
      </c>
      <c r="P98" s="9"/>
    </row>
    <row r="99" spans="1:16">
      <c r="A99" s="13"/>
      <c r="B99" s="40">
        <v>353</v>
      </c>
      <c r="C99" s="21" t="s">
        <v>122</v>
      </c>
      <c r="D99" s="47">
        <v>0</v>
      </c>
      <c r="E99" s="47">
        <v>132808</v>
      </c>
      <c r="F99" s="47">
        <v>0</v>
      </c>
      <c r="G99" s="47">
        <v>20420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153228</v>
      </c>
      <c r="O99" s="48">
        <f t="shared" si="12"/>
        <v>0.1183544020255605</v>
      </c>
      <c r="P99" s="9"/>
    </row>
    <row r="100" spans="1:16">
      <c r="A100" s="13"/>
      <c r="B100" s="40">
        <v>354</v>
      </c>
      <c r="C100" s="21" t="s">
        <v>123</v>
      </c>
      <c r="D100" s="47">
        <v>77699</v>
      </c>
      <c r="E100" s="47">
        <v>107499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185198</v>
      </c>
      <c r="O100" s="48">
        <f t="shared" si="12"/>
        <v>0.14304825845360999</v>
      </c>
      <c r="P100" s="9"/>
    </row>
    <row r="101" spans="1:16">
      <c r="A101" s="13"/>
      <c r="B101" s="40">
        <v>359</v>
      </c>
      <c r="C101" s="21" t="s">
        <v>124</v>
      </c>
      <c r="D101" s="47">
        <v>1077988</v>
      </c>
      <c r="E101" s="47">
        <v>1829438</v>
      </c>
      <c r="F101" s="47">
        <v>0</v>
      </c>
      <c r="G101" s="47">
        <v>1049334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3956760</v>
      </c>
      <c r="O101" s="48">
        <f t="shared" ref="O101:O128" si="15">(N101/O$130)</f>
        <v>3.0562296953471737</v>
      </c>
      <c r="P101" s="9"/>
    </row>
    <row r="102" spans="1:16" ht="15.75">
      <c r="A102" s="29" t="s">
        <v>5</v>
      </c>
      <c r="B102" s="30"/>
      <c r="C102" s="31"/>
      <c r="D102" s="32">
        <f t="shared" ref="D102:M102" si="16">SUM(D103:D114)</f>
        <v>24598687</v>
      </c>
      <c r="E102" s="32">
        <f t="shared" si="16"/>
        <v>35121588</v>
      </c>
      <c r="F102" s="32">
        <f t="shared" si="16"/>
        <v>1257219</v>
      </c>
      <c r="G102" s="32">
        <f t="shared" si="16"/>
        <v>79768862</v>
      </c>
      <c r="H102" s="32">
        <f t="shared" si="16"/>
        <v>0</v>
      </c>
      <c r="I102" s="32">
        <f t="shared" si="16"/>
        <v>7876676</v>
      </c>
      <c r="J102" s="32">
        <f t="shared" si="16"/>
        <v>2472192</v>
      </c>
      <c r="K102" s="32">
        <f t="shared" si="16"/>
        <v>0</v>
      </c>
      <c r="L102" s="32">
        <f t="shared" si="16"/>
        <v>0</v>
      </c>
      <c r="M102" s="32">
        <f t="shared" si="16"/>
        <v>410451</v>
      </c>
      <c r="N102" s="32">
        <f>SUM(D102:M102)</f>
        <v>151505675</v>
      </c>
      <c r="O102" s="46">
        <f t="shared" si="15"/>
        <v>117.02406588941911</v>
      </c>
      <c r="P102" s="10"/>
    </row>
    <row r="103" spans="1:16">
      <c r="A103" s="12"/>
      <c r="B103" s="25">
        <v>361.1</v>
      </c>
      <c r="C103" s="20" t="s">
        <v>125</v>
      </c>
      <c r="D103" s="47">
        <v>17060682</v>
      </c>
      <c r="E103" s="47">
        <v>18286829</v>
      </c>
      <c r="F103" s="47">
        <v>1146475</v>
      </c>
      <c r="G103" s="47">
        <v>48064700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249152</v>
      </c>
      <c r="N103" s="47">
        <f>SUM(D103:M103)</f>
        <v>84807838</v>
      </c>
      <c r="O103" s="48">
        <f t="shared" si="15"/>
        <v>65.506180029567744</v>
      </c>
      <c r="P103" s="9"/>
    </row>
    <row r="104" spans="1:16">
      <c r="A104" s="12"/>
      <c r="B104" s="25">
        <v>362</v>
      </c>
      <c r="C104" s="20" t="s">
        <v>126</v>
      </c>
      <c r="D104" s="47">
        <v>1700241</v>
      </c>
      <c r="E104" s="47">
        <v>1982969</v>
      </c>
      <c r="F104" s="47">
        <v>0</v>
      </c>
      <c r="G104" s="47">
        <v>66145</v>
      </c>
      <c r="H104" s="47">
        <v>0</v>
      </c>
      <c r="I104" s="47">
        <v>34952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4" si="17">SUM(D104:M104)</f>
        <v>3784307</v>
      </c>
      <c r="O104" s="48">
        <f t="shared" si="15"/>
        <v>2.9230257659575454</v>
      </c>
      <c r="P104" s="9"/>
    </row>
    <row r="105" spans="1:16">
      <c r="A105" s="12"/>
      <c r="B105" s="25">
        <v>363.11</v>
      </c>
      <c r="C105" s="20" t="s">
        <v>33</v>
      </c>
      <c r="D105" s="47">
        <v>0</v>
      </c>
      <c r="E105" s="47">
        <v>303720</v>
      </c>
      <c r="F105" s="47">
        <v>0</v>
      </c>
      <c r="G105" s="47">
        <v>906492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1210212</v>
      </c>
      <c r="O105" s="48">
        <f t="shared" si="15"/>
        <v>0.93477639585557226</v>
      </c>
      <c r="P105" s="9"/>
    </row>
    <row r="106" spans="1:16">
      <c r="A106" s="12"/>
      <c r="B106" s="25">
        <v>363.22</v>
      </c>
      <c r="C106" s="20" t="s">
        <v>175</v>
      </c>
      <c r="D106" s="47">
        <v>0</v>
      </c>
      <c r="E106" s="47">
        <v>0</v>
      </c>
      <c r="F106" s="47">
        <v>0</v>
      </c>
      <c r="G106" s="47">
        <v>1182367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1182367</v>
      </c>
      <c r="O106" s="48">
        <f t="shared" si="15"/>
        <v>0.91326871890095729</v>
      </c>
      <c r="P106" s="9"/>
    </row>
    <row r="107" spans="1:16">
      <c r="A107" s="12"/>
      <c r="B107" s="25">
        <v>363.23</v>
      </c>
      <c r="C107" s="20" t="s">
        <v>176</v>
      </c>
      <c r="D107" s="47">
        <v>0</v>
      </c>
      <c r="E107" s="47">
        <v>5309872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5309872</v>
      </c>
      <c r="O107" s="48">
        <f t="shared" si="15"/>
        <v>4.101383072233971</v>
      </c>
      <c r="P107" s="9"/>
    </row>
    <row r="108" spans="1:16">
      <c r="A108" s="12"/>
      <c r="B108" s="25">
        <v>363.24</v>
      </c>
      <c r="C108" s="20" t="s">
        <v>177</v>
      </c>
      <c r="D108" s="47">
        <v>0</v>
      </c>
      <c r="E108" s="47">
        <v>0</v>
      </c>
      <c r="F108" s="47">
        <v>0</v>
      </c>
      <c r="G108" s="47">
        <v>19026479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19026479</v>
      </c>
      <c r="O108" s="48">
        <f t="shared" si="15"/>
        <v>14.696188325220483</v>
      </c>
      <c r="P108" s="9"/>
    </row>
    <row r="109" spans="1:16">
      <c r="A109" s="12"/>
      <c r="B109" s="25">
        <v>363.27</v>
      </c>
      <c r="C109" s="20" t="s">
        <v>178</v>
      </c>
      <c r="D109" s="47">
        <v>0</v>
      </c>
      <c r="E109" s="47">
        <v>0</v>
      </c>
      <c r="F109" s="47">
        <v>0</v>
      </c>
      <c r="G109" s="47">
        <v>2413478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2413478</v>
      </c>
      <c r="O109" s="48">
        <f t="shared" si="15"/>
        <v>1.8641876516814531</v>
      </c>
      <c r="P109" s="9"/>
    </row>
    <row r="110" spans="1:16">
      <c r="A110" s="12"/>
      <c r="B110" s="25">
        <v>363.29</v>
      </c>
      <c r="C110" s="20" t="s">
        <v>179</v>
      </c>
      <c r="D110" s="47">
        <v>0</v>
      </c>
      <c r="E110" s="47">
        <v>955629</v>
      </c>
      <c r="F110" s="47">
        <v>0</v>
      </c>
      <c r="G110" s="47">
        <v>668789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1624418</v>
      </c>
      <c r="O110" s="48">
        <f t="shared" si="15"/>
        <v>1.2547120697885303</v>
      </c>
      <c r="P110" s="9"/>
    </row>
    <row r="111" spans="1:16">
      <c r="A111" s="12"/>
      <c r="B111" s="25">
        <v>364</v>
      </c>
      <c r="C111" s="20" t="s">
        <v>127</v>
      </c>
      <c r="D111" s="47">
        <v>1316108</v>
      </c>
      <c r="E111" s="47">
        <v>690737</v>
      </c>
      <c r="F111" s="47">
        <v>0</v>
      </c>
      <c r="G111" s="47">
        <v>112168</v>
      </c>
      <c r="H111" s="47">
        <v>0</v>
      </c>
      <c r="I111" s="47">
        <v>289332</v>
      </c>
      <c r="J111" s="47">
        <v>905420</v>
      </c>
      <c r="K111" s="47">
        <v>0</v>
      </c>
      <c r="L111" s="47">
        <v>0</v>
      </c>
      <c r="M111" s="47">
        <v>0</v>
      </c>
      <c r="N111" s="47">
        <f t="shared" si="17"/>
        <v>3313765</v>
      </c>
      <c r="O111" s="48">
        <f t="shared" si="15"/>
        <v>2.5595757630996392</v>
      </c>
      <c r="P111" s="9"/>
    </row>
    <row r="112" spans="1:16">
      <c r="A112" s="12"/>
      <c r="B112" s="25">
        <v>365</v>
      </c>
      <c r="C112" s="20" t="s">
        <v>128</v>
      </c>
      <c r="D112" s="47">
        <v>41076</v>
      </c>
      <c r="E112" s="47">
        <v>10091</v>
      </c>
      <c r="F112" s="47">
        <v>0</v>
      </c>
      <c r="G112" s="47">
        <v>0</v>
      </c>
      <c r="H112" s="47">
        <v>0</v>
      </c>
      <c r="I112" s="47">
        <v>0</v>
      </c>
      <c r="J112" s="47">
        <v>13412</v>
      </c>
      <c r="K112" s="47">
        <v>0</v>
      </c>
      <c r="L112" s="47">
        <v>0</v>
      </c>
      <c r="M112" s="47">
        <v>0</v>
      </c>
      <c r="N112" s="47">
        <f t="shared" si="17"/>
        <v>64579</v>
      </c>
      <c r="O112" s="48">
        <f t="shared" si="15"/>
        <v>4.9881281021801963E-2</v>
      </c>
      <c r="P112" s="9"/>
    </row>
    <row r="113" spans="1:119">
      <c r="A113" s="12"/>
      <c r="B113" s="25">
        <v>366</v>
      </c>
      <c r="C113" s="20" t="s">
        <v>129</v>
      </c>
      <c r="D113" s="47">
        <v>154509</v>
      </c>
      <c r="E113" s="47">
        <v>987341</v>
      </c>
      <c r="F113" s="47">
        <v>110744</v>
      </c>
      <c r="G113" s="47">
        <v>298227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1550821</v>
      </c>
      <c r="O113" s="48">
        <f t="shared" si="15"/>
        <v>1.1978652211324416</v>
      </c>
      <c r="P113" s="9"/>
    </row>
    <row r="114" spans="1:119">
      <c r="A114" s="12"/>
      <c r="B114" s="25">
        <v>369.9</v>
      </c>
      <c r="C114" s="20" t="s">
        <v>130</v>
      </c>
      <c r="D114" s="47">
        <v>4326071</v>
      </c>
      <c r="E114" s="47">
        <v>6594400</v>
      </c>
      <c r="F114" s="47">
        <v>0</v>
      </c>
      <c r="G114" s="47">
        <v>7030017</v>
      </c>
      <c r="H114" s="47">
        <v>0</v>
      </c>
      <c r="I114" s="47">
        <v>7552392</v>
      </c>
      <c r="J114" s="47">
        <v>1553360</v>
      </c>
      <c r="K114" s="47">
        <v>0</v>
      </c>
      <c r="L114" s="47">
        <v>0</v>
      </c>
      <c r="M114" s="47">
        <v>161299</v>
      </c>
      <c r="N114" s="47">
        <f t="shared" si="17"/>
        <v>27217539</v>
      </c>
      <c r="O114" s="48">
        <f t="shared" si="15"/>
        <v>21.023021594958962</v>
      </c>
      <c r="P114" s="9"/>
    </row>
    <row r="115" spans="1:119" ht="15.75">
      <c r="A115" s="29" t="s">
        <v>72</v>
      </c>
      <c r="B115" s="30"/>
      <c r="C115" s="31"/>
      <c r="D115" s="32">
        <f t="shared" ref="D115:M115" si="18">SUM(D116:D127)</f>
        <v>33039979</v>
      </c>
      <c r="E115" s="32">
        <f t="shared" si="18"/>
        <v>563625166</v>
      </c>
      <c r="F115" s="32">
        <f t="shared" si="18"/>
        <v>174404536</v>
      </c>
      <c r="G115" s="32">
        <f t="shared" si="18"/>
        <v>384369997</v>
      </c>
      <c r="H115" s="32">
        <f t="shared" si="18"/>
        <v>0</v>
      </c>
      <c r="I115" s="32">
        <f t="shared" si="18"/>
        <v>93131193</v>
      </c>
      <c r="J115" s="32">
        <f t="shared" si="18"/>
        <v>6676875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1255247746</v>
      </c>
      <c r="O115" s="46">
        <f t="shared" si="15"/>
        <v>969.56232784975759</v>
      </c>
      <c r="P115" s="9"/>
    </row>
    <row r="116" spans="1:119">
      <c r="A116" s="12"/>
      <c r="B116" s="25">
        <v>381</v>
      </c>
      <c r="C116" s="20" t="s">
        <v>131</v>
      </c>
      <c r="D116" s="47">
        <v>23357466</v>
      </c>
      <c r="E116" s="47">
        <v>563625166</v>
      </c>
      <c r="F116" s="47">
        <v>137164940</v>
      </c>
      <c r="G116" s="47">
        <v>56688898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780836470</v>
      </c>
      <c r="O116" s="48">
        <f t="shared" si="15"/>
        <v>603.12366856318363</v>
      </c>
      <c r="P116" s="9"/>
    </row>
    <row r="117" spans="1:119">
      <c r="A117" s="12"/>
      <c r="B117" s="25">
        <v>384</v>
      </c>
      <c r="C117" s="20" t="s">
        <v>132</v>
      </c>
      <c r="D117" s="47">
        <v>0</v>
      </c>
      <c r="E117" s="47">
        <v>0</v>
      </c>
      <c r="F117" s="47">
        <v>0</v>
      </c>
      <c r="G117" s="47">
        <v>327681099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7" si="19">SUM(D117:M117)</f>
        <v>327681099</v>
      </c>
      <c r="O117" s="48">
        <f t="shared" si="15"/>
        <v>253.1032221736464</v>
      </c>
      <c r="P117" s="9"/>
    </row>
    <row r="118" spans="1:119">
      <c r="A118" s="12"/>
      <c r="B118" s="25">
        <v>385</v>
      </c>
      <c r="C118" s="20" t="s">
        <v>133</v>
      </c>
      <c r="D118" s="47">
        <v>0</v>
      </c>
      <c r="E118" s="47">
        <v>0</v>
      </c>
      <c r="F118" s="47">
        <v>37239596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37239596</v>
      </c>
      <c r="O118" s="48">
        <f t="shared" si="15"/>
        <v>28.764130030108429</v>
      </c>
      <c r="P118" s="9"/>
    </row>
    <row r="119" spans="1:119">
      <c r="A119" s="12"/>
      <c r="B119" s="25">
        <v>386.2</v>
      </c>
      <c r="C119" s="20" t="s">
        <v>134</v>
      </c>
      <c r="D119" s="47">
        <v>503679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503679</v>
      </c>
      <c r="O119" s="48">
        <f t="shared" si="15"/>
        <v>0.38904525842425852</v>
      </c>
      <c r="P119" s="9"/>
    </row>
    <row r="120" spans="1:119">
      <c r="A120" s="12"/>
      <c r="B120" s="25">
        <v>386.4</v>
      </c>
      <c r="C120" s="20" t="s">
        <v>135</v>
      </c>
      <c r="D120" s="47">
        <v>7697452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7697452</v>
      </c>
      <c r="O120" s="48">
        <f t="shared" si="15"/>
        <v>5.9455669236722706</v>
      </c>
      <c r="P120" s="9"/>
    </row>
    <row r="121" spans="1:119">
      <c r="A121" s="12"/>
      <c r="B121" s="25">
        <v>386.8</v>
      </c>
      <c r="C121" s="20" t="s">
        <v>136</v>
      </c>
      <c r="D121" s="47">
        <v>1481382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1481382</v>
      </c>
      <c r="O121" s="48">
        <f t="shared" si="15"/>
        <v>1.1442300413855748</v>
      </c>
      <c r="P121" s="9"/>
    </row>
    <row r="122" spans="1:119">
      <c r="A122" s="12"/>
      <c r="B122" s="25">
        <v>389.1</v>
      </c>
      <c r="C122" s="20" t="s">
        <v>137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18356612</v>
      </c>
      <c r="J122" s="47">
        <v>4794253</v>
      </c>
      <c r="K122" s="47">
        <v>0</v>
      </c>
      <c r="L122" s="47">
        <v>0</v>
      </c>
      <c r="M122" s="47">
        <v>0</v>
      </c>
      <c r="N122" s="47">
        <f t="shared" si="19"/>
        <v>23150865</v>
      </c>
      <c r="O122" s="48">
        <f t="shared" si="15"/>
        <v>17.88189354066801</v>
      </c>
      <c r="P122" s="9"/>
    </row>
    <row r="123" spans="1:119">
      <c r="A123" s="12"/>
      <c r="B123" s="25">
        <v>389.5</v>
      </c>
      <c r="C123" s="20" t="s">
        <v>138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4541646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4541646</v>
      </c>
      <c r="O123" s="48">
        <f t="shared" si="15"/>
        <v>3.5079998208015422</v>
      </c>
      <c r="P123" s="9"/>
    </row>
    <row r="124" spans="1:119">
      <c r="A124" s="12"/>
      <c r="B124" s="25">
        <v>389.6</v>
      </c>
      <c r="C124" s="20" t="s">
        <v>139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1818656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1818656</v>
      </c>
      <c r="O124" s="48">
        <f t="shared" si="15"/>
        <v>1.4047428888336189</v>
      </c>
      <c r="P124" s="9"/>
    </row>
    <row r="125" spans="1:119">
      <c r="A125" s="12"/>
      <c r="B125" s="25">
        <v>389.7</v>
      </c>
      <c r="C125" s="20" t="s">
        <v>140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39090645</v>
      </c>
      <c r="J125" s="47">
        <v>1882622</v>
      </c>
      <c r="K125" s="47">
        <v>0</v>
      </c>
      <c r="L125" s="47">
        <v>0</v>
      </c>
      <c r="M125" s="47">
        <v>0</v>
      </c>
      <c r="N125" s="47">
        <f t="shared" si="19"/>
        <v>40973267</v>
      </c>
      <c r="O125" s="48">
        <f t="shared" si="15"/>
        <v>31.648044187867956</v>
      </c>
      <c r="P125" s="9"/>
    </row>
    <row r="126" spans="1:119">
      <c r="A126" s="12"/>
      <c r="B126" s="25">
        <v>389.8</v>
      </c>
      <c r="C126" s="20" t="s">
        <v>141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14202373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14202373</v>
      </c>
      <c r="O126" s="48">
        <f t="shared" si="15"/>
        <v>10.970014382221041</v>
      </c>
      <c r="P126" s="9"/>
    </row>
    <row r="127" spans="1:119" ht="15.75" thickBot="1">
      <c r="A127" s="12"/>
      <c r="B127" s="25">
        <v>389.9</v>
      </c>
      <c r="C127" s="20" t="s">
        <v>142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15121261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15121261</v>
      </c>
      <c r="O127" s="48">
        <f t="shared" si="15"/>
        <v>11.679770038944769</v>
      </c>
      <c r="P127" s="9"/>
    </row>
    <row r="128" spans="1:119" ht="16.5" thickBot="1">
      <c r="A128" s="14" t="s">
        <v>99</v>
      </c>
      <c r="B128" s="23"/>
      <c r="C128" s="22"/>
      <c r="D128" s="15">
        <f t="shared" ref="D128:M128" si="20">SUM(D5,D14,D18,D50,D93,D102,D115)</f>
        <v>838441123</v>
      </c>
      <c r="E128" s="15">
        <f t="shared" si="20"/>
        <v>1253556279</v>
      </c>
      <c r="F128" s="15">
        <f t="shared" si="20"/>
        <v>212743912</v>
      </c>
      <c r="G128" s="15">
        <f t="shared" si="20"/>
        <v>525272030</v>
      </c>
      <c r="H128" s="15">
        <f t="shared" si="20"/>
        <v>0</v>
      </c>
      <c r="I128" s="15">
        <f t="shared" si="20"/>
        <v>468413294</v>
      </c>
      <c r="J128" s="15">
        <f t="shared" si="20"/>
        <v>162448323</v>
      </c>
      <c r="K128" s="15">
        <f t="shared" si="20"/>
        <v>0</v>
      </c>
      <c r="L128" s="15">
        <f t="shared" si="20"/>
        <v>0</v>
      </c>
      <c r="M128" s="15">
        <f t="shared" si="20"/>
        <v>5910378</v>
      </c>
      <c r="N128" s="15">
        <f>SUM(D128:M128)</f>
        <v>3466785339</v>
      </c>
      <c r="O128" s="38">
        <f t="shared" si="15"/>
        <v>2677.769766285046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180</v>
      </c>
      <c r="M130" s="52"/>
      <c r="N130" s="52"/>
      <c r="O130" s="44">
        <v>1294654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168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692512132</v>
      </c>
      <c r="E5" s="27">
        <f t="shared" si="0"/>
        <v>312566074</v>
      </c>
      <c r="F5" s="27">
        <f t="shared" si="0"/>
        <v>33465606</v>
      </c>
      <c r="G5" s="27">
        <f t="shared" si="0"/>
        <v>34975772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2211793</v>
      </c>
      <c r="N5" s="28">
        <f>SUM(D5:M5)</f>
        <v>1075731377</v>
      </c>
      <c r="O5" s="33">
        <f t="shared" ref="O5:O36" si="1">(N5/O$135)</f>
        <v>830.65943261677501</v>
      </c>
      <c r="P5" s="6"/>
    </row>
    <row r="6" spans="1:133">
      <c r="A6" s="12"/>
      <c r="B6" s="25">
        <v>311</v>
      </c>
      <c r="C6" s="20" t="s">
        <v>3</v>
      </c>
      <c r="D6" s="47">
        <v>661891512</v>
      </c>
      <c r="E6" s="47">
        <v>244362253</v>
      </c>
      <c r="F6" s="47">
        <v>33465606</v>
      </c>
      <c r="G6" s="47">
        <v>218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2211793</v>
      </c>
      <c r="N6" s="47">
        <f>SUM(D6:M6)</f>
        <v>941931382</v>
      </c>
      <c r="O6" s="48">
        <f t="shared" si="1"/>
        <v>727.34160596679772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26818069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26818069</v>
      </c>
      <c r="O7" s="48">
        <f t="shared" si="1"/>
        <v>20.708405886182049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3022718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3022718</v>
      </c>
      <c r="O8" s="48">
        <f t="shared" si="1"/>
        <v>2.3340856951135609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12692593</v>
      </c>
      <c r="F9" s="47">
        <v>0</v>
      </c>
      <c r="G9" s="47">
        <v>22286612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34979205</v>
      </c>
      <c r="O9" s="48">
        <f t="shared" si="1"/>
        <v>27.010280819098817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9666224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9666224</v>
      </c>
      <c r="O10" s="48">
        <f t="shared" si="1"/>
        <v>7.4640754328268084</v>
      </c>
      <c r="P10" s="9"/>
    </row>
    <row r="11" spans="1:133">
      <c r="A11" s="12"/>
      <c r="B11" s="25">
        <v>314.10000000000002</v>
      </c>
      <c r="C11" s="20" t="s">
        <v>16</v>
      </c>
      <c r="D11" s="47">
        <v>29489576</v>
      </c>
      <c r="E11" s="47">
        <v>28693159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58182735</v>
      </c>
      <c r="O11" s="48">
        <f t="shared" si="1"/>
        <v>44.927608022343833</v>
      </c>
      <c r="P11" s="9"/>
    </row>
    <row r="12" spans="1:133">
      <c r="A12" s="12"/>
      <c r="B12" s="25">
        <v>314.39999999999998</v>
      </c>
      <c r="C12" s="20" t="s">
        <v>17</v>
      </c>
      <c r="D12" s="47">
        <v>1131044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1131044</v>
      </c>
      <c r="O12" s="48">
        <f t="shared" si="1"/>
        <v>0.87337079441218868</v>
      </c>
      <c r="P12" s="9"/>
    </row>
    <row r="13" spans="1:133" ht="15.75">
      <c r="A13" s="29" t="s">
        <v>232</v>
      </c>
      <c r="B13" s="30"/>
      <c r="C13" s="31"/>
      <c r="D13" s="32">
        <f t="shared" ref="D13:M13" si="3">SUM(D14:D18)</f>
        <v>29630444</v>
      </c>
      <c r="E13" s="32">
        <f t="shared" si="3"/>
        <v>19280764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48911208</v>
      </c>
      <c r="O13" s="46">
        <f t="shared" si="1"/>
        <v>37.768310151169892</v>
      </c>
      <c r="P13" s="10"/>
    </row>
    <row r="14" spans="1:133">
      <c r="A14" s="12"/>
      <c r="B14" s="25">
        <v>313.10000000000002</v>
      </c>
      <c r="C14" s="20" t="s">
        <v>20</v>
      </c>
      <c r="D14" s="47">
        <v>25495545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25495545</v>
      </c>
      <c r="O14" s="48">
        <f t="shared" si="1"/>
        <v>19.687177855699431</v>
      </c>
      <c r="P14" s="9"/>
    </row>
    <row r="15" spans="1:133">
      <c r="A15" s="12"/>
      <c r="B15" s="25">
        <v>313.2</v>
      </c>
      <c r="C15" s="20" t="s">
        <v>21</v>
      </c>
      <c r="D15" s="47">
        <v>0</v>
      </c>
      <c r="E15" s="47">
        <v>4509822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4509822</v>
      </c>
      <c r="O15" s="48">
        <f t="shared" si="1"/>
        <v>3.4823992902111374</v>
      </c>
      <c r="P15" s="9"/>
    </row>
    <row r="16" spans="1:133">
      <c r="A16" s="12"/>
      <c r="B16" s="25">
        <v>321</v>
      </c>
      <c r="C16" s="20" t="s">
        <v>233</v>
      </c>
      <c r="D16" s="47">
        <v>2067240</v>
      </c>
      <c r="E16" s="47">
        <v>36398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2103638</v>
      </c>
      <c r="O16" s="48">
        <f t="shared" si="1"/>
        <v>1.6243894943217663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13806364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13806364</v>
      </c>
      <c r="O17" s="48">
        <f t="shared" si="1"/>
        <v>10.661013271476479</v>
      </c>
      <c r="P17" s="9"/>
    </row>
    <row r="18" spans="1:16">
      <c r="A18" s="12"/>
      <c r="B18" s="25">
        <v>329</v>
      </c>
      <c r="C18" s="20" t="s">
        <v>234</v>
      </c>
      <c r="D18" s="47">
        <v>2067659</v>
      </c>
      <c r="E18" s="47">
        <v>928180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2995839</v>
      </c>
      <c r="O18" s="48">
        <f t="shared" si="1"/>
        <v>2.3133302394610795</v>
      </c>
      <c r="P18" s="9"/>
    </row>
    <row r="19" spans="1:16" ht="15.75">
      <c r="A19" s="29" t="s">
        <v>37</v>
      </c>
      <c r="B19" s="30"/>
      <c r="C19" s="31"/>
      <c r="D19" s="32">
        <f t="shared" ref="D19:M19" si="5">SUM(D20:D50)</f>
        <v>35150477</v>
      </c>
      <c r="E19" s="32">
        <f t="shared" si="5"/>
        <v>167311524</v>
      </c>
      <c r="F19" s="32">
        <f t="shared" si="5"/>
        <v>3494</v>
      </c>
      <c r="G19" s="32">
        <f t="shared" si="5"/>
        <v>22712852</v>
      </c>
      <c r="H19" s="32">
        <f t="shared" si="5"/>
        <v>0</v>
      </c>
      <c r="I19" s="32">
        <f t="shared" si="5"/>
        <v>0</v>
      </c>
      <c r="J19" s="32">
        <f t="shared" si="5"/>
        <v>67588</v>
      </c>
      <c r="K19" s="32">
        <f t="shared" si="5"/>
        <v>0</v>
      </c>
      <c r="L19" s="32">
        <f t="shared" si="5"/>
        <v>0</v>
      </c>
      <c r="M19" s="32">
        <f t="shared" si="5"/>
        <v>1324174</v>
      </c>
      <c r="N19" s="45">
        <f t="shared" si="4"/>
        <v>226570109</v>
      </c>
      <c r="O19" s="46">
        <f t="shared" si="1"/>
        <v>174.95315486169079</v>
      </c>
      <c r="P19" s="10"/>
    </row>
    <row r="20" spans="1:16">
      <c r="A20" s="12"/>
      <c r="B20" s="25">
        <v>331.1</v>
      </c>
      <c r="C20" s="20" t="s">
        <v>35</v>
      </c>
      <c r="D20" s="47">
        <v>0</v>
      </c>
      <c r="E20" s="47">
        <v>6887201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6887201</v>
      </c>
      <c r="O20" s="48">
        <f t="shared" si="1"/>
        <v>5.3181664096590593</v>
      </c>
      <c r="P20" s="9"/>
    </row>
    <row r="21" spans="1:16">
      <c r="A21" s="12"/>
      <c r="B21" s="25">
        <v>331.2</v>
      </c>
      <c r="C21" s="20" t="s">
        <v>36</v>
      </c>
      <c r="D21" s="47">
        <v>271579</v>
      </c>
      <c r="E21" s="47">
        <v>3552614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3824193</v>
      </c>
      <c r="O21" s="48">
        <f t="shared" si="1"/>
        <v>2.9529695382279835</v>
      </c>
      <c r="P21" s="9"/>
    </row>
    <row r="22" spans="1:16">
      <c r="A22" s="12"/>
      <c r="B22" s="25">
        <v>331.39</v>
      </c>
      <c r="C22" s="20" t="s">
        <v>42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12100</v>
      </c>
      <c r="N22" s="47">
        <f t="shared" ref="N22:N32" si="6">SUM(D22:M22)</f>
        <v>12100</v>
      </c>
      <c r="O22" s="48">
        <f t="shared" si="1"/>
        <v>9.3433912494893957E-3</v>
      </c>
      <c r="P22" s="9"/>
    </row>
    <row r="23" spans="1:16">
      <c r="A23" s="12"/>
      <c r="B23" s="25">
        <v>331.42</v>
      </c>
      <c r="C23" s="20" t="s">
        <v>43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1260024</v>
      </c>
      <c r="N23" s="47">
        <f t="shared" si="6"/>
        <v>1260024</v>
      </c>
      <c r="O23" s="48">
        <f t="shared" si="1"/>
        <v>0.97296671204517571</v>
      </c>
      <c r="P23" s="9"/>
    </row>
    <row r="24" spans="1:16">
      <c r="A24" s="12"/>
      <c r="B24" s="25">
        <v>331.49</v>
      </c>
      <c r="C24" s="20" t="s">
        <v>44</v>
      </c>
      <c r="D24" s="47">
        <v>0</v>
      </c>
      <c r="E24" s="47">
        <v>18069458</v>
      </c>
      <c r="F24" s="47">
        <v>0</v>
      </c>
      <c r="G24" s="47">
        <v>20236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9313</v>
      </c>
      <c r="N24" s="47">
        <f t="shared" si="6"/>
        <v>18099007</v>
      </c>
      <c r="O24" s="48">
        <f t="shared" si="1"/>
        <v>13.975711043656803</v>
      </c>
      <c r="P24" s="9"/>
    </row>
    <row r="25" spans="1:16">
      <c r="A25" s="12"/>
      <c r="B25" s="25">
        <v>331.5</v>
      </c>
      <c r="C25" s="20" t="s">
        <v>38</v>
      </c>
      <c r="D25" s="47">
        <v>0</v>
      </c>
      <c r="E25" s="47">
        <v>10514646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10514646</v>
      </c>
      <c r="O25" s="48">
        <f t="shared" si="1"/>
        <v>8.1192108618081544</v>
      </c>
      <c r="P25" s="9"/>
    </row>
    <row r="26" spans="1:16">
      <c r="A26" s="12"/>
      <c r="B26" s="25">
        <v>331.62</v>
      </c>
      <c r="C26" s="20" t="s">
        <v>45</v>
      </c>
      <c r="D26" s="47">
        <v>0</v>
      </c>
      <c r="E26" s="47">
        <v>283077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283077</v>
      </c>
      <c r="O26" s="48">
        <f t="shared" si="1"/>
        <v>0.21858670782906692</v>
      </c>
      <c r="P26" s="9"/>
    </row>
    <row r="27" spans="1:16">
      <c r="A27" s="12"/>
      <c r="B27" s="25">
        <v>331.69</v>
      </c>
      <c r="C27" s="20" t="s">
        <v>46</v>
      </c>
      <c r="D27" s="47">
        <v>562372</v>
      </c>
      <c r="E27" s="47">
        <v>23683754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24246126</v>
      </c>
      <c r="O27" s="48">
        <f t="shared" si="1"/>
        <v>18.722400124166722</v>
      </c>
      <c r="P27" s="9"/>
    </row>
    <row r="28" spans="1:16">
      <c r="A28" s="12"/>
      <c r="B28" s="25">
        <v>331.7</v>
      </c>
      <c r="C28" s="20" t="s">
        <v>235</v>
      </c>
      <c r="D28" s="47">
        <v>0</v>
      </c>
      <c r="E28" s="47">
        <v>10000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10000</v>
      </c>
      <c r="O28" s="48">
        <f t="shared" si="1"/>
        <v>7.7218109499912358E-3</v>
      </c>
      <c r="P28" s="9"/>
    </row>
    <row r="29" spans="1:16">
      <c r="A29" s="12"/>
      <c r="B29" s="25">
        <v>331.9</v>
      </c>
      <c r="C29" s="20" t="s">
        <v>39</v>
      </c>
      <c r="D29" s="47">
        <v>5844207</v>
      </c>
      <c r="E29" s="47">
        <v>756413</v>
      </c>
      <c r="F29" s="47">
        <v>0</v>
      </c>
      <c r="G29" s="47">
        <v>873813</v>
      </c>
      <c r="H29" s="47">
        <v>0</v>
      </c>
      <c r="I29" s="47">
        <v>0</v>
      </c>
      <c r="J29" s="47">
        <v>79737</v>
      </c>
      <c r="K29" s="47">
        <v>0</v>
      </c>
      <c r="L29" s="47">
        <v>0</v>
      </c>
      <c r="M29" s="47">
        <v>0</v>
      </c>
      <c r="N29" s="47">
        <f t="shared" si="6"/>
        <v>7554170</v>
      </c>
      <c r="O29" s="48">
        <f t="shared" si="1"/>
        <v>5.8331872624095293</v>
      </c>
      <c r="P29" s="9"/>
    </row>
    <row r="30" spans="1:16">
      <c r="A30" s="12"/>
      <c r="B30" s="25">
        <v>333</v>
      </c>
      <c r="C30" s="20" t="s">
        <v>4</v>
      </c>
      <c r="D30" s="47">
        <v>11309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11309</v>
      </c>
      <c r="O30" s="48">
        <f t="shared" si="1"/>
        <v>8.7325960033450886E-3</v>
      </c>
      <c r="P30" s="9"/>
    </row>
    <row r="31" spans="1:16">
      <c r="A31" s="12"/>
      <c r="B31" s="25">
        <v>334.1</v>
      </c>
      <c r="C31" s="20" t="s">
        <v>40</v>
      </c>
      <c r="D31" s="47">
        <v>0</v>
      </c>
      <c r="E31" s="47">
        <v>4376796</v>
      </c>
      <c r="F31" s="47">
        <v>0</v>
      </c>
      <c r="G31" s="47">
        <v>360000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4736796</v>
      </c>
      <c r="O31" s="48">
        <f t="shared" si="1"/>
        <v>3.6576643220674687</v>
      </c>
      <c r="P31" s="9"/>
    </row>
    <row r="32" spans="1:16">
      <c r="A32" s="12"/>
      <c r="B32" s="25">
        <v>334.2</v>
      </c>
      <c r="C32" s="20" t="s">
        <v>41</v>
      </c>
      <c r="D32" s="47">
        <v>427369</v>
      </c>
      <c r="E32" s="47">
        <v>774514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1201883</v>
      </c>
      <c r="O32" s="48">
        <f t="shared" si="1"/>
        <v>0.92807133100083161</v>
      </c>
      <c r="P32" s="9"/>
    </row>
    <row r="33" spans="1:16">
      <c r="A33" s="12"/>
      <c r="B33" s="25">
        <v>334.39</v>
      </c>
      <c r="C33" s="20" t="s">
        <v>47</v>
      </c>
      <c r="D33" s="47">
        <v>9506</v>
      </c>
      <c r="E33" s="47">
        <v>1080399</v>
      </c>
      <c r="F33" s="47">
        <v>0</v>
      </c>
      <c r="G33" s="47">
        <v>8117551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7">SUM(D33:M33)</f>
        <v>9207456</v>
      </c>
      <c r="O33" s="48">
        <f t="shared" si="1"/>
        <v>7.1098234562362501</v>
      </c>
      <c r="P33" s="9"/>
    </row>
    <row r="34" spans="1:16">
      <c r="A34" s="12"/>
      <c r="B34" s="25">
        <v>334.49</v>
      </c>
      <c r="C34" s="20" t="s">
        <v>48</v>
      </c>
      <c r="D34" s="47">
        <v>0</v>
      </c>
      <c r="E34" s="47">
        <v>5944938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42737</v>
      </c>
      <c r="N34" s="47">
        <f t="shared" si="7"/>
        <v>5987675</v>
      </c>
      <c r="O34" s="48">
        <f t="shared" si="1"/>
        <v>4.623569437998877</v>
      </c>
      <c r="P34" s="9"/>
    </row>
    <row r="35" spans="1:16">
      <c r="A35" s="12"/>
      <c r="B35" s="25">
        <v>334.69</v>
      </c>
      <c r="C35" s="20" t="s">
        <v>49</v>
      </c>
      <c r="D35" s="47">
        <v>586437</v>
      </c>
      <c r="E35" s="47">
        <v>4086175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4672612</v>
      </c>
      <c r="O35" s="48">
        <f t="shared" si="1"/>
        <v>3.6081026506660447</v>
      </c>
      <c r="P35" s="9"/>
    </row>
    <row r="36" spans="1:16">
      <c r="A36" s="12"/>
      <c r="B36" s="25">
        <v>334.7</v>
      </c>
      <c r="C36" s="20" t="s">
        <v>50</v>
      </c>
      <c r="D36" s="47">
        <v>0</v>
      </c>
      <c r="E36" s="47">
        <v>1358953</v>
      </c>
      <c r="F36" s="47">
        <v>0</v>
      </c>
      <c r="G36" s="47">
        <v>548921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1907874</v>
      </c>
      <c r="O36" s="48">
        <f t="shared" si="1"/>
        <v>1.4732242344403579</v>
      </c>
      <c r="P36" s="9"/>
    </row>
    <row r="37" spans="1:16">
      <c r="A37" s="12"/>
      <c r="B37" s="25">
        <v>334.9</v>
      </c>
      <c r="C37" s="20" t="s">
        <v>51</v>
      </c>
      <c r="D37" s="47">
        <v>-902977</v>
      </c>
      <c r="E37" s="47">
        <v>-81770</v>
      </c>
      <c r="F37" s="47">
        <v>0</v>
      </c>
      <c r="G37" s="47">
        <v>48605</v>
      </c>
      <c r="H37" s="47">
        <v>0</v>
      </c>
      <c r="I37" s="47">
        <v>0</v>
      </c>
      <c r="J37" s="47">
        <v>-12149</v>
      </c>
      <c r="K37" s="47">
        <v>0</v>
      </c>
      <c r="L37" s="47">
        <v>0</v>
      </c>
      <c r="M37" s="47">
        <v>0</v>
      </c>
      <c r="N37" s="47">
        <f t="shared" si="7"/>
        <v>-948291</v>
      </c>
      <c r="O37" s="48">
        <f t="shared" ref="O37:O68" si="8">(N37/O$135)</f>
        <v>-0.7322523827578139</v>
      </c>
      <c r="P37" s="9"/>
    </row>
    <row r="38" spans="1:16">
      <c r="A38" s="12"/>
      <c r="B38" s="25">
        <v>335.12</v>
      </c>
      <c r="C38" s="20" t="s">
        <v>52</v>
      </c>
      <c r="D38" s="47">
        <v>26814892</v>
      </c>
      <c r="E38" s="47">
        <v>3526239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30341131</v>
      </c>
      <c r="O38" s="48">
        <f t="shared" si="8"/>
        <v>23.428847759091852</v>
      </c>
      <c r="P38" s="9"/>
    </row>
    <row r="39" spans="1:16">
      <c r="A39" s="12"/>
      <c r="B39" s="25">
        <v>335.13</v>
      </c>
      <c r="C39" s="20" t="s">
        <v>53</v>
      </c>
      <c r="D39" s="47">
        <v>355851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355851</v>
      </c>
      <c r="O39" s="48">
        <f t="shared" si="8"/>
        <v>0.27478141483653312</v>
      </c>
      <c r="P39" s="9"/>
    </row>
    <row r="40" spans="1:16">
      <c r="A40" s="12"/>
      <c r="B40" s="25">
        <v>335.14</v>
      </c>
      <c r="C40" s="20" t="s">
        <v>54</v>
      </c>
      <c r="D40" s="47">
        <v>70384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70384</v>
      </c>
      <c r="O40" s="48">
        <f t="shared" si="8"/>
        <v>5.4349194190418317E-2</v>
      </c>
      <c r="P40" s="9"/>
    </row>
    <row r="41" spans="1:16">
      <c r="A41" s="12"/>
      <c r="B41" s="25">
        <v>335.15</v>
      </c>
      <c r="C41" s="20" t="s">
        <v>55</v>
      </c>
      <c r="D41" s="47">
        <v>485084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485084</v>
      </c>
      <c r="O41" s="48">
        <f t="shared" si="8"/>
        <v>0.37457269428655487</v>
      </c>
      <c r="P41" s="9"/>
    </row>
    <row r="42" spans="1:16">
      <c r="A42" s="12"/>
      <c r="B42" s="25">
        <v>335.16</v>
      </c>
      <c r="C42" s="20" t="s">
        <v>56</v>
      </c>
      <c r="D42" s="47">
        <v>551275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551275</v>
      </c>
      <c r="O42" s="48">
        <f t="shared" si="8"/>
        <v>0.42568413314564185</v>
      </c>
      <c r="P42" s="9"/>
    </row>
    <row r="43" spans="1:16">
      <c r="A43" s="12"/>
      <c r="B43" s="25">
        <v>335.18</v>
      </c>
      <c r="C43" s="20" t="s">
        <v>57</v>
      </c>
      <c r="D43" s="47">
        <v>0</v>
      </c>
      <c r="E43" s="47">
        <v>76120744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76120744</v>
      </c>
      <c r="O43" s="48">
        <f t="shared" si="8"/>
        <v>58.778999454067964</v>
      </c>
      <c r="P43" s="9"/>
    </row>
    <row r="44" spans="1:16">
      <c r="A44" s="12"/>
      <c r="B44" s="25">
        <v>335.19</v>
      </c>
      <c r="C44" s="20" t="s">
        <v>73</v>
      </c>
      <c r="D44" s="47">
        <v>0</v>
      </c>
      <c r="E44" s="47">
        <v>46487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46487</v>
      </c>
      <c r="O44" s="48">
        <f t="shared" si="8"/>
        <v>3.5896382563224256E-2</v>
      </c>
      <c r="P44" s="9"/>
    </row>
    <row r="45" spans="1:16">
      <c r="A45" s="12"/>
      <c r="B45" s="25">
        <v>335.21</v>
      </c>
      <c r="C45" s="20" t="s">
        <v>58</v>
      </c>
      <c r="D45" s="47">
        <v>0</v>
      </c>
      <c r="E45" s="47">
        <v>229821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229821</v>
      </c>
      <c r="O45" s="48">
        <f t="shared" si="8"/>
        <v>0.17746343143379359</v>
      </c>
      <c r="P45" s="9"/>
    </row>
    <row r="46" spans="1:16">
      <c r="A46" s="12"/>
      <c r="B46" s="25">
        <v>335.49</v>
      </c>
      <c r="C46" s="20" t="s">
        <v>59</v>
      </c>
      <c r="D46" s="47">
        <v>0</v>
      </c>
      <c r="E46" s="47">
        <v>5318560</v>
      </c>
      <c r="F46" s="47">
        <v>0</v>
      </c>
      <c r="G46" s="47">
        <v>12086628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17405188</v>
      </c>
      <c r="O46" s="48">
        <f t="shared" si="8"/>
        <v>13.439957128505606</v>
      </c>
      <c r="P46" s="9"/>
    </row>
    <row r="47" spans="1:16">
      <c r="A47" s="12"/>
      <c r="B47" s="25">
        <v>337.2</v>
      </c>
      <c r="C47" s="20" t="s">
        <v>61</v>
      </c>
      <c r="D47" s="47">
        <v>0</v>
      </c>
      <c r="E47" s="47">
        <v>45000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2" si="9">SUM(D47:M47)</f>
        <v>45000</v>
      </c>
      <c r="O47" s="48">
        <f t="shared" si="8"/>
        <v>3.474814927496056E-2</v>
      </c>
      <c r="P47" s="9"/>
    </row>
    <row r="48" spans="1:16">
      <c r="A48" s="12"/>
      <c r="B48" s="25">
        <v>337.6</v>
      </c>
      <c r="C48" s="20" t="s">
        <v>63</v>
      </c>
      <c r="D48" s="47">
        <v>0</v>
      </c>
      <c r="E48" s="47">
        <v>469064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469064</v>
      </c>
      <c r="O48" s="48">
        <f t="shared" si="8"/>
        <v>0.36220235314466892</v>
      </c>
      <c r="P48" s="9"/>
    </row>
    <row r="49" spans="1:16">
      <c r="A49" s="12"/>
      <c r="B49" s="25">
        <v>337.7</v>
      </c>
      <c r="C49" s="20" t="s">
        <v>64</v>
      </c>
      <c r="D49" s="47">
        <v>0</v>
      </c>
      <c r="E49" s="47">
        <v>250000</v>
      </c>
      <c r="F49" s="47">
        <v>0</v>
      </c>
      <c r="G49" s="47">
        <v>657098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907098</v>
      </c>
      <c r="O49" s="48">
        <f t="shared" si="8"/>
        <v>0.70044392691151502</v>
      </c>
      <c r="P49" s="9"/>
    </row>
    <row r="50" spans="1:16">
      <c r="A50" s="12"/>
      <c r="B50" s="25">
        <v>339</v>
      </c>
      <c r="C50" s="20" t="s">
        <v>65</v>
      </c>
      <c r="D50" s="47">
        <v>63189</v>
      </c>
      <c r="E50" s="47">
        <v>8441</v>
      </c>
      <c r="F50" s="47">
        <v>3494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75124</v>
      </c>
      <c r="O50" s="48">
        <f t="shared" si="8"/>
        <v>5.8009332580714161E-2</v>
      </c>
      <c r="P50" s="9"/>
    </row>
    <row r="51" spans="1:16" ht="15.75">
      <c r="A51" s="29" t="s">
        <v>70</v>
      </c>
      <c r="B51" s="30"/>
      <c r="C51" s="31"/>
      <c r="D51" s="32">
        <f t="shared" ref="D51:M51" si="10">SUM(D52:D95)</f>
        <v>61890277</v>
      </c>
      <c r="E51" s="32">
        <f t="shared" si="10"/>
        <v>140900883</v>
      </c>
      <c r="F51" s="32">
        <f t="shared" si="10"/>
        <v>0</v>
      </c>
      <c r="G51" s="32">
        <f t="shared" si="10"/>
        <v>5222788</v>
      </c>
      <c r="H51" s="32">
        <f t="shared" si="10"/>
        <v>0</v>
      </c>
      <c r="I51" s="32">
        <f t="shared" si="10"/>
        <v>354295417</v>
      </c>
      <c r="J51" s="32">
        <f t="shared" si="10"/>
        <v>141548510</v>
      </c>
      <c r="K51" s="32">
        <f t="shared" si="10"/>
        <v>0</v>
      </c>
      <c r="L51" s="32">
        <f t="shared" si="10"/>
        <v>0</v>
      </c>
      <c r="M51" s="32">
        <f t="shared" si="10"/>
        <v>644152</v>
      </c>
      <c r="N51" s="32">
        <f t="shared" si="9"/>
        <v>704502027</v>
      </c>
      <c r="O51" s="46">
        <f t="shared" si="8"/>
        <v>544.00314663796212</v>
      </c>
      <c r="P51" s="10"/>
    </row>
    <row r="52" spans="1:16">
      <c r="A52" s="12"/>
      <c r="B52" s="25">
        <v>341.1</v>
      </c>
      <c r="C52" s="20" t="s">
        <v>74</v>
      </c>
      <c r="D52" s="47">
        <v>296303</v>
      </c>
      <c r="E52" s="47">
        <v>15210192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15506495</v>
      </c>
      <c r="O52" s="48">
        <f t="shared" si="8"/>
        <v>11.973822288698434</v>
      </c>
      <c r="P52" s="9"/>
    </row>
    <row r="53" spans="1:16">
      <c r="A53" s="12"/>
      <c r="B53" s="25">
        <v>341.2</v>
      </c>
      <c r="C53" s="20" t="s">
        <v>75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141548510</v>
      </c>
      <c r="K53" s="47">
        <v>0</v>
      </c>
      <c r="L53" s="47">
        <v>0</v>
      </c>
      <c r="M53" s="47">
        <v>0</v>
      </c>
      <c r="N53" s="47">
        <f t="shared" ref="N53:N95" si="11">SUM(D53:M53)</f>
        <v>141548510</v>
      </c>
      <c r="O53" s="48">
        <f t="shared" si="8"/>
        <v>109.30108344729439</v>
      </c>
      <c r="P53" s="9"/>
    </row>
    <row r="54" spans="1:16">
      <c r="A54" s="12"/>
      <c r="B54" s="25">
        <v>341.52</v>
      </c>
      <c r="C54" s="20" t="s">
        <v>76</v>
      </c>
      <c r="D54" s="47">
        <v>1755548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1755548</v>
      </c>
      <c r="O54" s="48">
        <f t="shared" si="8"/>
        <v>1.3556009769635213</v>
      </c>
      <c r="P54" s="9"/>
    </row>
    <row r="55" spans="1:16">
      <c r="A55" s="12"/>
      <c r="B55" s="25">
        <v>341.55</v>
      </c>
      <c r="C55" s="20" t="s">
        <v>77</v>
      </c>
      <c r="D55" s="47">
        <v>0</v>
      </c>
      <c r="E55" s="47">
        <v>48888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48888</v>
      </c>
      <c r="O55" s="48">
        <f t="shared" si="8"/>
        <v>3.7750389372317152E-2</v>
      </c>
      <c r="P55" s="9"/>
    </row>
    <row r="56" spans="1:16">
      <c r="A56" s="12"/>
      <c r="B56" s="25">
        <v>341.8</v>
      </c>
      <c r="C56" s="20" t="s">
        <v>78</v>
      </c>
      <c r="D56" s="47">
        <v>0</v>
      </c>
      <c r="E56" s="47">
        <v>37658998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37658998</v>
      </c>
      <c r="O56" s="48">
        <f t="shared" si="8"/>
        <v>29.079566312209806</v>
      </c>
      <c r="P56" s="9"/>
    </row>
    <row r="57" spans="1:16">
      <c r="A57" s="12"/>
      <c r="B57" s="25">
        <v>341.9</v>
      </c>
      <c r="C57" s="20" t="s">
        <v>79</v>
      </c>
      <c r="D57" s="47">
        <v>523951</v>
      </c>
      <c r="E57" s="47">
        <v>5031210</v>
      </c>
      <c r="F57" s="47">
        <v>0</v>
      </c>
      <c r="G57" s="47">
        <v>950703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6505864</v>
      </c>
      <c r="O57" s="48">
        <f t="shared" si="8"/>
        <v>5.023705187435378</v>
      </c>
      <c r="P57" s="9"/>
    </row>
    <row r="58" spans="1:16">
      <c r="A58" s="12"/>
      <c r="B58" s="25">
        <v>342.1</v>
      </c>
      <c r="C58" s="20" t="s">
        <v>80</v>
      </c>
      <c r="D58" s="47">
        <v>33673528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33673528</v>
      </c>
      <c r="O58" s="48">
        <f t="shared" si="8"/>
        <v>26.002061723523649</v>
      </c>
      <c r="P58" s="9"/>
    </row>
    <row r="59" spans="1:16">
      <c r="A59" s="12"/>
      <c r="B59" s="25">
        <v>342.2</v>
      </c>
      <c r="C59" s="20" t="s">
        <v>81</v>
      </c>
      <c r="D59" s="47">
        <v>0</v>
      </c>
      <c r="E59" s="47">
        <v>15379103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15379103</v>
      </c>
      <c r="O59" s="48">
        <f t="shared" si="8"/>
        <v>11.875452594644306</v>
      </c>
      <c r="P59" s="9"/>
    </row>
    <row r="60" spans="1:16">
      <c r="A60" s="12"/>
      <c r="B60" s="25">
        <v>342.3</v>
      </c>
      <c r="C60" s="20" t="s">
        <v>82</v>
      </c>
      <c r="D60" s="47">
        <v>5625084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5625084</v>
      </c>
      <c r="O60" s="48">
        <f t="shared" si="8"/>
        <v>4.3435835225820503</v>
      </c>
      <c r="P60" s="9"/>
    </row>
    <row r="61" spans="1:16">
      <c r="A61" s="12"/>
      <c r="B61" s="25">
        <v>342.4</v>
      </c>
      <c r="C61" s="20" t="s">
        <v>83</v>
      </c>
      <c r="D61" s="47">
        <v>0</v>
      </c>
      <c r="E61" s="47">
        <v>1955116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1955116</v>
      </c>
      <c r="O61" s="48">
        <f t="shared" si="8"/>
        <v>1.5097036137303066</v>
      </c>
      <c r="P61" s="9"/>
    </row>
    <row r="62" spans="1:16">
      <c r="A62" s="12"/>
      <c r="B62" s="25">
        <v>342.5</v>
      </c>
      <c r="C62" s="20" t="s">
        <v>182</v>
      </c>
      <c r="D62" s="47">
        <v>0</v>
      </c>
      <c r="E62" s="47">
        <v>500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500</v>
      </c>
      <c r="O62" s="48">
        <f t="shared" si="8"/>
        <v>3.8609054749956181E-4</v>
      </c>
      <c r="P62" s="9"/>
    </row>
    <row r="63" spans="1:16">
      <c r="A63" s="12"/>
      <c r="B63" s="25">
        <v>342.6</v>
      </c>
      <c r="C63" s="20" t="s">
        <v>84</v>
      </c>
      <c r="D63" s="47">
        <v>0</v>
      </c>
      <c r="E63" s="47">
        <v>8936998</v>
      </c>
      <c r="F63" s="47">
        <v>0</v>
      </c>
      <c r="G63" s="47">
        <v>0</v>
      </c>
      <c r="H63" s="47">
        <v>0</v>
      </c>
      <c r="I63" s="47">
        <v>6056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8943054</v>
      </c>
      <c r="O63" s="48">
        <f t="shared" si="8"/>
        <v>6.905657230356292</v>
      </c>
      <c r="P63" s="9"/>
    </row>
    <row r="64" spans="1:16">
      <c r="A64" s="12"/>
      <c r="B64" s="25">
        <v>342.9</v>
      </c>
      <c r="C64" s="20" t="s">
        <v>85</v>
      </c>
      <c r="D64" s="47">
        <v>400554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400554</v>
      </c>
      <c r="O64" s="48">
        <f t="shared" si="8"/>
        <v>0.30930022632627896</v>
      </c>
      <c r="P64" s="9"/>
    </row>
    <row r="65" spans="1:16">
      <c r="A65" s="12"/>
      <c r="B65" s="25">
        <v>343.4</v>
      </c>
      <c r="C65" s="20" t="s">
        <v>86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194543522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194543522</v>
      </c>
      <c r="O65" s="48">
        <f t="shared" si="8"/>
        <v>150.22282984294608</v>
      </c>
      <c r="P65" s="9"/>
    </row>
    <row r="66" spans="1:16">
      <c r="A66" s="12"/>
      <c r="B66" s="25">
        <v>343.6</v>
      </c>
      <c r="C66" s="20" t="s">
        <v>87</v>
      </c>
      <c r="D66" s="47">
        <v>0</v>
      </c>
      <c r="E66" s="47">
        <v>16477</v>
      </c>
      <c r="F66" s="47">
        <v>0</v>
      </c>
      <c r="G66" s="47">
        <v>0</v>
      </c>
      <c r="H66" s="47">
        <v>0</v>
      </c>
      <c r="I66" s="47">
        <v>96426882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96443359</v>
      </c>
      <c r="O66" s="48">
        <f t="shared" si="8"/>
        <v>74.471738558013584</v>
      </c>
      <c r="P66" s="9"/>
    </row>
    <row r="67" spans="1:16">
      <c r="A67" s="12"/>
      <c r="B67" s="25">
        <v>343.9</v>
      </c>
      <c r="C67" s="20" t="s">
        <v>88</v>
      </c>
      <c r="D67" s="47">
        <v>244727</v>
      </c>
      <c r="E67" s="47">
        <v>2792478</v>
      </c>
      <c r="F67" s="47">
        <v>0</v>
      </c>
      <c r="G67" s="47">
        <v>866668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3903873</v>
      </c>
      <c r="O67" s="48">
        <f t="shared" si="8"/>
        <v>3.0144969278775133</v>
      </c>
      <c r="P67" s="9"/>
    </row>
    <row r="68" spans="1:16">
      <c r="A68" s="12"/>
      <c r="B68" s="25">
        <v>344.1</v>
      </c>
      <c r="C68" s="20" t="s">
        <v>89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63316674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63316674</v>
      </c>
      <c r="O68" s="48">
        <f t="shared" si="8"/>
        <v>48.891938661022536</v>
      </c>
      <c r="P68" s="9"/>
    </row>
    <row r="69" spans="1:16">
      <c r="A69" s="12"/>
      <c r="B69" s="25">
        <v>344.3</v>
      </c>
      <c r="C69" s="20" t="s">
        <v>90</v>
      </c>
      <c r="D69" s="47">
        <v>0</v>
      </c>
      <c r="E69" s="47">
        <v>7660599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7660599</v>
      </c>
      <c r="O69" s="48">
        <f t="shared" ref="O69:O100" si="12">(N69/O$135)</f>
        <v>5.9153697241691914</v>
      </c>
      <c r="P69" s="9"/>
    </row>
    <row r="70" spans="1:16">
      <c r="A70" s="12"/>
      <c r="B70" s="25">
        <v>344.5</v>
      </c>
      <c r="C70" s="20" t="s">
        <v>91</v>
      </c>
      <c r="D70" s="47">
        <v>270741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270741</v>
      </c>
      <c r="O70" s="48">
        <f t="shared" si="12"/>
        <v>0.20906108184115771</v>
      </c>
      <c r="P70" s="9"/>
    </row>
    <row r="71" spans="1:16">
      <c r="A71" s="12"/>
      <c r="B71" s="25">
        <v>344.9</v>
      </c>
      <c r="C71" s="20" t="s">
        <v>92</v>
      </c>
      <c r="D71" s="47">
        <v>0</v>
      </c>
      <c r="E71" s="47">
        <v>3514636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3514636</v>
      </c>
      <c r="O71" s="48">
        <f t="shared" si="12"/>
        <v>2.7139354750033395</v>
      </c>
      <c r="P71" s="9"/>
    </row>
    <row r="72" spans="1:16">
      <c r="A72" s="12"/>
      <c r="B72" s="25">
        <v>346.4</v>
      </c>
      <c r="C72" s="20" t="s">
        <v>93</v>
      </c>
      <c r="D72" s="47">
        <v>2003278</v>
      </c>
      <c r="E72" s="47">
        <v>236676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2239954</v>
      </c>
      <c r="O72" s="48">
        <f t="shared" si="12"/>
        <v>1.7296501324676667</v>
      </c>
      <c r="P72" s="9"/>
    </row>
    <row r="73" spans="1:16">
      <c r="A73" s="12"/>
      <c r="B73" s="25">
        <v>346.9</v>
      </c>
      <c r="C73" s="20" t="s">
        <v>94</v>
      </c>
      <c r="D73" s="47">
        <v>111857</v>
      </c>
      <c r="E73" s="47">
        <v>558488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670345</v>
      </c>
      <c r="O73" s="48">
        <f t="shared" si="12"/>
        <v>0.51762773612718749</v>
      </c>
      <c r="P73" s="9"/>
    </row>
    <row r="74" spans="1:16">
      <c r="A74" s="12"/>
      <c r="B74" s="25">
        <v>347.2</v>
      </c>
      <c r="C74" s="20" t="s">
        <v>95</v>
      </c>
      <c r="D74" s="47">
        <v>3675946</v>
      </c>
      <c r="E74" s="47">
        <v>7887670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11563616</v>
      </c>
      <c r="O74" s="48">
        <f t="shared" si="12"/>
        <v>8.9292056650293858</v>
      </c>
      <c r="P74" s="9"/>
    </row>
    <row r="75" spans="1:16">
      <c r="A75" s="12"/>
      <c r="B75" s="25">
        <v>347.3</v>
      </c>
      <c r="C75" s="20" t="s">
        <v>96</v>
      </c>
      <c r="D75" s="47">
        <v>2233111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2233111</v>
      </c>
      <c r="O75" s="48">
        <f t="shared" si="12"/>
        <v>1.7243660972345878</v>
      </c>
      <c r="P75" s="9"/>
    </row>
    <row r="76" spans="1:16">
      <c r="A76" s="12"/>
      <c r="B76" s="25">
        <v>347.9</v>
      </c>
      <c r="C76" s="20" t="s">
        <v>97</v>
      </c>
      <c r="D76" s="47">
        <v>243818</v>
      </c>
      <c r="E76" s="47">
        <v>93538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337356</v>
      </c>
      <c r="O76" s="48">
        <f t="shared" si="12"/>
        <v>0.26049992548452433</v>
      </c>
      <c r="P76" s="9"/>
    </row>
    <row r="77" spans="1:16">
      <c r="A77" s="12"/>
      <c r="B77" s="25">
        <v>348.11</v>
      </c>
      <c r="C77" s="39" t="s">
        <v>100</v>
      </c>
      <c r="D77" s="47">
        <v>0</v>
      </c>
      <c r="E77" s="47">
        <v>86239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86239</v>
      </c>
      <c r="O77" s="48">
        <f t="shared" si="12"/>
        <v>6.6592125451629416E-2</v>
      </c>
      <c r="P77" s="9"/>
    </row>
    <row r="78" spans="1:16">
      <c r="A78" s="12"/>
      <c r="B78" s="25">
        <v>348.12</v>
      </c>
      <c r="C78" s="39" t="s">
        <v>101</v>
      </c>
      <c r="D78" s="47">
        <v>0</v>
      </c>
      <c r="E78" s="47">
        <v>4872308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4872308</v>
      </c>
      <c r="O78" s="48">
        <f t="shared" si="12"/>
        <v>3.7623041266129897</v>
      </c>
      <c r="P78" s="9"/>
    </row>
    <row r="79" spans="1:16">
      <c r="A79" s="12"/>
      <c r="B79" s="25">
        <v>348.13</v>
      </c>
      <c r="C79" s="39" t="s">
        <v>102</v>
      </c>
      <c r="D79" s="47">
        <v>0</v>
      </c>
      <c r="E79" s="47">
        <v>1295965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1295965</v>
      </c>
      <c r="O79" s="48">
        <f t="shared" si="12"/>
        <v>1.0007196727805392</v>
      </c>
      <c r="P79" s="9"/>
    </row>
    <row r="80" spans="1:16">
      <c r="A80" s="12"/>
      <c r="B80" s="25">
        <v>348.21</v>
      </c>
      <c r="C80" s="39" t="s">
        <v>103</v>
      </c>
      <c r="D80" s="47">
        <v>0</v>
      </c>
      <c r="E80" s="47">
        <v>4049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4049</v>
      </c>
      <c r="O80" s="48">
        <f t="shared" si="12"/>
        <v>3.1265612536514513E-3</v>
      </c>
      <c r="P80" s="9"/>
    </row>
    <row r="81" spans="1:16">
      <c r="A81" s="12"/>
      <c r="B81" s="25">
        <v>348.22</v>
      </c>
      <c r="C81" s="39" t="s">
        <v>104</v>
      </c>
      <c r="D81" s="47">
        <v>0</v>
      </c>
      <c r="E81" s="47">
        <v>93332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93332</v>
      </c>
      <c r="O81" s="48">
        <f t="shared" si="12"/>
        <v>7.2069205958458199E-2</v>
      </c>
      <c r="P81" s="9"/>
    </row>
    <row r="82" spans="1:16">
      <c r="A82" s="12"/>
      <c r="B82" s="25">
        <v>348.23</v>
      </c>
      <c r="C82" s="39" t="s">
        <v>105</v>
      </c>
      <c r="D82" s="47">
        <v>0</v>
      </c>
      <c r="E82" s="47">
        <v>1016984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1016984</v>
      </c>
      <c r="O82" s="48">
        <f t="shared" si="12"/>
        <v>0.78529581871658871</v>
      </c>
      <c r="P82" s="9"/>
    </row>
    <row r="83" spans="1:16">
      <c r="A83" s="12"/>
      <c r="B83" s="25">
        <v>348.31</v>
      </c>
      <c r="C83" s="39" t="s">
        <v>107</v>
      </c>
      <c r="D83" s="47">
        <v>0</v>
      </c>
      <c r="E83" s="47">
        <v>5305820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5305820</v>
      </c>
      <c r="O83" s="48">
        <f t="shared" si="12"/>
        <v>4.0970538974682498</v>
      </c>
      <c r="P83" s="9"/>
    </row>
    <row r="84" spans="1:16">
      <c r="A84" s="12"/>
      <c r="B84" s="25">
        <v>348.32</v>
      </c>
      <c r="C84" s="39" t="s">
        <v>108</v>
      </c>
      <c r="D84" s="47">
        <v>0</v>
      </c>
      <c r="E84" s="47">
        <v>124827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124827</v>
      </c>
      <c r="O84" s="48">
        <f t="shared" si="12"/>
        <v>9.6389049545455602E-2</v>
      </c>
      <c r="P84" s="9"/>
    </row>
    <row r="85" spans="1:16">
      <c r="A85" s="12"/>
      <c r="B85" s="25">
        <v>348.41</v>
      </c>
      <c r="C85" s="39" t="s">
        <v>109</v>
      </c>
      <c r="D85" s="47">
        <v>0</v>
      </c>
      <c r="E85" s="47">
        <v>5806548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5806548</v>
      </c>
      <c r="O85" s="48">
        <f t="shared" si="12"/>
        <v>4.4837065928049711</v>
      </c>
      <c r="P85" s="9"/>
    </row>
    <row r="86" spans="1:16">
      <c r="A86" s="12"/>
      <c r="B86" s="25">
        <v>348.42</v>
      </c>
      <c r="C86" s="39" t="s">
        <v>110</v>
      </c>
      <c r="D86" s="47">
        <v>0</v>
      </c>
      <c r="E86" s="47">
        <v>1537901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1537901</v>
      </c>
      <c r="O86" s="48">
        <f t="shared" si="12"/>
        <v>1.1875380781802471</v>
      </c>
      <c r="P86" s="9"/>
    </row>
    <row r="87" spans="1:16">
      <c r="A87" s="12"/>
      <c r="B87" s="25">
        <v>348.52</v>
      </c>
      <c r="C87" s="39" t="s">
        <v>111</v>
      </c>
      <c r="D87" s="47">
        <v>0</v>
      </c>
      <c r="E87" s="47">
        <v>1990559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1990559</v>
      </c>
      <c r="O87" s="48">
        <f t="shared" si="12"/>
        <v>1.5370720282803605</v>
      </c>
      <c r="P87" s="9"/>
    </row>
    <row r="88" spans="1:16">
      <c r="A88" s="12"/>
      <c r="B88" s="25">
        <v>348.53</v>
      </c>
      <c r="C88" s="39" t="s">
        <v>112</v>
      </c>
      <c r="D88" s="47">
        <v>0</v>
      </c>
      <c r="E88" s="47">
        <v>5469163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5469163</v>
      </c>
      <c r="O88" s="48">
        <f t="shared" si="12"/>
        <v>4.223184274068692</v>
      </c>
      <c r="P88" s="9"/>
    </row>
    <row r="89" spans="1:16">
      <c r="A89" s="12"/>
      <c r="B89" s="25">
        <v>348.62</v>
      </c>
      <c r="C89" s="39" t="s">
        <v>113</v>
      </c>
      <c r="D89" s="47">
        <v>0</v>
      </c>
      <c r="E89" s="47">
        <v>15407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15407</v>
      </c>
      <c r="O89" s="48">
        <f t="shared" si="12"/>
        <v>1.1896994130651498E-2</v>
      </c>
      <c r="P89" s="9"/>
    </row>
    <row r="90" spans="1:16">
      <c r="A90" s="12"/>
      <c r="B90" s="25">
        <v>348.71</v>
      </c>
      <c r="C90" s="39" t="s">
        <v>114</v>
      </c>
      <c r="D90" s="47">
        <v>0</v>
      </c>
      <c r="E90" s="47">
        <v>1321618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1321618</v>
      </c>
      <c r="O90" s="48">
        <f t="shared" si="12"/>
        <v>1.0205284344105516</v>
      </c>
      <c r="P90" s="9"/>
    </row>
    <row r="91" spans="1:16">
      <c r="A91" s="12"/>
      <c r="B91" s="25">
        <v>348.72</v>
      </c>
      <c r="C91" s="39" t="s">
        <v>173</v>
      </c>
      <c r="D91" s="47">
        <v>0</v>
      </c>
      <c r="E91" s="47">
        <v>157257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157257</v>
      </c>
      <c r="O91" s="48">
        <f t="shared" si="12"/>
        <v>0.12143088245627717</v>
      </c>
      <c r="P91" s="9"/>
    </row>
    <row r="92" spans="1:16">
      <c r="A92" s="12"/>
      <c r="B92" s="25">
        <v>348.87</v>
      </c>
      <c r="C92" s="20" t="s">
        <v>174</v>
      </c>
      <c r="D92" s="47">
        <v>7279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7279</v>
      </c>
      <c r="O92" s="48">
        <f t="shared" si="12"/>
        <v>5.6207061904986208E-3</v>
      </c>
      <c r="P92" s="9"/>
    </row>
    <row r="93" spans="1:16">
      <c r="A93" s="12"/>
      <c r="B93" s="25">
        <v>348.89</v>
      </c>
      <c r="C93" s="20" t="s">
        <v>106</v>
      </c>
      <c r="D93" s="47">
        <v>0</v>
      </c>
      <c r="E93" s="47">
        <v>408554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408554</v>
      </c>
      <c r="O93" s="48">
        <f t="shared" si="12"/>
        <v>0.31547767508627195</v>
      </c>
      <c r="P93" s="9"/>
    </row>
    <row r="94" spans="1:16">
      <c r="A94" s="12"/>
      <c r="B94" s="25">
        <v>348.93</v>
      </c>
      <c r="C94" s="20" t="s">
        <v>98</v>
      </c>
      <c r="D94" s="47">
        <v>2640830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2640830</v>
      </c>
      <c r="O94" s="48">
        <f t="shared" si="12"/>
        <v>2.0391990011065353</v>
      </c>
      <c r="P94" s="9"/>
    </row>
    <row r="95" spans="1:16">
      <c r="A95" s="12"/>
      <c r="B95" s="25">
        <v>349</v>
      </c>
      <c r="C95" s="20" t="s">
        <v>1</v>
      </c>
      <c r="D95" s="47">
        <v>8183722</v>
      </c>
      <c r="E95" s="47">
        <v>4412785</v>
      </c>
      <c r="F95" s="47">
        <v>0</v>
      </c>
      <c r="G95" s="47">
        <v>3405417</v>
      </c>
      <c r="H95" s="47">
        <v>0</v>
      </c>
      <c r="I95" s="47">
        <v>2283</v>
      </c>
      <c r="J95" s="47">
        <v>0</v>
      </c>
      <c r="K95" s="47">
        <v>0</v>
      </c>
      <c r="L95" s="47">
        <v>0</v>
      </c>
      <c r="M95" s="47">
        <v>644152</v>
      </c>
      <c r="N95" s="47">
        <f t="shared" si="11"/>
        <v>16648359</v>
      </c>
      <c r="O95" s="48">
        <f t="shared" si="12"/>
        <v>12.855548082558514</v>
      </c>
      <c r="P95" s="9"/>
    </row>
    <row r="96" spans="1:16" ht="15.75">
      <c r="A96" s="29" t="s">
        <v>71</v>
      </c>
      <c r="B96" s="30"/>
      <c r="C96" s="31"/>
      <c r="D96" s="32">
        <f t="shared" ref="D96:M96" si="13">SUM(D97:D104)</f>
        <v>1794967</v>
      </c>
      <c r="E96" s="32">
        <f t="shared" si="13"/>
        <v>11899420</v>
      </c>
      <c r="F96" s="32">
        <f t="shared" si="13"/>
        <v>0</v>
      </c>
      <c r="G96" s="32">
        <f t="shared" si="13"/>
        <v>1211367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>SUM(D96:M96)</f>
        <v>14905754</v>
      </c>
      <c r="O96" s="46">
        <f t="shared" si="12"/>
        <v>11.509941445507566</v>
      </c>
      <c r="P96" s="10"/>
    </row>
    <row r="97" spans="1:16">
      <c r="A97" s="13"/>
      <c r="B97" s="40">
        <v>351.1</v>
      </c>
      <c r="C97" s="21" t="s">
        <v>116</v>
      </c>
      <c r="D97" s="47">
        <v>42353</v>
      </c>
      <c r="E97" s="47">
        <v>293534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335887</v>
      </c>
      <c r="O97" s="48">
        <f t="shared" si="12"/>
        <v>0.2593655914559706</v>
      </c>
      <c r="P97" s="9"/>
    </row>
    <row r="98" spans="1:16">
      <c r="A98" s="13"/>
      <c r="B98" s="40">
        <v>351.2</v>
      </c>
      <c r="C98" s="21" t="s">
        <v>118</v>
      </c>
      <c r="D98" s="47">
        <v>0</v>
      </c>
      <c r="E98" s="47">
        <v>1557166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4" si="14">SUM(D98:M98)</f>
        <v>1557166</v>
      </c>
      <c r="O98" s="48">
        <f t="shared" si="12"/>
        <v>1.2024141469754053</v>
      </c>
      <c r="P98" s="9"/>
    </row>
    <row r="99" spans="1:16">
      <c r="A99" s="13"/>
      <c r="B99" s="40">
        <v>351.3</v>
      </c>
      <c r="C99" s="21" t="s">
        <v>119</v>
      </c>
      <c r="D99" s="47">
        <v>212064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212064</v>
      </c>
      <c r="O99" s="48">
        <f t="shared" si="12"/>
        <v>0.16375181172989414</v>
      </c>
      <c r="P99" s="9"/>
    </row>
    <row r="100" spans="1:16">
      <c r="A100" s="13"/>
      <c r="B100" s="40">
        <v>351.5</v>
      </c>
      <c r="C100" s="21" t="s">
        <v>120</v>
      </c>
      <c r="D100" s="47">
        <v>0</v>
      </c>
      <c r="E100" s="47">
        <v>6817857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6817857</v>
      </c>
      <c r="O100" s="48">
        <f t="shared" si="12"/>
        <v>5.2646202838074396</v>
      </c>
      <c r="P100" s="9"/>
    </row>
    <row r="101" spans="1:16">
      <c r="A101" s="13"/>
      <c r="B101" s="40">
        <v>352</v>
      </c>
      <c r="C101" s="21" t="s">
        <v>121</v>
      </c>
      <c r="D101" s="47">
        <v>0</v>
      </c>
      <c r="E101" s="47">
        <v>399976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399976</v>
      </c>
      <c r="O101" s="48">
        <f t="shared" ref="O101:O132" si="15">(N101/O$135)</f>
        <v>0.30885390565336945</v>
      </c>
      <c r="P101" s="9"/>
    </row>
    <row r="102" spans="1:16">
      <c r="A102" s="13"/>
      <c r="B102" s="40">
        <v>353</v>
      </c>
      <c r="C102" s="21" t="s">
        <v>122</v>
      </c>
      <c r="D102" s="47">
        <v>500</v>
      </c>
      <c r="E102" s="47">
        <v>98003</v>
      </c>
      <c r="F102" s="47">
        <v>0</v>
      </c>
      <c r="G102" s="47">
        <v>34617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133120</v>
      </c>
      <c r="O102" s="48">
        <f t="shared" si="15"/>
        <v>0.10279274736628333</v>
      </c>
      <c r="P102" s="9"/>
    </row>
    <row r="103" spans="1:16">
      <c r="A103" s="13"/>
      <c r="B103" s="40">
        <v>354</v>
      </c>
      <c r="C103" s="21" t="s">
        <v>123</v>
      </c>
      <c r="D103" s="47">
        <v>86921</v>
      </c>
      <c r="E103" s="47">
        <v>136888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223809</v>
      </c>
      <c r="O103" s="48">
        <f t="shared" si="15"/>
        <v>0.17282107869065885</v>
      </c>
      <c r="P103" s="9"/>
    </row>
    <row r="104" spans="1:16">
      <c r="A104" s="13"/>
      <c r="B104" s="40">
        <v>359</v>
      </c>
      <c r="C104" s="21" t="s">
        <v>124</v>
      </c>
      <c r="D104" s="47">
        <v>1453129</v>
      </c>
      <c r="E104" s="47">
        <v>2595996</v>
      </c>
      <c r="F104" s="47">
        <v>0</v>
      </c>
      <c r="G104" s="47">
        <v>1176750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5225875</v>
      </c>
      <c r="O104" s="48">
        <f t="shared" si="15"/>
        <v>4.0353218798285448</v>
      </c>
      <c r="P104" s="9"/>
    </row>
    <row r="105" spans="1:16" ht="15.75">
      <c r="A105" s="29" t="s">
        <v>5</v>
      </c>
      <c r="B105" s="30"/>
      <c r="C105" s="31"/>
      <c r="D105" s="32">
        <f t="shared" ref="D105:M105" si="16">SUM(D106:D117)</f>
        <v>29908972</v>
      </c>
      <c r="E105" s="32">
        <f t="shared" si="16"/>
        <v>40386852</v>
      </c>
      <c r="F105" s="32">
        <f t="shared" si="16"/>
        <v>1389213</v>
      </c>
      <c r="G105" s="32">
        <f t="shared" si="16"/>
        <v>102679175</v>
      </c>
      <c r="H105" s="32">
        <f t="shared" si="16"/>
        <v>0</v>
      </c>
      <c r="I105" s="32">
        <f t="shared" si="16"/>
        <v>10093659</v>
      </c>
      <c r="J105" s="32">
        <f t="shared" si="16"/>
        <v>3868843</v>
      </c>
      <c r="K105" s="32">
        <f t="shared" si="16"/>
        <v>0</v>
      </c>
      <c r="L105" s="32">
        <f t="shared" si="16"/>
        <v>0</v>
      </c>
      <c r="M105" s="32">
        <f t="shared" si="16"/>
        <v>963134</v>
      </c>
      <c r="N105" s="32">
        <f>SUM(D105:M105)</f>
        <v>189289848</v>
      </c>
      <c r="O105" s="46">
        <f t="shared" si="15"/>
        <v>146.16604210085765</v>
      </c>
      <c r="P105" s="10"/>
    </row>
    <row r="106" spans="1:16">
      <c r="A106" s="12"/>
      <c r="B106" s="25">
        <v>361.1</v>
      </c>
      <c r="C106" s="20" t="s">
        <v>125</v>
      </c>
      <c r="D106" s="47">
        <v>19502991</v>
      </c>
      <c r="E106" s="47">
        <v>19995921</v>
      </c>
      <c r="F106" s="47">
        <v>1275626</v>
      </c>
      <c r="G106" s="47">
        <v>56458091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833651</v>
      </c>
      <c r="N106" s="47">
        <f>SUM(D106:M106)</f>
        <v>98066280</v>
      </c>
      <c r="O106" s="48">
        <f t="shared" si="15"/>
        <v>75.724927472890656</v>
      </c>
      <c r="P106" s="9"/>
    </row>
    <row r="107" spans="1:16">
      <c r="A107" s="12"/>
      <c r="B107" s="25">
        <v>362</v>
      </c>
      <c r="C107" s="20" t="s">
        <v>126</v>
      </c>
      <c r="D107" s="47">
        <v>1437485</v>
      </c>
      <c r="E107" s="47">
        <v>2041595</v>
      </c>
      <c r="F107" s="47">
        <v>0</v>
      </c>
      <c r="G107" s="47">
        <v>50520</v>
      </c>
      <c r="H107" s="47">
        <v>0</v>
      </c>
      <c r="I107" s="47">
        <v>33934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7" si="17">SUM(D107:M107)</f>
        <v>3563534</v>
      </c>
      <c r="O107" s="48">
        <f t="shared" si="15"/>
        <v>2.7516935861866068</v>
      </c>
      <c r="P107" s="9"/>
    </row>
    <row r="108" spans="1:16">
      <c r="A108" s="12"/>
      <c r="B108" s="25">
        <v>363.1</v>
      </c>
      <c r="C108" s="20" t="s">
        <v>236</v>
      </c>
      <c r="D108" s="47">
        <v>0</v>
      </c>
      <c r="E108" s="47">
        <v>303603</v>
      </c>
      <c r="F108" s="47">
        <v>0</v>
      </c>
      <c r="G108" s="47">
        <v>2383197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2686800</v>
      </c>
      <c r="O108" s="48">
        <f t="shared" si="15"/>
        <v>2.0746961660436454</v>
      </c>
      <c r="P108" s="9"/>
    </row>
    <row r="109" spans="1:16">
      <c r="A109" s="12"/>
      <c r="B109" s="25">
        <v>363.22</v>
      </c>
      <c r="C109" s="20" t="s">
        <v>175</v>
      </c>
      <c r="D109" s="47">
        <v>0</v>
      </c>
      <c r="E109" s="47">
        <v>0</v>
      </c>
      <c r="F109" s="47">
        <v>0</v>
      </c>
      <c r="G109" s="47">
        <v>1474973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1474973</v>
      </c>
      <c r="O109" s="48">
        <f t="shared" si="15"/>
        <v>1.1389462662341423</v>
      </c>
      <c r="P109" s="9"/>
    </row>
    <row r="110" spans="1:16">
      <c r="A110" s="12"/>
      <c r="B110" s="25">
        <v>363.23</v>
      </c>
      <c r="C110" s="20" t="s">
        <v>176</v>
      </c>
      <c r="D110" s="47">
        <v>0</v>
      </c>
      <c r="E110" s="47">
        <v>8612623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8612623</v>
      </c>
      <c r="O110" s="48">
        <f t="shared" si="15"/>
        <v>6.6505046589546364</v>
      </c>
      <c r="P110" s="9"/>
    </row>
    <row r="111" spans="1:16">
      <c r="A111" s="12"/>
      <c r="B111" s="25">
        <v>363.24</v>
      </c>
      <c r="C111" s="20" t="s">
        <v>177</v>
      </c>
      <c r="D111" s="47">
        <v>0</v>
      </c>
      <c r="E111" s="47">
        <v>0</v>
      </c>
      <c r="F111" s="47">
        <v>0</v>
      </c>
      <c r="G111" s="47">
        <v>18540245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18540245</v>
      </c>
      <c r="O111" s="48">
        <f t="shared" si="15"/>
        <v>14.316426685652026</v>
      </c>
      <c r="P111" s="9"/>
    </row>
    <row r="112" spans="1:16">
      <c r="A112" s="12"/>
      <c r="B112" s="25">
        <v>363.27</v>
      </c>
      <c r="C112" s="20" t="s">
        <v>178</v>
      </c>
      <c r="D112" s="47">
        <v>0</v>
      </c>
      <c r="E112" s="47">
        <v>0</v>
      </c>
      <c r="F112" s="47">
        <v>0</v>
      </c>
      <c r="G112" s="47">
        <v>3347529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3347529</v>
      </c>
      <c r="O112" s="48">
        <f t="shared" si="15"/>
        <v>2.5848986087613213</v>
      </c>
      <c r="P112" s="9"/>
    </row>
    <row r="113" spans="1:16">
      <c r="A113" s="12"/>
      <c r="B113" s="25">
        <v>363.29</v>
      </c>
      <c r="C113" s="20" t="s">
        <v>179</v>
      </c>
      <c r="D113" s="47">
        <v>0</v>
      </c>
      <c r="E113" s="47">
        <v>1560896</v>
      </c>
      <c r="F113" s="47">
        <v>0</v>
      </c>
      <c r="G113" s="47">
        <v>976320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2537216</v>
      </c>
      <c r="O113" s="48">
        <f t="shared" si="15"/>
        <v>1.9591902291292964</v>
      </c>
      <c r="P113" s="9"/>
    </row>
    <row r="114" spans="1:16">
      <c r="A114" s="12"/>
      <c r="B114" s="25">
        <v>364</v>
      </c>
      <c r="C114" s="20" t="s">
        <v>211</v>
      </c>
      <c r="D114" s="47">
        <v>4302441</v>
      </c>
      <c r="E114" s="47">
        <v>705036</v>
      </c>
      <c r="F114" s="47">
        <v>0</v>
      </c>
      <c r="G114" s="47">
        <v>9747818</v>
      </c>
      <c r="H114" s="47">
        <v>0</v>
      </c>
      <c r="I114" s="47">
        <v>3706045</v>
      </c>
      <c r="J114" s="47">
        <v>932292</v>
      </c>
      <c r="K114" s="47">
        <v>0</v>
      </c>
      <c r="L114" s="47">
        <v>0</v>
      </c>
      <c r="M114" s="47">
        <v>0</v>
      </c>
      <c r="N114" s="47">
        <f t="shared" si="17"/>
        <v>19393632</v>
      </c>
      <c r="O114" s="48">
        <f t="shared" si="15"/>
        <v>14.975395993770043</v>
      </c>
      <c r="P114" s="9"/>
    </row>
    <row r="115" spans="1:16">
      <c r="A115" s="12"/>
      <c r="B115" s="25">
        <v>365</v>
      </c>
      <c r="C115" s="20" t="s">
        <v>212</v>
      </c>
      <c r="D115" s="47">
        <v>14093</v>
      </c>
      <c r="E115" s="47">
        <v>4486</v>
      </c>
      <c r="F115" s="47">
        <v>0</v>
      </c>
      <c r="G115" s="47">
        <v>0</v>
      </c>
      <c r="H115" s="47">
        <v>0</v>
      </c>
      <c r="I115" s="47">
        <v>0</v>
      </c>
      <c r="J115" s="47">
        <v>20927</v>
      </c>
      <c r="K115" s="47">
        <v>0</v>
      </c>
      <c r="L115" s="47">
        <v>0</v>
      </c>
      <c r="M115" s="47">
        <v>0</v>
      </c>
      <c r="N115" s="47">
        <f t="shared" si="17"/>
        <v>39506</v>
      </c>
      <c r="O115" s="48">
        <f t="shared" si="15"/>
        <v>3.0505786339035376E-2</v>
      </c>
      <c r="P115" s="9"/>
    </row>
    <row r="116" spans="1:16">
      <c r="A116" s="12"/>
      <c r="B116" s="25">
        <v>366</v>
      </c>
      <c r="C116" s="20" t="s">
        <v>129</v>
      </c>
      <c r="D116" s="47">
        <v>191696</v>
      </c>
      <c r="E116" s="47">
        <v>558060</v>
      </c>
      <c r="F116" s="47">
        <v>0</v>
      </c>
      <c r="G116" s="47">
        <v>4595533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5345289</v>
      </c>
      <c r="O116" s="48">
        <f t="shared" si="15"/>
        <v>4.1275311131067705</v>
      </c>
      <c r="P116" s="9"/>
    </row>
    <row r="117" spans="1:16">
      <c r="A117" s="12"/>
      <c r="B117" s="25">
        <v>369.9</v>
      </c>
      <c r="C117" s="20" t="s">
        <v>130</v>
      </c>
      <c r="D117" s="47">
        <v>4460266</v>
      </c>
      <c r="E117" s="47">
        <v>6604632</v>
      </c>
      <c r="F117" s="47">
        <v>113587</v>
      </c>
      <c r="G117" s="47">
        <v>5104949</v>
      </c>
      <c r="H117" s="47">
        <v>0</v>
      </c>
      <c r="I117" s="47">
        <v>6353680</v>
      </c>
      <c r="J117" s="47">
        <v>2915624</v>
      </c>
      <c r="K117" s="47">
        <v>0</v>
      </c>
      <c r="L117" s="47">
        <v>0</v>
      </c>
      <c r="M117" s="47">
        <v>129483</v>
      </c>
      <c r="N117" s="47">
        <f t="shared" si="17"/>
        <v>25682221</v>
      </c>
      <c r="O117" s="48">
        <f t="shared" si="15"/>
        <v>19.831325533789485</v>
      </c>
      <c r="P117" s="9"/>
    </row>
    <row r="118" spans="1:16" ht="15.75">
      <c r="A118" s="29" t="s">
        <v>72</v>
      </c>
      <c r="B118" s="30"/>
      <c r="C118" s="31"/>
      <c r="D118" s="32">
        <f t="shared" ref="D118:M118" si="18">SUM(D119:D132)</f>
        <v>52680069</v>
      </c>
      <c r="E118" s="32">
        <f t="shared" si="18"/>
        <v>509308418</v>
      </c>
      <c r="F118" s="32">
        <f t="shared" si="18"/>
        <v>109672645</v>
      </c>
      <c r="G118" s="32">
        <f t="shared" si="18"/>
        <v>197078237</v>
      </c>
      <c r="H118" s="32">
        <f t="shared" si="18"/>
        <v>0</v>
      </c>
      <c r="I118" s="32">
        <f t="shared" si="18"/>
        <v>120600656</v>
      </c>
      <c r="J118" s="32">
        <f t="shared" si="18"/>
        <v>7496152</v>
      </c>
      <c r="K118" s="32">
        <f t="shared" si="18"/>
        <v>0</v>
      </c>
      <c r="L118" s="32">
        <f t="shared" si="18"/>
        <v>0</v>
      </c>
      <c r="M118" s="32">
        <f t="shared" si="18"/>
        <v>725000</v>
      </c>
      <c r="N118" s="32">
        <f>SUM(D118:M118)</f>
        <v>997561177</v>
      </c>
      <c r="O118" s="46">
        <f t="shared" si="15"/>
        <v>770.29788198447454</v>
      </c>
      <c r="P118" s="9"/>
    </row>
    <row r="119" spans="1:16">
      <c r="A119" s="12"/>
      <c r="B119" s="25">
        <v>381</v>
      </c>
      <c r="C119" s="20" t="s">
        <v>131</v>
      </c>
      <c r="D119" s="47">
        <v>38952628</v>
      </c>
      <c r="E119" s="47">
        <v>509308418</v>
      </c>
      <c r="F119" s="47">
        <v>97378219</v>
      </c>
      <c r="G119" s="47">
        <v>130339779</v>
      </c>
      <c r="H119" s="47">
        <v>0</v>
      </c>
      <c r="I119" s="47">
        <v>2528033</v>
      </c>
      <c r="J119" s="47">
        <v>107294</v>
      </c>
      <c r="K119" s="47">
        <v>0</v>
      </c>
      <c r="L119" s="47">
        <v>0</v>
      </c>
      <c r="M119" s="47">
        <v>0</v>
      </c>
      <c r="N119" s="47">
        <f>SUM(D119:M119)</f>
        <v>778614371</v>
      </c>
      <c r="O119" s="48">
        <f t="shared" si="15"/>
        <v>601.23129758083383</v>
      </c>
      <c r="P119" s="9"/>
    </row>
    <row r="120" spans="1:16">
      <c r="A120" s="12"/>
      <c r="B120" s="25">
        <v>384</v>
      </c>
      <c r="C120" s="20" t="s">
        <v>132</v>
      </c>
      <c r="D120" s="47">
        <v>0</v>
      </c>
      <c r="E120" s="47">
        <v>0</v>
      </c>
      <c r="F120" s="47">
        <v>4838000</v>
      </c>
      <c r="G120" s="47">
        <v>66738458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725000</v>
      </c>
      <c r="N120" s="47">
        <f t="shared" ref="N120:N132" si="19">SUM(D120:M120)</f>
        <v>72301458</v>
      </c>
      <c r="O120" s="48">
        <f t="shared" si="15"/>
        <v>55.829819008473144</v>
      </c>
      <c r="P120" s="9"/>
    </row>
    <row r="121" spans="1:16">
      <c r="A121" s="12"/>
      <c r="B121" s="25">
        <v>385</v>
      </c>
      <c r="C121" s="20" t="s">
        <v>133</v>
      </c>
      <c r="D121" s="47">
        <v>0</v>
      </c>
      <c r="E121" s="47">
        <v>0</v>
      </c>
      <c r="F121" s="47">
        <v>7456426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7456426</v>
      </c>
      <c r="O121" s="48">
        <f t="shared" si="15"/>
        <v>5.7577111934599348</v>
      </c>
      <c r="P121" s="9"/>
    </row>
    <row r="122" spans="1:16">
      <c r="A122" s="12"/>
      <c r="B122" s="25">
        <v>386.2</v>
      </c>
      <c r="C122" s="20" t="s">
        <v>134</v>
      </c>
      <c r="D122" s="47">
        <v>2785224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2785224</v>
      </c>
      <c r="O122" s="48">
        <f t="shared" si="15"/>
        <v>2.1506973181378388</v>
      </c>
      <c r="P122" s="9"/>
    </row>
    <row r="123" spans="1:16">
      <c r="A123" s="12"/>
      <c r="B123" s="25">
        <v>386.4</v>
      </c>
      <c r="C123" s="20" t="s">
        <v>135</v>
      </c>
      <c r="D123" s="47">
        <v>10290391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10290391</v>
      </c>
      <c r="O123" s="48">
        <f t="shared" si="15"/>
        <v>7.9460453903491262</v>
      </c>
      <c r="P123" s="9"/>
    </row>
    <row r="124" spans="1:16">
      <c r="A124" s="12"/>
      <c r="B124" s="25">
        <v>386.8</v>
      </c>
      <c r="C124" s="20" t="s">
        <v>136</v>
      </c>
      <c r="D124" s="47">
        <v>651826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651826</v>
      </c>
      <c r="O124" s="48">
        <f t="shared" si="15"/>
        <v>0.50332771442889868</v>
      </c>
      <c r="P124" s="9"/>
    </row>
    <row r="125" spans="1:16">
      <c r="A125" s="12"/>
      <c r="B125" s="25">
        <v>389.1</v>
      </c>
      <c r="C125" s="20" t="s">
        <v>213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27101735</v>
      </c>
      <c r="J125" s="47">
        <v>5355135</v>
      </c>
      <c r="K125" s="47">
        <v>0</v>
      </c>
      <c r="L125" s="47">
        <v>0</v>
      </c>
      <c r="M125" s="47">
        <v>0</v>
      </c>
      <c r="N125" s="47">
        <f t="shared" si="19"/>
        <v>32456870</v>
      </c>
      <c r="O125" s="48">
        <f t="shared" si="15"/>
        <v>25.062581416844203</v>
      </c>
      <c r="P125" s="9"/>
    </row>
    <row r="126" spans="1:16">
      <c r="A126" s="12"/>
      <c r="B126" s="25">
        <v>389.2</v>
      </c>
      <c r="C126" s="20" t="s">
        <v>237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975550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975550</v>
      </c>
      <c r="O126" s="48">
        <f t="shared" si="15"/>
        <v>0.75330126722639501</v>
      </c>
      <c r="P126" s="9"/>
    </row>
    <row r="127" spans="1:16">
      <c r="A127" s="12"/>
      <c r="B127" s="25">
        <v>389.3</v>
      </c>
      <c r="C127" s="20" t="s">
        <v>238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7828267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7828267</v>
      </c>
      <c r="O127" s="48">
        <f t="shared" si="15"/>
        <v>6.0448397840055037</v>
      </c>
      <c r="P127" s="9"/>
    </row>
    <row r="128" spans="1:16">
      <c r="A128" s="12"/>
      <c r="B128" s="25">
        <v>389.5</v>
      </c>
      <c r="C128" s="20" t="s">
        <v>214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4600939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4600939</v>
      </c>
      <c r="O128" s="48">
        <f t="shared" si="15"/>
        <v>3.5527581150441727</v>
      </c>
      <c r="P128" s="9"/>
    </row>
    <row r="129" spans="1:119">
      <c r="A129" s="12"/>
      <c r="B129" s="25">
        <v>389.6</v>
      </c>
      <c r="C129" s="20" t="s">
        <v>215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3064348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3064348</v>
      </c>
      <c r="O129" s="48">
        <f t="shared" si="15"/>
        <v>2.3662315940983745</v>
      </c>
      <c r="P129" s="9"/>
    </row>
    <row r="130" spans="1:119">
      <c r="A130" s="12"/>
      <c r="B130" s="25">
        <v>389.7</v>
      </c>
      <c r="C130" s="20" t="s">
        <v>216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21530270</v>
      </c>
      <c r="J130" s="47">
        <v>2033723</v>
      </c>
      <c r="K130" s="47">
        <v>0</v>
      </c>
      <c r="L130" s="47">
        <v>0</v>
      </c>
      <c r="M130" s="47">
        <v>0</v>
      </c>
      <c r="N130" s="47">
        <f t="shared" si="19"/>
        <v>23563993</v>
      </c>
      <c r="O130" s="48">
        <f t="shared" si="15"/>
        <v>18.195669917291681</v>
      </c>
      <c r="P130" s="9"/>
    </row>
    <row r="131" spans="1:119">
      <c r="A131" s="12"/>
      <c r="B131" s="25">
        <v>389.8</v>
      </c>
      <c r="C131" s="20" t="s">
        <v>217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27575236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27575236</v>
      </c>
      <c r="O131" s="48">
        <f t="shared" si="15"/>
        <v>21.293075929339253</v>
      </c>
      <c r="P131" s="9"/>
    </row>
    <row r="132" spans="1:119" ht="15.75" thickBot="1">
      <c r="A132" s="12"/>
      <c r="B132" s="25">
        <v>389.9</v>
      </c>
      <c r="C132" s="20" t="s">
        <v>218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25396278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25396278</v>
      </c>
      <c r="O132" s="48">
        <f t="shared" si="15"/>
        <v>19.610525754942152</v>
      </c>
      <c r="P132" s="9"/>
    </row>
    <row r="133" spans="1:119" ht="16.5" thickBot="1">
      <c r="A133" s="14" t="s">
        <v>99</v>
      </c>
      <c r="B133" s="23"/>
      <c r="C133" s="22"/>
      <c r="D133" s="15">
        <f t="shared" ref="D133:M133" si="20">SUM(D5,D13,D19,D51,D96,D105,D118)</f>
        <v>903567338</v>
      </c>
      <c r="E133" s="15">
        <f t="shared" si="20"/>
        <v>1201653935</v>
      </c>
      <c r="F133" s="15">
        <f t="shared" si="20"/>
        <v>144530958</v>
      </c>
      <c r="G133" s="15">
        <f t="shared" si="20"/>
        <v>363880191</v>
      </c>
      <c r="H133" s="15">
        <f t="shared" si="20"/>
        <v>0</v>
      </c>
      <c r="I133" s="15">
        <f t="shared" si="20"/>
        <v>484989732</v>
      </c>
      <c r="J133" s="15">
        <f t="shared" si="20"/>
        <v>152981093</v>
      </c>
      <c r="K133" s="15">
        <f t="shared" si="20"/>
        <v>0</v>
      </c>
      <c r="L133" s="15">
        <f t="shared" si="20"/>
        <v>0</v>
      </c>
      <c r="M133" s="15">
        <f t="shared" si="20"/>
        <v>5868253</v>
      </c>
      <c r="N133" s="15">
        <f>SUM(D133:M133)</f>
        <v>3257471500</v>
      </c>
      <c r="O133" s="38">
        <f>(N133/O$135)</f>
        <v>2515.3579097984375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2" t="s">
        <v>239</v>
      </c>
      <c r="M135" s="52"/>
      <c r="N135" s="52"/>
      <c r="O135" s="44">
        <v>1295033</v>
      </c>
    </row>
    <row r="136" spans="1:119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  <row r="137" spans="1:119" ht="15.75" customHeight="1" thickBot="1">
      <c r="A137" s="56" t="s">
        <v>168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8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640096888</v>
      </c>
      <c r="E5" s="27">
        <f t="shared" si="0"/>
        <v>245650958</v>
      </c>
      <c r="F5" s="27">
        <f t="shared" si="0"/>
        <v>37899816</v>
      </c>
      <c r="G5" s="27">
        <f t="shared" si="0"/>
        <v>36164185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1431787</v>
      </c>
      <c r="N5" s="28">
        <f>SUM(D5:M5)</f>
        <v>961243634</v>
      </c>
      <c r="O5" s="33">
        <f t="shared" ref="O5:O36" si="1">(N5/O$138)</f>
        <v>746.31470193410337</v>
      </c>
      <c r="P5" s="6"/>
    </row>
    <row r="6" spans="1:133">
      <c r="A6" s="12"/>
      <c r="B6" s="25">
        <v>311</v>
      </c>
      <c r="C6" s="20" t="s">
        <v>3</v>
      </c>
      <c r="D6" s="47">
        <v>557676973</v>
      </c>
      <c r="E6" s="47">
        <v>204456293</v>
      </c>
      <c r="F6" s="47">
        <v>37899816</v>
      </c>
      <c r="G6" s="47">
        <v>234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1431787</v>
      </c>
      <c r="N6" s="47">
        <f>SUM(D6:M6)</f>
        <v>801465103</v>
      </c>
      <c r="O6" s="48">
        <f t="shared" si="1"/>
        <v>622.26179534420771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23528567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3" si="2">SUM(D7:M7)</f>
        <v>23528567</v>
      </c>
      <c r="O7" s="48">
        <f t="shared" si="1"/>
        <v>18.267705341746463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3144928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3144928</v>
      </c>
      <c r="O8" s="48">
        <f t="shared" si="1"/>
        <v>2.4417389305947963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12980962</v>
      </c>
      <c r="F9" s="47">
        <v>0</v>
      </c>
      <c r="G9" s="47">
        <v>23198433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36179395</v>
      </c>
      <c r="O9" s="48">
        <f t="shared" si="1"/>
        <v>28.089875907132605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0</v>
      </c>
      <c r="F10" s="47">
        <v>0</v>
      </c>
      <c r="G10" s="47">
        <v>9820590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9820590</v>
      </c>
      <c r="O10" s="48">
        <f t="shared" si="1"/>
        <v>7.6247586349862226</v>
      </c>
      <c r="P10" s="9"/>
    </row>
    <row r="11" spans="1:133">
      <c r="A11" s="12"/>
      <c r="B11" s="25">
        <v>313.10000000000002</v>
      </c>
      <c r="C11" s="20" t="s">
        <v>20</v>
      </c>
      <c r="D11" s="47">
        <v>25022599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25022599</v>
      </c>
      <c r="O11" s="48">
        <f t="shared" si="1"/>
        <v>19.427679782482276</v>
      </c>
      <c r="P11" s="9"/>
    </row>
    <row r="12" spans="1:133">
      <c r="A12" s="12"/>
      <c r="B12" s="25">
        <v>313.2</v>
      </c>
      <c r="C12" s="20" t="s">
        <v>21</v>
      </c>
      <c r="D12" s="47">
        <v>0</v>
      </c>
      <c r="E12" s="47">
        <v>4685136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4685136</v>
      </c>
      <c r="O12" s="48">
        <f t="shared" si="1"/>
        <v>3.637564664860748</v>
      </c>
      <c r="P12" s="9"/>
    </row>
    <row r="13" spans="1:133">
      <c r="A13" s="12"/>
      <c r="B13" s="25">
        <v>314.10000000000002</v>
      </c>
      <c r="C13" s="20" t="s">
        <v>16</v>
      </c>
      <c r="D13" s="47">
        <v>56212835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56212835</v>
      </c>
      <c r="O13" s="48">
        <f t="shared" si="1"/>
        <v>43.643945940448155</v>
      </c>
      <c r="P13" s="9"/>
    </row>
    <row r="14" spans="1:133">
      <c r="A14" s="12"/>
      <c r="B14" s="25">
        <v>314.39999999999998</v>
      </c>
      <c r="C14" s="20" t="s">
        <v>17</v>
      </c>
      <c r="D14" s="47">
        <v>1184481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1184481</v>
      </c>
      <c r="O14" s="48">
        <f t="shared" si="1"/>
        <v>0.91963738764444047</v>
      </c>
      <c r="P14" s="9"/>
    </row>
    <row r="15" spans="1:133" ht="15.75">
      <c r="A15" s="29" t="s">
        <v>241</v>
      </c>
      <c r="B15" s="30"/>
      <c r="C15" s="31"/>
      <c r="D15" s="32">
        <f t="shared" ref="D15:M15" si="3">SUM(D16:D18)</f>
        <v>4149163</v>
      </c>
      <c r="E15" s="32">
        <f t="shared" si="3"/>
        <v>22975730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27124893</v>
      </c>
      <c r="O15" s="46">
        <f t="shared" si="1"/>
        <v>21.059912095386057</v>
      </c>
      <c r="P15" s="10"/>
    </row>
    <row r="16" spans="1:133">
      <c r="A16" s="12"/>
      <c r="B16" s="25">
        <v>321</v>
      </c>
      <c r="C16" s="20" t="s">
        <v>233</v>
      </c>
      <c r="D16" s="47">
        <v>2143288</v>
      </c>
      <c r="E16" s="47">
        <v>37057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2180345</v>
      </c>
      <c r="O16" s="48">
        <f t="shared" si="1"/>
        <v>1.6928315270262821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21993949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21993949</v>
      </c>
      <c r="O17" s="48">
        <f t="shared" si="1"/>
        <v>17.076219713397727</v>
      </c>
      <c r="P17" s="9"/>
    </row>
    <row r="18" spans="1:16">
      <c r="A18" s="12"/>
      <c r="B18" s="25">
        <v>329</v>
      </c>
      <c r="C18" s="20" t="s">
        <v>234</v>
      </c>
      <c r="D18" s="47">
        <v>2005875</v>
      </c>
      <c r="E18" s="47">
        <v>944724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2950599</v>
      </c>
      <c r="O18" s="48">
        <f t="shared" si="1"/>
        <v>2.2908608549620455</v>
      </c>
      <c r="P18" s="9"/>
    </row>
    <row r="19" spans="1:16" ht="15.75">
      <c r="A19" s="29" t="s">
        <v>37</v>
      </c>
      <c r="B19" s="30"/>
      <c r="C19" s="31"/>
      <c r="D19" s="32">
        <f t="shared" ref="D19:M19" si="4">SUM(D20:D51)</f>
        <v>70185983</v>
      </c>
      <c r="E19" s="32">
        <f t="shared" si="4"/>
        <v>181811377</v>
      </c>
      <c r="F19" s="32">
        <f t="shared" si="4"/>
        <v>171</v>
      </c>
      <c r="G19" s="32">
        <f t="shared" si="4"/>
        <v>22004829</v>
      </c>
      <c r="H19" s="32">
        <f t="shared" si="4"/>
        <v>0</v>
      </c>
      <c r="I19" s="32">
        <f t="shared" si="4"/>
        <v>0</v>
      </c>
      <c r="J19" s="32">
        <f t="shared" si="4"/>
        <v>584469</v>
      </c>
      <c r="K19" s="32">
        <f t="shared" si="4"/>
        <v>0</v>
      </c>
      <c r="L19" s="32">
        <f t="shared" si="4"/>
        <v>0</v>
      </c>
      <c r="M19" s="32">
        <f t="shared" si="4"/>
        <v>1249502</v>
      </c>
      <c r="N19" s="45">
        <f t="shared" si="2"/>
        <v>275836331</v>
      </c>
      <c r="O19" s="46">
        <f t="shared" si="1"/>
        <v>214.16080364165165</v>
      </c>
      <c r="P19" s="10"/>
    </row>
    <row r="20" spans="1:16">
      <c r="A20" s="12"/>
      <c r="B20" s="25">
        <v>331.1</v>
      </c>
      <c r="C20" s="20" t="s">
        <v>35</v>
      </c>
      <c r="D20" s="47">
        <v>0</v>
      </c>
      <c r="E20" s="47">
        <v>2973857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2973857</v>
      </c>
      <c r="O20" s="48">
        <f t="shared" si="1"/>
        <v>2.3089184906369398</v>
      </c>
      <c r="P20" s="9"/>
    </row>
    <row r="21" spans="1:16">
      <c r="A21" s="12"/>
      <c r="B21" s="25">
        <v>331.2</v>
      </c>
      <c r="C21" s="20" t="s">
        <v>36</v>
      </c>
      <c r="D21" s="47">
        <v>470517</v>
      </c>
      <c r="E21" s="47">
        <v>3107352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3577869</v>
      </c>
      <c r="O21" s="48">
        <f t="shared" si="1"/>
        <v>2.7778766400592554</v>
      </c>
      <c r="P21" s="9"/>
    </row>
    <row r="22" spans="1:16">
      <c r="A22" s="12"/>
      <c r="B22" s="25">
        <v>331.39</v>
      </c>
      <c r="C22" s="20" t="s">
        <v>42</v>
      </c>
      <c r="D22" s="47">
        <v>0</v>
      </c>
      <c r="E22" s="47">
        <v>40000</v>
      </c>
      <c r="F22" s="47">
        <v>0</v>
      </c>
      <c r="G22" s="47">
        <v>2257940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49619</v>
      </c>
      <c r="N22" s="47">
        <f t="shared" si="2"/>
        <v>2347559</v>
      </c>
      <c r="O22" s="48">
        <f t="shared" si="1"/>
        <v>1.8226573715417935</v>
      </c>
      <c r="P22" s="9"/>
    </row>
    <row r="23" spans="1:16">
      <c r="A23" s="12"/>
      <c r="B23" s="25">
        <v>331.42</v>
      </c>
      <c r="C23" s="20" t="s">
        <v>43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1158196</v>
      </c>
      <c r="N23" s="47">
        <f t="shared" si="2"/>
        <v>1158196</v>
      </c>
      <c r="O23" s="48">
        <f t="shared" si="1"/>
        <v>0.8992295729692924</v>
      </c>
      <c r="P23" s="9"/>
    </row>
    <row r="24" spans="1:16">
      <c r="A24" s="12"/>
      <c r="B24" s="25">
        <v>331.49</v>
      </c>
      <c r="C24" s="20" t="s">
        <v>44</v>
      </c>
      <c r="D24" s="47">
        <v>0</v>
      </c>
      <c r="E24" s="47">
        <v>16138008</v>
      </c>
      <c r="F24" s="47">
        <v>0</v>
      </c>
      <c r="G24" s="47">
        <v>1845209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17983217</v>
      </c>
      <c r="O24" s="48">
        <f t="shared" si="1"/>
        <v>13.962265923491463</v>
      </c>
      <c r="P24" s="9"/>
    </row>
    <row r="25" spans="1:16">
      <c r="A25" s="12"/>
      <c r="B25" s="25">
        <v>331.5</v>
      </c>
      <c r="C25" s="20" t="s">
        <v>38</v>
      </c>
      <c r="D25" s="47">
        <v>0</v>
      </c>
      <c r="E25" s="47">
        <v>12574534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12574534</v>
      </c>
      <c r="O25" s="48">
        <f t="shared" si="1"/>
        <v>9.7629354954669569</v>
      </c>
      <c r="P25" s="9"/>
    </row>
    <row r="26" spans="1:16">
      <c r="A26" s="12"/>
      <c r="B26" s="25">
        <v>331.62</v>
      </c>
      <c r="C26" s="20" t="s">
        <v>45</v>
      </c>
      <c r="D26" s="47">
        <v>0</v>
      </c>
      <c r="E26" s="47">
        <v>340267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340267</v>
      </c>
      <c r="O26" s="48">
        <f t="shared" si="1"/>
        <v>0.26418511988086835</v>
      </c>
      <c r="P26" s="9"/>
    </row>
    <row r="27" spans="1:16">
      <c r="A27" s="12"/>
      <c r="B27" s="25">
        <v>331.69</v>
      </c>
      <c r="C27" s="20" t="s">
        <v>46</v>
      </c>
      <c r="D27" s="47">
        <v>649712</v>
      </c>
      <c r="E27" s="47">
        <v>31113607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31763319</v>
      </c>
      <c r="O27" s="48">
        <f t="shared" si="1"/>
        <v>24.661210866258742</v>
      </c>
      <c r="P27" s="9"/>
    </row>
    <row r="28" spans="1:16">
      <c r="A28" s="12"/>
      <c r="B28" s="25">
        <v>331.7</v>
      </c>
      <c r="C28" s="20" t="s">
        <v>235</v>
      </c>
      <c r="D28" s="47">
        <v>0</v>
      </c>
      <c r="E28" s="47">
        <v>0</v>
      </c>
      <c r="F28" s="47">
        <v>0</v>
      </c>
      <c r="G28" s="47">
        <v>150000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150000</v>
      </c>
      <c r="O28" s="48">
        <f t="shared" si="1"/>
        <v>0.11646080278760577</v>
      </c>
      <c r="P28" s="9"/>
    </row>
    <row r="29" spans="1:16">
      <c r="A29" s="12"/>
      <c r="B29" s="25">
        <v>331.8</v>
      </c>
      <c r="C29" s="20" t="s">
        <v>242</v>
      </c>
      <c r="D29" s="47">
        <v>35001875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35001875</v>
      </c>
      <c r="O29" s="48">
        <f t="shared" si="1"/>
        <v>27.175643077142858</v>
      </c>
      <c r="P29" s="9"/>
    </row>
    <row r="30" spans="1:16">
      <c r="A30" s="12"/>
      <c r="B30" s="25">
        <v>331.9</v>
      </c>
      <c r="C30" s="20" t="s">
        <v>39</v>
      </c>
      <c r="D30" s="47">
        <v>0</v>
      </c>
      <c r="E30" s="47">
        <v>4632875</v>
      </c>
      <c r="F30" s="47">
        <v>0</v>
      </c>
      <c r="G30" s="47">
        <v>1494888</v>
      </c>
      <c r="H30" s="47">
        <v>0</v>
      </c>
      <c r="I30" s="47">
        <v>0</v>
      </c>
      <c r="J30" s="47">
        <v>537811</v>
      </c>
      <c r="K30" s="47">
        <v>0</v>
      </c>
      <c r="L30" s="47">
        <v>0</v>
      </c>
      <c r="M30" s="47">
        <v>0</v>
      </c>
      <c r="N30" s="47">
        <f t="shared" si="2"/>
        <v>6665574</v>
      </c>
      <c r="O30" s="48">
        <f t="shared" si="1"/>
        <v>5.175187327201284</v>
      </c>
      <c r="P30" s="9"/>
    </row>
    <row r="31" spans="1:16">
      <c r="A31" s="12"/>
      <c r="B31" s="25">
        <v>333</v>
      </c>
      <c r="C31" s="20" t="s">
        <v>4</v>
      </c>
      <c r="D31" s="47">
        <v>12219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12219</v>
      </c>
      <c r="O31" s="48">
        <f t="shared" si="1"/>
        <v>9.4868969950783668E-3</v>
      </c>
      <c r="P31" s="9"/>
    </row>
    <row r="32" spans="1:16">
      <c r="A32" s="12"/>
      <c r="B32" s="25">
        <v>334.1</v>
      </c>
      <c r="C32" s="20" t="s">
        <v>40</v>
      </c>
      <c r="D32" s="47">
        <v>0</v>
      </c>
      <c r="E32" s="47">
        <v>833469</v>
      </c>
      <c r="F32" s="47">
        <v>0</v>
      </c>
      <c r="G32" s="47">
        <v>1215000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2048469</v>
      </c>
      <c r="O32" s="48">
        <f t="shared" si="1"/>
        <v>1.5904422948368269</v>
      </c>
      <c r="P32" s="9"/>
    </row>
    <row r="33" spans="1:16">
      <c r="A33" s="12"/>
      <c r="B33" s="25">
        <v>334.2</v>
      </c>
      <c r="C33" s="20" t="s">
        <v>41</v>
      </c>
      <c r="D33" s="47">
        <v>463080</v>
      </c>
      <c r="E33" s="47">
        <v>1067075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2"/>
        <v>1530155</v>
      </c>
      <c r="O33" s="48">
        <f t="shared" si="1"/>
        <v>1.188020531263126</v>
      </c>
      <c r="P33" s="9"/>
    </row>
    <row r="34" spans="1:16">
      <c r="A34" s="12"/>
      <c r="B34" s="25">
        <v>334.39</v>
      </c>
      <c r="C34" s="20" t="s">
        <v>47</v>
      </c>
      <c r="D34" s="47">
        <v>10515</v>
      </c>
      <c r="E34" s="47">
        <v>1955456</v>
      </c>
      <c r="F34" s="47">
        <v>0</v>
      </c>
      <c r="G34" s="47">
        <v>717718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7" si="5">SUM(D34:M34)</f>
        <v>2683689</v>
      </c>
      <c r="O34" s="48">
        <f t="shared" si="1"/>
        <v>2.0836305024817796</v>
      </c>
      <c r="P34" s="9"/>
    </row>
    <row r="35" spans="1:16">
      <c r="A35" s="12"/>
      <c r="B35" s="25">
        <v>334.49</v>
      </c>
      <c r="C35" s="20" t="s">
        <v>48</v>
      </c>
      <c r="D35" s="47">
        <v>0</v>
      </c>
      <c r="E35" s="47">
        <v>5768620</v>
      </c>
      <c r="F35" s="47">
        <v>0</v>
      </c>
      <c r="G35" s="47">
        <v>748365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41687</v>
      </c>
      <c r="N35" s="47">
        <f t="shared" si="5"/>
        <v>6558672</v>
      </c>
      <c r="O35" s="48">
        <f t="shared" si="1"/>
        <v>5.0921880422706129</v>
      </c>
      <c r="P35" s="9"/>
    </row>
    <row r="36" spans="1:16">
      <c r="A36" s="12"/>
      <c r="B36" s="25">
        <v>334.69</v>
      </c>
      <c r="C36" s="20" t="s">
        <v>49</v>
      </c>
      <c r="D36" s="47">
        <v>74124</v>
      </c>
      <c r="E36" s="47">
        <v>9540440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9614564</v>
      </c>
      <c r="O36" s="48">
        <f t="shared" si="1"/>
        <v>7.4647989459520945</v>
      </c>
      <c r="P36" s="9"/>
    </row>
    <row r="37" spans="1:16">
      <c r="A37" s="12"/>
      <c r="B37" s="25">
        <v>334.7</v>
      </c>
      <c r="C37" s="20" t="s">
        <v>50</v>
      </c>
      <c r="D37" s="47">
        <v>0</v>
      </c>
      <c r="E37" s="47">
        <v>1456584</v>
      </c>
      <c r="F37" s="47">
        <v>0</v>
      </c>
      <c r="G37" s="47">
        <v>553454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2010038</v>
      </c>
      <c r="O37" s="48">
        <f t="shared" ref="O37:O68" si="6">(N37/O$138)</f>
        <v>1.5606042607572903</v>
      </c>
      <c r="P37" s="9"/>
    </row>
    <row r="38" spans="1:16">
      <c r="A38" s="12"/>
      <c r="B38" s="25">
        <v>334.9</v>
      </c>
      <c r="C38" s="20" t="s">
        <v>51</v>
      </c>
      <c r="D38" s="47">
        <v>4074365</v>
      </c>
      <c r="E38" s="47">
        <v>273424</v>
      </c>
      <c r="F38" s="47">
        <v>0</v>
      </c>
      <c r="G38" s="47">
        <v>108342</v>
      </c>
      <c r="H38" s="47">
        <v>0</v>
      </c>
      <c r="I38" s="47">
        <v>0</v>
      </c>
      <c r="J38" s="47">
        <v>46658</v>
      </c>
      <c r="K38" s="47">
        <v>0</v>
      </c>
      <c r="L38" s="47">
        <v>0</v>
      </c>
      <c r="M38" s="47">
        <v>0</v>
      </c>
      <c r="N38" s="47">
        <f t="shared" si="5"/>
        <v>4502789</v>
      </c>
      <c r="O38" s="48">
        <f t="shared" si="6"/>
        <v>3.4959894781546708</v>
      </c>
      <c r="P38" s="9"/>
    </row>
    <row r="39" spans="1:16">
      <c r="A39" s="12"/>
      <c r="B39" s="25">
        <v>335.12</v>
      </c>
      <c r="C39" s="20" t="s">
        <v>52</v>
      </c>
      <c r="D39" s="47">
        <v>27881335</v>
      </c>
      <c r="E39" s="47">
        <v>3449036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31330371</v>
      </c>
      <c r="O39" s="48">
        <f t="shared" si="6"/>
        <v>24.32506772195682</v>
      </c>
      <c r="P39" s="9"/>
    </row>
    <row r="40" spans="1:16">
      <c r="A40" s="12"/>
      <c r="B40" s="25">
        <v>335.13</v>
      </c>
      <c r="C40" s="20" t="s">
        <v>53</v>
      </c>
      <c r="D40" s="47">
        <v>351210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351210</v>
      </c>
      <c r="O40" s="48">
        <f t="shared" si="6"/>
        <v>0.27268132364690018</v>
      </c>
      <c r="P40" s="9"/>
    </row>
    <row r="41" spans="1:16">
      <c r="A41" s="12"/>
      <c r="B41" s="25">
        <v>335.14</v>
      </c>
      <c r="C41" s="20" t="s">
        <v>54</v>
      </c>
      <c r="D41" s="47">
        <v>78427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78427</v>
      </c>
      <c r="O41" s="48">
        <f t="shared" si="6"/>
        <v>6.0891142534823722E-2</v>
      </c>
      <c r="P41" s="9"/>
    </row>
    <row r="42" spans="1:16">
      <c r="A42" s="12"/>
      <c r="B42" s="25">
        <v>335.15</v>
      </c>
      <c r="C42" s="20" t="s">
        <v>55</v>
      </c>
      <c r="D42" s="47">
        <v>519209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519209</v>
      </c>
      <c r="O42" s="48">
        <f t="shared" si="6"/>
        <v>0.40311664636366673</v>
      </c>
      <c r="P42" s="9"/>
    </row>
    <row r="43" spans="1:16">
      <c r="A43" s="12"/>
      <c r="B43" s="25">
        <v>335.16</v>
      </c>
      <c r="C43" s="20" t="s">
        <v>56</v>
      </c>
      <c r="D43" s="47">
        <v>541162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541162</v>
      </c>
      <c r="O43" s="48">
        <f t="shared" si="6"/>
        <v>0.42016107305430878</v>
      </c>
      <c r="P43" s="9"/>
    </row>
    <row r="44" spans="1:16">
      <c r="A44" s="12"/>
      <c r="B44" s="25">
        <v>335.18</v>
      </c>
      <c r="C44" s="20" t="s">
        <v>57</v>
      </c>
      <c r="D44" s="47">
        <v>0</v>
      </c>
      <c r="E44" s="47">
        <v>80019101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80019101</v>
      </c>
      <c r="O44" s="48">
        <f t="shared" si="6"/>
        <v>62.127258272016718</v>
      </c>
      <c r="P44" s="9"/>
    </row>
    <row r="45" spans="1:16">
      <c r="A45" s="12"/>
      <c r="B45" s="25">
        <v>335.19</v>
      </c>
      <c r="C45" s="20" t="s">
        <v>73</v>
      </c>
      <c r="D45" s="47">
        <v>0</v>
      </c>
      <c r="E45" s="47">
        <v>49370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49370</v>
      </c>
      <c r="O45" s="48">
        <f t="shared" si="6"/>
        <v>3.8331132224160645E-2</v>
      </c>
      <c r="P45" s="9"/>
    </row>
    <row r="46" spans="1:16">
      <c r="A46" s="12"/>
      <c r="B46" s="25">
        <v>335.2</v>
      </c>
      <c r="C46" s="20" t="s">
        <v>243</v>
      </c>
      <c r="D46" s="47">
        <v>0</v>
      </c>
      <c r="E46" s="47">
        <v>209038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209038</v>
      </c>
      <c r="O46" s="48">
        <f t="shared" si="6"/>
        <v>0.16229822195410357</v>
      </c>
      <c r="P46" s="9"/>
    </row>
    <row r="47" spans="1:16">
      <c r="A47" s="12"/>
      <c r="B47" s="25">
        <v>335.49</v>
      </c>
      <c r="C47" s="20" t="s">
        <v>59</v>
      </c>
      <c r="D47" s="47">
        <v>0</v>
      </c>
      <c r="E47" s="47">
        <v>5404561</v>
      </c>
      <c r="F47" s="47">
        <v>0</v>
      </c>
      <c r="G47" s="47">
        <v>12093913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17498474</v>
      </c>
      <c r="O47" s="48">
        <f t="shared" si="6"/>
        <v>13.585908863986981</v>
      </c>
      <c r="P47" s="9"/>
    </row>
    <row r="48" spans="1:16">
      <c r="A48" s="12"/>
      <c r="B48" s="25">
        <v>337.2</v>
      </c>
      <c r="C48" s="20" t="s">
        <v>61</v>
      </c>
      <c r="D48" s="47">
        <v>0</v>
      </c>
      <c r="E48" s="47">
        <v>114547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3" si="7">SUM(D48:M48)</f>
        <v>114547</v>
      </c>
      <c r="O48" s="48">
        <f t="shared" si="6"/>
        <v>8.8934903846079189E-2</v>
      </c>
      <c r="P48" s="9"/>
    </row>
    <row r="49" spans="1:16">
      <c r="A49" s="12"/>
      <c r="B49" s="25">
        <v>337.6</v>
      </c>
      <c r="C49" s="20" t="s">
        <v>63</v>
      </c>
      <c r="D49" s="47">
        <v>0</v>
      </c>
      <c r="E49" s="47">
        <v>489694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489694</v>
      </c>
      <c r="O49" s="48">
        <f t="shared" si="6"/>
        <v>0.38020104240182551</v>
      </c>
      <c r="P49" s="9"/>
    </row>
    <row r="50" spans="1:16">
      <c r="A50" s="12"/>
      <c r="B50" s="25">
        <v>337.7</v>
      </c>
      <c r="C50" s="20" t="s">
        <v>64</v>
      </c>
      <c r="D50" s="47">
        <v>0</v>
      </c>
      <c r="E50" s="47">
        <v>250000</v>
      </c>
      <c r="F50" s="47">
        <v>0</v>
      </c>
      <c r="G50" s="47">
        <v>820000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1070000</v>
      </c>
      <c r="O50" s="48">
        <f t="shared" si="6"/>
        <v>0.83075372655158786</v>
      </c>
      <c r="P50" s="9"/>
    </row>
    <row r="51" spans="1:16">
      <c r="A51" s="12"/>
      <c r="B51" s="25">
        <v>339</v>
      </c>
      <c r="C51" s="20" t="s">
        <v>65</v>
      </c>
      <c r="D51" s="47">
        <v>58233</v>
      </c>
      <c r="E51" s="47">
        <v>10462</v>
      </c>
      <c r="F51" s="47">
        <v>171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68866</v>
      </c>
      <c r="O51" s="48">
        <f t="shared" si="6"/>
        <v>5.3467930965141727E-2</v>
      </c>
      <c r="P51" s="9"/>
    </row>
    <row r="52" spans="1:16" ht="15.75">
      <c r="A52" s="29" t="s">
        <v>70</v>
      </c>
      <c r="B52" s="30"/>
      <c r="C52" s="31"/>
      <c r="D52" s="32">
        <f t="shared" ref="D52:M52" si="8">SUM(D53:D100)</f>
        <v>50776222</v>
      </c>
      <c r="E52" s="32">
        <f t="shared" si="8"/>
        <v>150693951</v>
      </c>
      <c r="F52" s="32">
        <f t="shared" si="8"/>
        <v>0</v>
      </c>
      <c r="G52" s="32">
        <f t="shared" si="8"/>
        <v>5026376</v>
      </c>
      <c r="H52" s="32">
        <f t="shared" si="8"/>
        <v>0</v>
      </c>
      <c r="I52" s="32">
        <f t="shared" si="8"/>
        <v>323094741</v>
      </c>
      <c r="J52" s="32">
        <f t="shared" si="8"/>
        <v>133226854</v>
      </c>
      <c r="K52" s="32">
        <f t="shared" si="8"/>
        <v>0</v>
      </c>
      <c r="L52" s="32">
        <f t="shared" si="8"/>
        <v>0</v>
      </c>
      <c r="M52" s="32">
        <f t="shared" si="8"/>
        <v>712390</v>
      </c>
      <c r="N52" s="32">
        <f t="shared" si="7"/>
        <v>663530534</v>
      </c>
      <c r="O52" s="46">
        <f t="shared" si="6"/>
        <v>515.16865775819167</v>
      </c>
      <c r="P52" s="10"/>
    </row>
    <row r="53" spans="1:16">
      <c r="A53" s="12"/>
      <c r="B53" s="25">
        <v>341.1</v>
      </c>
      <c r="C53" s="20" t="s">
        <v>74</v>
      </c>
      <c r="D53" s="47">
        <v>205118</v>
      </c>
      <c r="E53" s="47">
        <v>21558766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21763884</v>
      </c>
      <c r="O53" s="48">
        <f t="shared" si="6"/>
        <v>16.897596016108857</v>
      </c>
      <c r="P53" s="9"/>
    </row>
    <row r="54" spans="1:16">
      <c r="A54" s="12"/>
      <c r="B54" s="25">
        <v>341.2</v>
      </c>
      <c r="C54" s="20" t="s">
        <v>75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133226854</v>
      </c>
      <c r="K54" s="47">
        <v>0</v>
      </c>
      <c r="L54" s="47">
        <v>0</v>
      </c>
      <c r="M54" s="47">
        <v>0</v>
      </c>
      <c r="N54" s="47">
        <f t="shared" ref="N54:N100" si="9">SUM(D54:M54)</f>
        <v>133226854</v>
      </c>
      <c r="O54" s="48">
        <f t="shared" si="6"/>
        <v>103.43804246471431</v>
      </c>
      <c r="P54" s="9"/>
    </row>
    <row r="55" spans="1:16">
      <c r="A55" s="12"/>
      <c r="B55" s="25">
        <v>341.52</v>
      </c>
      <c r="C55" s="20" t="s">
        <v>76</v>
      </c>
      <c r="D55" s="47">
        <v>1754809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1754809</v>
      </c>
      <c r="O55" s="48">
        <f t="shared" si="6"/>
        <v>1.3624430991927714</v>
      </c>
      <c r="P55" s="9"/>
    </row>
    <row r="56" spans="1:16">
      <c r="A56" s="12"/>
      <c r="B56" s="25">
        <v>341.54</v>
      </c>
      <c r="C56" s="20" t="s">
        <v>244</v>
      </c>
      <c r="D56" s="47">
        <v>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</v>
      </c>
      <c r="O56" s="48">
        <f t="shared" si="6"/>
        <v>1.5528107038347435E-5</v>
      </c>
      <c r="P56" s="9"/>
    </row>
    <row r="57" spans="1:16">
      <c r="A57" s="12"/>
      <c r="B57" s="25">
        <v>341.55</v>
      </c>
      <c r="C57" s="20" t="s">
        <v>77</v>
      </c>
      <c r="D57" s="47">
        <v>0</v>
      </c>
      <c r="E57" s="47">
        <v>49976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49976</v>
      </c>
      <c r="O57" s="48">
        <f t="shared" si="6"/>
        <v>3.8801633867422573E-2</v>
      </c>
      <c r="P57" s="9"/>
    </row>
    <row r="58" spans="1:16">
      <c r="A58" s="12"/>
      <c r="B58" s="25">
        <v>341.8</v>
      </c>
      <c r="C58" s="20" t="s">
        <v>78</v>
      </c>
      <c r="D58" s="47">
        <v>0</v>
      </c>
      <c r="E58" s="47">
        <v>39557052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39557052</v>
      </c>
      <c r="O58" s="48">
        <f t="shared" si="6"/>
        <v>30.712306878873779</v>
      </c>
      <c r="P58" s="9"/>
    </row>
    <row r="59" spans="1:16">
      <c r="A59" s="12"/>
      <c r="B59" s="25">
        <v>341.9</v>
      </c>
      <c r="C59" s="20" t="s">
        <v>79</v>
      </c>
      <c r="D59" s="47">
        <v>865526</v>
      </c>
      <c r="E59" s="47">
        <v>5725241</v>
      </c>
      <c r="F59" s="47">
        <v>0</v>
      </c>
      <c r="G59" s="47">
        <v>1037425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7628192</v>
      </c>
      <c r="O59" s="48">
        <f t="shared" si="6"/>
        <v>5.9225690942532809</v>
      </c>
      <c r="P59" s="9"/>
    </row>
    <row r="60" spans="1:16">
      <c r="A60" s="12"/>
      <c r="B60" s="25">
        <v>342.1</v>
      </c>
      <c r="C60" s="20" t="s">
        <v>80</v>
      </c>
      <c r="D60" s="47">
        <v>21436873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21436873</v>
      </c>
      <c r="O60" s="48">
        <f t="shared" si="6"/>
        <v>16.643702925573006</v>
      </c>
      <c r="P60" s="9"/>
    </row>
    <row r="61" spans="1:16">
      <c r="A61" s="12"/>
      <c r="B61" s="25">
        <v>342.2</v>
      </c>
      <c r="C61" s="20" t="s">
        <v>81</v>
      </c>
      <c r="D61" s="47">
        <v>0</v>
      </c>
      <c r="E61" s="47">
        <v>15333344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15333344</v>
      </c>
      <c r="O61" s="48">
        <f t="shared" si="6"/>
        <v>11.904890344390122</v>
      </c>
      <c r="P61" s="9"/>
    </row>
    <row r="62" spans="1:16">
      <c r="A62" s="12"/>
      <c r="B62" s="25">
        <v>342.3</v>
      </c>
      <c r="C62" s="20" t="s">
        <v>82</v>
      </c>
      <c r="D62" s="47">
        <v>5791059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5791059</v>
      </c>
      <c r="O62" s="48">
        <f t="shared" si="6"/>
        <v>4.4962092008692638</v>
      </c>
      <c r="P62" s="9"/>
    </row>
    <row r="63" spans="1:16">
      <c r="A63" s="12"/>
      <c r="B63" s="25">
        <v>342.4</v>
      </c>
      <c r="C63" s="20" t="s">
        <v>83</v>
      </c>
      <c r="D63" s="47">
        <v>0</v>
      </c>
      <c r="E63" s="47">
        <v>1890156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1890156</v>
      </c>
      <c r="O63" s="48">
        <f t="shared" si="6"/>
        <v>1.4675272343587318</v>
      </c>
      <c r="P63" s="9"/>
    </row>
    <row r="64" spans="1:16">
      <c r="A64" s="12"/>
      <c r="B64" s="25">
        <v>342.5</v>
      </c>
      <c r="C64" s="20" t="s">
        <v>182</v>
      </c>
      <c r="D64" s="47">
        <v>0</v>
      </c>
      <c r="E64" s="47">
        <v>1000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1000</v>
      </c>
      <c r="O64" s="48">
        <f t="shared" si="6"/>
        <v>7.7640535191737185E-4</v>
      </c>
      <c r="P64" s="9"/>
    </row>
    <row r="65" spans="1:16">
      <c r="A65" s="12"/>
      <c r="B65" s="25">
        <v>342.6</v>
      </c>
      <c r="C65" s="20" t="s">
        <v>84</v>
      </c>
      <c r="D65" s="47">
        <v>0</v>
      </c>
      <c r="E65" s="47">
        <v>7733813</v>
      </c>
      <c r="F65" s="47">
        <v>0</v>
      </c>
      <c r="G65" s="47">
        <v>0</v>
      </c>
      <c r="H65" s="47">
        <v>0</v>
      </c>
      <c r="I65" s="47">
        <v>40009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7773822</v>
      </c>
      <c r="O65" s="48">
        <f t="shared" si="6"/>
        <v>6.0356370056530073</v>
      </c>
      <c r="P65" s="9"/>
    </row>
    <row r="66" spans="1:16">
      <c r="A66" s="12"/>
      <c r="B66" s="25">
        <v>342.9</v>
      </c>
      <c r="C66" s="20" t="s">
        <v>85</v>
      </c>
      <c r="D66" s="47">
        <v>342874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342874</v>
      </c>
      <c r="O66" s="48">
        <f t="shared" si="6"/>
        <v>0.26620920863331693</v>
      </c>
      <c r="P66" s="9"/>
    </row>
    <row r="67" spans="1:16">
      <c r="A67" s="12"/>
      <c r="B67" s="25">
        <v>343.4</v>
      </c>
      <c r="C67" s="20" t="s">
        <v>86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175537243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175537243</v>
      </c>
      <c r="O67" s="48">
        <f t="shared" si="6"/>
        <v>136.28805492602021</v>
      </c>
      <c r="P67" s="9"/>
    </row>
    <row r="68" spans="1:16">
      <c r="A68" s="12"/>
      <c r="B68" s="25">
        <v>343.6</v>
      </c>
      <c r="C68" s="20" t="s">
        <v>87</v>
      </c>
      <c r="D68" s="47">
        <v>0</v>
      </c>
      <c r="E68" s="47">
        <v>17543</v>
      </c>
      <c r="F68" s="47">
        <v>0</v>
      </c>
      <c r="G68" s="47">
        <v>0</v>
      </c>
      <c r="H68" s="47">
        <v>0</v>
      </c>
      <c r="I68" s="47">
        <v>85594187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85611730</v>
      </c>
      <c r="O68" s="48">
        <f t="shared" si="6"/>
        <v>66.469405358905021</v>
      </c>
      <c r="P68" s="9"/>
    </row>
    <row r="69" spans="1:16">
      <c r="A69" s="12"/>
      <c r="B69" s="25">
        <v>343.9</v>
      </c>
      <c r="C69" s="20" t="s">
        <v>88</v>
      </c>
      <c r="D69" s="47">
        <v>647964</v>
      </c>
      <c r="E69" s="47">
        <v>4783596</v>
      </c>
      <c r="F69" s="47">
        <v>0</v>
      </c>
      <c r="G69" s="47">
        <v>679925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6111485</v>
      </c>
      <c r="O69" s="48">
        <f t="shared" ref="O69:O100" si="10">(N69/O$138)</f>
        <v>4.7449896621627392</v>
      </c>
      <c r="P69" s="9"/>
    </row>
    <row r="70" spans="1:16">
      <c r="A70" s="12"/>
      <c r="B70" s="25">
        <v>344.1</v>
      </c>
      <c r="C70" s="20" t="s">
        <v>89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61917697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61917697</v>
      </c>
      <c r="O70" s="48">
        <f t="shared" si="10"/>
        <v>48.073231329198201</v>
      </c>
      <c r="P70" s="9"/>
    </row>
    <row r="71" spans="1:16">
      <c r="A71" s="12"/>
      <c r="B71" s="25">
        <v>344.3</v>
      </c>
      <c r="C71" s="20" t="s">
        <v>90</v>
      </c>
      <c r="D71" s="47">
        <v>0</v>
      </c>
      <c r="E71" s="47">
        <v>7381059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7381059</v>
      </c>
      <c r="O71" s="48">
        <f t="shared" si="10"/>
        <v>5.730693710417885</v>
      </c>
      <c r="P71" s="9"/>
    </row>
    <row r="72" spans="1:16">
      <c r="A72" s="12"/>
      <c r="B72" s="25">
        <v>344.5</v>
      </c>
      <c r="C72" s="20" t="s">
        <v>91</v>
      </c>
      <c r="D72" s="47">
        <v>254323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254323</v>
      </c>
      <c r="O72" s="48">
        <f t="shared" si="10"/>
        <v>0.19745773831568175</v>
      </c>
      <c r="P72" s="9"/>
    </row>
    <row r="73" spans="1:16">
      <c r="A73" s="12"/>
      <c r="B73" s="25">
        <v>344.9</v>
      </c>
      <c r="C73" s="20" t="s">
        <v>92</v>
      </c>
      <c r="D73" s="47">
        <v>0</v>
      </c>
      <c r="E73" s="47">
        <v>4400038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4400038</v>
      </c>
      <c r="O73" s="48">
        <f t="shared" si="10"/>
        <v>3.4162130518398088</v>
      </c>
      <c r="P73" s="9"/>
    </row>
    <row r="74" spans="1:16">
      <c r="A74" s="12"/>
      <c r="B74" s="25">
        <v>346.4</v>
      </c>
      <c r="C74" s="20" t="s">
        <v>93</v>
      </c>
      <c r="D74" s="47">
        <v>2080520</v>
      </c>
      <c r="E74" s="47">
        <v>177703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2258223</v>
      </c>
      <c r="O74" s="48">
        <f t="shared" si="10"/>
        <v>1.7532964230229031</v>
      </c>
      <c r="P74" s="9"/>
    </row>
    <row r="75" spans="1:16">
      <c r="A75" s="12"/>
      <c r="B75" s="25">
        <v>346.9</v>
      </c>
      <c r="C75" s="20" t="s">
        <v>94</v>
      </c>
      <c r="D75" s="47">
        <v>59455</v>
      </c>
      <c r="E75" s="47">
        <v>356810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416265</v>
      </c>
      <c r="O75" s="48">
        <f t="shared" si="10"/>
        <v>0.32319037381588478</v>
      </c>
      <c r="P75" s="9"/>
    </row>
    <row r="76" spans="1:16">
      <c r="A76" s="12"/>
      <c r="B76" s="25">
        <v>347.2</v>
      </c>
      <c r="C76" s="20" t="s">
        <v>95</v>
      </c>
      <c r="D76" s="47">
        <v>3280834</v>
      </c>
      <c r="E76" s="47">
        <v>6930191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10211025</v>
      </c>
      <c r="O76" s="48">
        <f t="shared" si="10"/>
        <v>7.9278944585620819</v>
      </c>
      <c r="P76" s="9"/>
    </row>
    <row r="77" spans="1:16">
      <c r="A77" s="12"/>
      <c r="B77" s="25">
        <v>347.3</v>
      </c>
      <c r="C77" s="20" t="s">
        <v>96</v>
      </c>
      <c r="D77" s="47">
        <v>2011709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2011709</v>
      </c>
      <c r="O77" s="48">
        <f t="shared" si="10"/>
        <v>1.5619016341003442</v>
      </c>
      <c r="P77" s="9"/>
    </row>
    <row r="78" spans="1:16">
      <c r="A78" s="12"/>
      <c r="B78" s="25">
        <v>347.9</v>
      </c>
      <c r="C78" s="20" t="s">
        <v>97</v>
      </c>
      <c r="D78" s="47">
        <v>155167</v>
      </c>
      <c r="E78" s="47">
        <v>82218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237385</v>
      </c>
      <c r="O78" s="48">
        <f t="shared" si="10"/>
        <v>0.18430698446490532</v>
      </c>
      <c r="P78" s="9"/>
    </row>
    <row r="79" spans="1:16">
      <c r="A79" s="12"/>
      <c r="B79" s="25">
        <v>348.11</v>
      </c>
      <c r="C79" s="39" t="s">
        <v>100</v>
      </c>
      <c r="D79" s="47">
        <v>0</v>
      </c>
      <c r="E79" s="47">
        <v>42650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42650</v>
      </c>
      <c r="O79" s="48">
        <f t="shared" si="10"/>
        <v>3.3113688259275909E-2</v>
      </c>
      <c r="P79" s="9"/>
    </row>
    <row r="80" spans="1:16">
      <c r="A80" s="12"/>
      <c r="B80" s="25">
        <v>348.12</v>
      </c>
      <c r="C80" s="39" t="s">
        <v>101</v>
      </c>
      <c r="D80" s="47">
        <v>0</v>
      </c>
      <c r="E80" s="47">
        <v>7265427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7265427</v>
      </c>
      <c r="O80" s="48">
        <f t="shared" si="10"/>
        <v>5.6409164067649753</v>
      </c>
      <c r="P80" s="9"/>
    </row>
    <row r="81" spans="1:16">
      <c r="A81" s="12"/>
      <c r="B81" s="25">
        <v>348.13</v>
      </c>
      <c r="C81" s="39" t="s">
        <v>102</v>
      </c>
      <c r="D81" s="47">
        <v>0</v>
      </c>
      <c r="E81" s="47">
        <v>44791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44791</v>
      </c>
      <c r="O81" s="48">
        <f t="shared" si="10"/>
        <v>3.4775972117731001E-2</v>
      </c>
      <c r="P81" s="9"/>
    </row>
    <row r="82" spans="1:16">
      <c r="A82" s="12"/>
      <c r="B82" s="25">
        <v>348.14</v>
      </c>
      <c r="C82" s="39" t="s">
        <v>245</v>
      </c>
      <c r="D82" s="47">
        <v>0</v>
      </c>
      <c r="E82" s="47">
        <v>89937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89937</v>
      </c>
      <c r="O82" s="48">
        <f t="shared" si="10"/>
        <v>6.9827568135392676E-2</v>
      </c>
      <c r="P82" s="9"/>
    </row>
    <row r="83" spans="1:16">
      <c r="A83" s="12"/>
      <c r="B83" s="25">
        <v>348.21</v>
      </c>
      <c r="C83" s="39" t="s">
        <v>103</v>
      </c>
      <c r="D83" s="47">
        <v>0</v>
      </c>
      <c r="E83" s="47">
        <v>4000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4000</v>
      </c>
      <c r="O83" s="48">
        <f t="shared" si="10"/>
        <v>3.1056214076694874E-3</v>
      </c>
      <c r="P83" s="9"/>
    </row>
    <row r="84" spans="1:16">
      <c r="A84" s="12"/>
      <c r="B84" s="25">
        <v>348.22</v>
      </c>
      <c r="C84" s="39" t="s">
        <v>104</v>
      </c>
      <c r="D84" s="47">
        <v>0</v>
      </c>
      <c r="E84" s="47">
        <v>12651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12651</v>
      </c>
      <c r="O84" s="48">
        <f t="shared" si="10"/>
        <v>9.8223041071066712E-3</v>
      </c>
      <c r="P84" s="9"/>
    </row>
    <row r="85" spans="1:16">
      <c r="A85" s="12"/>
      <c r="B85" s="25">
        <v>348.23</v>
      </c>
      <c r="C85" s="39" t="s">
        <v>105</v>
      </c>
      <c r="D85" s="47">
        <v>0</v>
      </c>
      <c r="E85" s="47">
        <v>973388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973388</v>
      </c>
      <c r="O85" s="48">
        <f t="shared" si="10"/>
        <v>0.75574365269214672</v>
      </c>
      <c r="P85" s="9"/>
    </row>
    <row r="86" spans="1:16">
      <c r="A86" s="12"/>
      <c r="B86" s="25">
        <v>348.31</v>
      </c>
      <c r="C86" s="39" t="s">
        <v>107</v>
      </c>
      <c r="D86" s="47">
        <v>0</v>
      </c>
      <c r="E86" s="47">
        <v>5008515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5008515</v>
      </c>
      <c r="O86" s="48">
        <f t="shared" si="10"/>
        <v>3.8886378511584354</v>
      </c>
      <c r="P86" s="9"/>
    </row>
    <row r="87" spans="1:16">
      <c r="A87" s="12"/>
      <c r="B87" s="25">
        <v>348.32</v>
      </c>
      <c r="C87" s="39" t="s">
        <v>108</v>
      </c>
      <c r="D87" s="47">
        <v>0</v>
      </c>
      <c r="E87" s="47">
        <v>81966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81966</v>
      </c>
      <c r="O87" s="48">
        <f t="shared" si="10"/>
        <v>6.36388410752593E-2</v>
      </c>
      <c r="P87" s="9"/>
    </row>
    <row r="88" spans="1:16">
      <c r="A88" s="12"/>
      <c r="B88" s="25">
        <v>348.41</v>
      </c>
      <c r="C88" s="39" t="s">
        <v>109</v>
      </c>
      <c r="D88" s="47">
        <v>0</v>
      </c>
      <c r="E88" s="47">
        <v>4207388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4207388</v>
      </c>
      <c r="O88" s="48">
        <f t="shared" si="10"/>
        <v>3.2666385607929271</v>
      </c>
      <c r="P88" s="9"/>
    </row>
    <row r="89" spans="1:16">
      <c r="A89" s="12"/>
      <c r="B89" s="25">
        <v>348.42</v>
      </c>
      <c r="C89" s="39" t="s">
        <v>110</v>
      </c>
      <c r="D89" s="47">
        <v>0</v>
      </c>
      <c r="E89" s="47">
        <v>1246110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1246110</v>
      </c>
      <c r="O89" s="48">
        <f t="shared" si="10"/>
        <v>0.96748647307775626</v>
      </c>
      <c r="P89" s="9"/>
    </row>
    <row r="90" spans="1:16">
      <c r="A90" s="12"/>
      <c r="B90" s="25">
        <v>348.43</v>
      </c>
      <c r="C90" s="39" t="s">
        <v>246</v>
      </c>
      <c r="D90" s="47">
        <v>0</v>
      </c>
      <c r="E90" s="47">
        <v>-817361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-817361</v>
      </c>
      <c r="O90" s="48">
        <f t="shared" si="10"/>
        <v>-0.63460345484853498</v>
      </c>
      <c r="P90" s="9"/>
    </row>
    <row r="91" spans="1:16">
      <c r="A91" s="12"/>
      <c r="B91" s="25">
        <v>348.48</v>
      </c>
      <c r="C91" s="39" t="s">
        <v>247</v>
      </c>
      <c r="D91" s="47">
        <v>0</v>
      </c>
      <c r="E91" s="47">
        <v>380996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380996</v>
      </c>
      <c r="O91" s="48">
        <f t="shared" si="10"/>
        <v>0.29580733345911098</v>
      </c>
      <c r="P91" s="9"/>
    </row>
    <row r="92" spans="1:16">
      <c r="A92" s="12"/>
      <c r="B92" s="25">
        <v>348.52</v>
      </c>
      <c r="C92" s="39" t="s">
        <v>111</v>
      </c>
      <c r="D92" s="47">
        <v>0</v>
      </c>
      <c r="E92" s="47">
        <v>2758072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2758072</v>
      </c>
      <c r="O92" s="48">
        <f t="shared" si="10"/>
        <v>2.1413818617734495</v>
      </c>
      <c r="P92" s="9"/>
    </row>
    <row r="93" spans="1:16">
      <c r="A93" s="12"/>
      <c r="B93" s="25">
        <v>348.53</v>
      </c>
      <c r="C93" s="39" t="s">
        <v>112</v>
      </c>
      <c r="D93" s="47">
        <v>0</v>
      </c>
      <c r="E93" s="47">
        <v>6728345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6728345</v>
      </c>
      <c r="O93" s="48">
        <f t="shared" si="10"/>
        <v>5.2239230675464894</v>
      </c>
      <c r="P93" s="9"/>
    </row>
    <row r="94" spans="1:16">
      <c r="A94" s="12"/>
      <c r="B94" s="25">
        <v>348.62</v>
      </c>
      <c r="C94" s="39" t="s">
        <v>113</v>
      </c>
      <c r="D94" s="47">
        <v>0</v>
      </c>
      <c r="E94" s="47">
        <v>6441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6441</v>
      </c>
      <c r="O94" s="48">
        <f t="shared" si="10"/>
        <v>5.0008268716997921E-3</v>
      </c>
      <c r="P94" s="9"/>
    </row>
    <row r="95" spans="1:16">
      <c r="A95" s="12"/>
      <c r="B95" s="25">
        <v>348.67</v>
      </c>
      <c r="C95" s="39" t="s">
        <v>248</v>
      </c>
      <c r="D95" s="47">
        <v>11720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11720</v>
      </c>
      <c r="O95" s="48">
        <f t="shared" si="10"/>
        <v>9.0994707244715974E-3</v>
      </c>
      <c r="P95" s="9"/>
    </row>
    <row r="96" spans="1:16">
      <c r="A96" s="12"/>
      <c r="B96" s="25">
        <v>348.71</v>
      </c>
      <c r="C96" s="39" t="s">
        <v>114</v>
      </c>
      <c r="D96" s="47">
        <v>0</v>
      </c>
      <c r="E96" s="47">
        <v>1462527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1462527</v>
      </c>
      <c r="O96" s="48">
        <f t="shared" si="10"/>
        <v>1.1355137901236581</v>
      </c>
      <c r="P96" s="9"/>
    </row>
    <row r="97" spans="1:16">
      <c r="A97" s="12"/>
      <c r="B97" s="25">
        <v>348.72</v>
      </c>
      <c r="C97" s="39" t="s">
        <v>173</v>
      </c>
      <c r="D97" s="47">
        <v>0</v>
      </c>
      <c r="E97" s="47">
        <v>8939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8939</v>
      </c>
      <c r="O97" s="48">
        <f t="shared" si="10"/>
        <v>6.9402874407893866E-3</v>
      </c>
      <c r="P97" s="9"/>
    </row>
    <row r="98" spans="1:16">
      <c r="A98" s="12"/>
      <c r="B98" s="25">
        <v>348.89</v>
      </c>
      <c r="C98" s="20" t="s">
        <v>106</v>
      </c>
      <c r="D98" s="47">
        <v>0</v>
      </c>
      <c r="E98" s="47">
        <v>353970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353970</v>
      </c>
      <c r="O98" s="48">
        <f t="shared" si="10"/>
        <v>0.27482420241819211</v>
      </c>
      <c r="P98" s="9"/>
    </row>
    <row r="99" spans="1:16">
      <c r="A99" s="12"/>
      <c r="B99" s="25">
        <v>348.93</v>
      </c>
      <c r="C99" s="20" t="s">
        <v>98</v>
      </c>
      <c r="D99" s="47">
        <v>2827630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2827630</v>
      </c>
      <c r="O99" s="48">
        <f t="shared" si="10"/>
        <v>2.1953870652421181</v>
      </c>
      <c r="P99" s="9"/>
    </row>
    <row r="100" spans="1:16">
      <c r="A100" s="12"/>
      <c r="B100" s="25">
        <v>349</v>
      </c>
      <c r="C100" s="20" t="s">
        <v>1</v>
      </c>
      <c r="D100" s="47">
        <v>9050621</v>
      </c>
      <c r="E100" s="47">
        <v>4856693</v>
      </c>
      <c r="F100" s="47">
        <v>0</v>
      </c>
      <c r="G100" s="47">
        <v>3309026</v>
      </c>
      <c r="H100" s="47">
        <v>0</v>
      </c>
      <c r="I100" s="47">
        <v>5605</v>
      </c>
      <c r="J100" s="47">
        <v>0</v>
      </c>
      <c r="K100" s="47">
        <v>0</v>
      </c>
      <c r="L100" s="47">
        <v>0</v>
      </c>
      <c r="M100" s="47">
        <v>712390</v>
      </c>
      <c r="N100" s="47">
        <f t="shared" si="9"/>
        <v>17934335</v>
      </c>
      <c r="O100" s="48">
        <f t="shared" si="10"/>
        <v>13.92431367707904</v>
      </c>
      <c r="P100" s="9"/>
    </row>
    <row r="101" spans="1:16" ht="15.75">
      <c r="A101" s="29" t="s">
        <v>71</v>
      </c>
      <c r="B101" s="30"/>
      <c r="C101" s="31"/>
      <c r="D101" s="32">
        <f t="shared" ref="D101:M101" si="11">SUM(D102:D109)</f>
        <v>2153998</v>
      </c>
      <c r="E101" s="32">
        <f t="shared" si="11"/>
        <v>10779992</v>
      </c>
      <c r="F101" s="32">
        <f t="shared" si="11"/>
        <v>0</v>
      </c>
      <c r="G101" s="32">
        <f t="shared" si="11"/>
        <v>1071232</v>
      </c>
      <c r="H101" s="32">
        <f t="shared" si="11"/>
        <v>0</v>
      </c>
      <c r="I101" s="32">
        <f t="shared" si="11"/>
        <v>0</v>
      </c>
      <c r="J101" s="32">
        <f t="shared" si="11"/>
        <v>0</v>
      </c>
      <c r="K101" s="32">
        <f t="shared" si="11"/>
        <v>0</v>
      </c>
      <c r="L101" s="32">
        <f t="shared" si="11"/>
        <v>0</v>
      </c>
      <c r="M101" s="32">
        <f t="shared" si="11"/>
        <v>0</v>
      </c>
      <c r="N101" s="32">
        <f>SUM(D101:M101)</f>
        <v>14005222</v>
      </c>
      <c r="O101" s="46">
        <f t="shared" ref="O101:O132" si="12">(N101/O$138)</f>
        <v>10.873729315590918</v>
      </c>
      <c r="P101" s="10"/>
    </row>
    <row r="102" spans="1:16">
      <c r="A102" s="13"/>
      <c r="B102" s="40">
        <v>351</v>
      </c>
      <c r="C102" s="21" t="s">
        <v>249</v>
      </c>
      <c r="D102" s="47">
        <v>231068</v>
      </c>
      <c r="E102" s="47">
        <v>1686443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1917511</v>
      </c>
      <c r="O102" s="48">
        <f t="shared" si="12"/>
        <v>1.4887658027604316</v>
      </c>
      <c r="P102" s="9"/>
    </row>
    <row r="103" spans="1:16">
      <c r="A103" s="13"/>
      <c r="B103" s="40">
        <v>351.1</v>
      </c>
      <c r="C103" s="21" t="s">
        <v>116</v>
      </c>
      <c r="D103" s="47">
        <v>0</v>
      </c>
      <c r="E103" s="47">
        <v>11777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11777</v>
      </c>
      <c r="O103" s="48">
        <f t="shared" si="12"/>
        <v>9.1437258295308885E-3</v>
      </c>
      <c r="P103" s="9"/>
    </row>
    <row r="104" spans="1:16">
      <c r="A104" s="13"/>
      <c r="B104" s="40">
        <v>351.2</v>
      </c>
      <c r="C104" s="21" t="s">
        <v>118</v>
      </c>
      <c r="D104" s="47">
        <v>0</v>
      </c>
      <c r="E104" s="47">
        <v>521819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09" si="13">SUM(D104:M104)</f>
        <v>521819</v>
      </c>
      <c r="O104" s="48">
        <f t="shared" si="12"/>
        <v>0.40514306433217107</v>
      </c>
      <c r="P104" s="9"/>
    </row>
    <row r="105" spans="1:16">
      <c r="A105" s="13"/>
      <c r="B105" s="40">
        <v>351.5</v>
      </c>
      <c r="C105" s="21" t="s">
        <v>120</v>
      </c>
      <c r="D105" s="47">
        <v>0</v>
      </c>
      <c r="E105" s="47">
        <v>5816455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5816455</v>
      </c>
      <c r="O105" s="48">
        <f t="shared" si="12"/>
        <v>4.5159267911865566</v>
      </c>
      <c r="P105" s="9"/>
    </row>
    <row r="106" spans="1:16">
      <c r="A106" s="13"/>
      <c r="B106" s="40">
        <v>352</v>
      </c>
      <c r="C106" s="21" t="s">
        <v>121</v>
      </c>
      <c r="D106" s="47">
        <v>0</v>
      </c>
      <c r="E106" s="47">
        <v>374692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374692</v>
      </c>
      <c r="O106" s="48">
        <f t="shared" si="12"/>
        <v>0.29091287412062389</v>
      </c>
      <c r="P106" s="9"/>
    </row>
    <row r="107" spans="1:16">
      <c r="A107" s="13"/>
      <c r="B107" s="40">
        <v>353</v>
      </c>
      <c r="C107" s="21" t="s">
        <v>122</v>
      </c>
      <c r="D107" s="47">
        <v>0</v>
      </c>
      <c r="E107" s="47">
        <v>207903</v>
      </c>
      <c r="F107" s="47">
        <v>0</v>
      </c>
      <c r="G107" s="47">
        <v>77956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285859</v>
      </c>
      <c r="O107" s="48">
        <f t="shared" si="12"/>
        <v>0.221942457493748</v>
      </c>
      <c r="P107" s="9"/>
    </row>
    <row r="108" spans="1:16">
      <c r="A108" s="13"/>
      <c r="B108" s="40">
        <v>354</v>
      </c>
      <c r="C108" s="21" t="s">
        <v>123</v>
      </c>
      <c r="D108" s="47">
        <v>147544</v>
      </c>
      <c r="E108" s="47">
        <v>185812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333356</v>
      </c>
      <c r="O108" s="48">
        <f t="shared" si="12"/>
        <v>0.2588193824937674</v>
      </c>
      <c r="P108" s="9"/>
    </row>
    <row r="109" spans="1:16">
      <c r="A109" s="13"/>
      <c r="B109" s="40">
        <v>359</v>
      </c>
      <c r="C109" s="21" t="s">
        <v>124</v>
      </c>
      <c r="D109" s="47">
        <v>1775386</v>
      </c>
      <c r="E109" s="47">
        <v>1975091</v>
      </c>
      <c r="F109" s="47">
        <v>0</v>
      </c>
      <c r="G109" s="47">
        <v>993276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4743753</v>
      </c>
      <c r="O109" s="48">
        <f t="shared" si="12"/>
        <v>3.6830752173740886</v>
      </c>
      <c r="P109" s="9"/>
    </row>
    <row r="110" spans="1:16" ht="15.75">
      <c r="A110" s="29" t="s">
        <v>5</v>
      </c>
      <c r="B110" s="30"/>
      <c r="C110" s="31"/>
      <c r="D110" s="32">
        <f t="shared" ref="D110:M110" si="14">SUM(D111:D122)</f>
        <v>22987919</v>
      </c>
      <c r="E110" s="32">
        <f t="shared" si="14"/>
        <v>52886017</v>
      </c>
      <c r="F110" s="32">
        <f t="shared" si="14"/>
        <v>3040418</v>
      </c>
      <c r="G110" s="32">
        <f t="shared" si="14"/>
        <v>121595371</v>
      </c>
      <c r="H110" s="32">
        <f t="shared" si="14"/>
        <v>0</v>
      </c>
      <c r="I110" s="32">
        <f t="shared" si="14"/>
        <v>5265692</v>
      </c>
      <c r="J110" s="32">
        <f t="shared" si="14"/>
        <v>4268283</v>
      </c>
      <c r="K110" s="32">
        <f t="shared" si="14"/>
        <v>0</v>
      </c>
      <c r="L110" s="32">
        <f t="shared" si="14"/>
        <v>0</v>
      </c>
      <c r="M110" s="32">
        <f t="shared" si="14"/>
        <v>644553</v>
      </c>
      <c r="N110" s="32">
        <f>SUM(D110:M110)</f>
        <v>210688253</v>
      </c>
      <c r="O110" s="46">
        <f t="shared" si="12"/>
        <v>163.57948721532128</v>
      </c>
      <c r="P110" s="10"/>
    </row>
    <row r="111" spans="1:16">
      <c r="A111" s="12"/>
      <c r="B111" s="25">
        <v>361.1</v>
      </c>
      <c r="C111" s="20" t="s">
        <v>125</v>
      </c>
      <c r="D111" s="47">
        <v>14257661</v>
      </c>
      <c r="E111" s="47">
        <v>15335237</v>
      </c>
      <c r="F111" s="47">
        <v>927805</v>
      </c>
      <c r="G111" s="47">
        <v>41065892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633753</v>
      </c>
      <c r="N111" s="47">
        <f>SUM(D111:M111)</f>
        <v>72220348</v>
      </c>
      <c r="O111" s="48">
        <f t="shared" si="12"/>
        <v>56.072264704535058</v>
      </c>
      <c r="P111" s="9"/>
    </row>
    <row r="112" spans="1:16">
      <c r="A112" s="12"/>
      <c r="B112" s="25">
        <v>362</v>
      </c>
      <c r="C112" s="20" t="s">
        <v>126</v>
      </c>
      <c r="D112" s="47">
        <v>1452741</v>
      </c>
      <c r="E112" s="47">
        <v>2185083</v>
      </c>
      <c r="F112" s="47">
        <v>0</v>
      </c>
      <c r="G112" s="47">
        <v>120780</v>
      </c>
      <c r="H112" s="47">
        <v>0</v>
      </c>
      <c r="I112" s="47">
        <v>108873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22" si="15">SUM(D112:M112)</f>
        <v>3867477</v>
      </c>
      <c r="O112" s="48">
        <f t="shared" si="12"/>
        <v>3.0027298412173415</v>
      </c>
      <c r="P112" s="9"/>
    </row>
    <row r="113" spans="1:16">
      <c r="A113" s="12"/>
      <c r="B113" s="25">
        <v>363.1</v>
      </c>
      <c r="C113" s="20" t="s">
        <v>236</v>
      </c>
      <c r="D113" s="47">
        <v>0</v>
      </c>
      <c r="E113" s="47">
        <v>332395</v>
      </c>
      <c r="F113" s="47">
        <v>0</v>
      </c>
      <c r="G113" s="47">
        <v>2580592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2912987</v>
      </c>
      <c r="O113" s="48">
        <f t="shared" si="12"/>
        <v>2.2616586968657293</v>
      </c>
      <c r="P113" s="9"/>
    </row>
    <row r="114" spans="1:16">
      <c r="A114" s="12"/>
      <c r="B114" s="25">
        <v>363.22</v>
      </c>
      <c r="C114" s="20" t="s">
        <v>175</v>
      </c>
      <c r="D114" s="47">
        <v>0</v>
      </c>
      <c r="E114" s="47">
        <v>0</v>
      </c>
      <c r="F114" s="47">
        <v>0</v>
      </c>
      <c r="G114" s="47">
        <v>2921269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2921269</v>
      </c>
      <c r="O114" s="48">
        <f t="shared" si="12"/>
        <v>2.2680888859903088</v>
      </c>
      <c r="P114" s="9"/>
    </row>
    <row r="115" spans="1:16">
      <c r="A115" s="12"/>
      <c r="B115" s="25">
        <v>363.23</v>
      </c>
      <c r="C115" s="20" t="s">
        <v>176</v>
      </c>
      <c r="D115" s="47">
        <v>0</v>
      </c>
      <c r="E115" s="47">
        <v>26951529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26951529</v>
      </c>
      <c r="O115" s="48">
        <f t="shared" si="12"/>
        <v>20.925311357956254</v>
      </c>
      <c r="P115" s="9"/>
    </row>
    <row r="116" spans="1:16">
      <c r="A116" s="12"/>
      <c r="B116" s="25">
        <v>363.24</v>
      </c>
      <c r="C116" s="20" t="s">
        <v>177</v>
      </c>
      <c r="D116" s="47">
        <v>0</v>
      </c>
      <c r="E116" s="47">
        <v>0</v>
      </c>
      <c r="F116" s="47">
        <v>0</v>
      </c>
      <c r="G116" s="47">
        <v>47884529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47884529</v>
      </c>
      <c r="O116" s="48">
        <f t="shared" si="12"/>
        <v>37.177804589642598</v>
      </c>
      <c r="P116" s="9"/>
    </row>
    <row r="117" spans="1:16">
      <c r="A117" s="12"/>
      <c r="B117" s="25">
        <v>363.27</v>
      </c>
      <c r="C117" s="20" t="s">
        <v>178</v>
      </c>
      <c r="D117" s="47">
        <v>0</v>
      </c>
      <c r="E117" s="47">
        <v>0</v>
      </c>
      <c r="F117" s="47">
        <v>0</v>
      </c>
      <c r="G117" s="47">
        <v>10324745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10324745</v>
      </c>
      <c r="O117" s="48">
        <f t="shared" si="12"/>
        <v>8.0161872751821246</v>
      </c>
      <c r="P117" s="9"/>
    </row>
    <row r="118" spans="1:16">
      <c r="A118" s="12"/>
      <c r="B118" s="25">
        <v>363.29</v>
      </c>
      <c r="C118" s="20" t="s">
        <v>179</v>
      </c>
      <c r="D118" s="47">
        <v>0</v>
      </c>
      <c r="E118" s="47">
        <v>434772</v>
      </c>
      <c r="F118" s="47">
        <v>0</v>
      </c>
      <c r="G118" s="47">
        <v>1890903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2325675</v>
      </c>
      <c r="O118" s="48">
        <f t="shared" si="12"/>
        <v>1.8056665168204338</v>
      </c>
      <c r="P118" s="9"/>
    </row>
    <row r="119" spans="1:16">
      <c r="A119" s="12"/>
      <c r="B119" s="25">
        <v>364</v>
      </c>
      <c r="C119" s="20" t="s">
        <v>211</v>
      </c>
      <c r="D119" s="47">
        <v>2224417</v>
      </c>
      <c r="E119" s="47">
        <v>477526</v>
      </c>
      <c r="F119" s="47">
        <v>0</v>
      </c>
      <c r="G119" s="47">
        <v>8768189</v>
      </c>
      <c r="H119" s="47">
        <v>0</v>
      </c>
      <c r="I119" s="47">
        <v>3456418</v>
      </c>
      <c r="J119" s="47">
        <v>922243</v>
      </c>
      <c r="K119" s="47">
        <v>0</v>
      </c>
      <c r="L119" s="47">
        <v>0</v>
      </c>
      <c r="M119" s="47">
        <v>0</v>
      </c>
      <c r="N119" s="47">
        <f t="shared" si="15"/>
        <v>15848793</v>
      </c>
      <c r="O119" s="48">
        <f t="shared" si="12"/>
        <v>12.30508770663058</v>
      </c>
      <c r="P119" s="9"/>
    </row>
    <row r="120" spans="1:16">
      <c r="A120" s="12"/>
      <c r="B120" s="25">
        <v>365</v>
      </c>
      <c r="C120" s="20" t="s">
        <v>212</v>
      </c>
      <c r="D120" s="47">
        <v>4421</v>
      </c>
      <c r="E120" s="47">
        <v>4177</v>
      </c>
      <c r="F120" s="47">
        <v>0</v>
      </c>
      <c r="G120" s="47">
        <v>0</v>
      </c>
      <c r="H120" s="47">
        <v>0</v>
      </c>
      <c r="I120" s="47">
        <v>0</v>
      </c>
      <c r="J120" s="47">
        <v>10613</v>
      </c>
      <c r="K120" s="47">
        <v>0</v>
      </c>
      <c r="L120" s="47">
        <v>0</v>
      </c>
      <c r="M120" s="47">
        <v>0</v>
      </c>
      <c r="N120" s="47">
        <f t="shared" si="15"/>
        <v>19211</v>
      </c>
      <c r="O120" s="48">
        <f t="shared" si="12"/>
        <v>1.491552321568463E-2</v>
      </c>
      <c r="P120" s="9"/>
    </row>
    <row r="121" spans="1:16">
      <c r="A121" s="12"/>
      <c r="B121" s="25">
        <v>366</v>
      </c>
      <c r="C121" s="20" t="s">
        <v>129</v>
      </c>
      <c r="D121" s="47">
        <v>268409</v>
      </c>
      <c r="E121" s="47">
        <v>1351872</v>
      </c>
      <c r="F121" s="47">
        <v>0</v>
      </c>
      <c r="G121" s="47">
        <v>442041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2062322</v>
      </c>
      <c r="O121" s="48">
        <f t="shared" si="12"/>
        <v>1.6011978381769381</v>
      </c>
      <c r="P121" s="9"/>
    </row>
    <row r="122" spans="1:16">
      <c r="A122" s="12"/>
      <c r="B122" s="25">
        <v>369.9</v>
      </c>
      <c r="C122" s="20" t="s">
        <v>130</v>
      </c>
      <c r="D122" s="47">
        <v>4780270</v>
      </c>
      <c r="E122" s="47">
        <v>5813426</v>
      </c>
      <c r="F122" s="47">
        <v>2112613</v>
      </c>
      <c r="G122" s="47">
        <v>5596431</v>
      </c>
      <c r="H122" s="47">
        <v>0</v>
      </c>
      <c r="I122" s="47">
        <v>1700401</v>
      </c>
      <c r="J122" s="47">
        <v>3335427</v>
      </c>
      <c r="K122" s="47">
        <v>0</v>
      </c>
      <c r="L122" s="47">
        <v>0</v>
      </c>
      <c r="M122" s="47">
        <v>10800</v>
      </c>
      <c r="N122" s="47">
        <f t="shared" si="15"/>
        <v>23349368</v>
      </c>
      <c r="O122" s="48">
        <f t="shared" si="12"/>
        <v>18.12857427908822</v>
      </c>
      <c r="P122" s="9"/>
    </row>
    <row r="123" spans="1:16" ht="15.75">
      <c r="A123" s="29" t="s">
        <v>72</v>
      </c>
      <c r="B123" s="30"/>
      <c r="C123" s="31"/>
      <c r="D123" s="32">
        <f t="shared" ref="D123:M123" si="16">SUM(D124:D135)</f>
        <v>41012590</v>
      </c>
      <c r="E123" s="32">
        <f t="shared" si="16"/>
        <v>439488471</v>
      </c>
      <c r="F123" s="32">
        <f t="shared" si="16"/>
        <v>185258354</v>
      </c>
      <c r="G123" s="32">
        <f t="shared" si="16"/>
        <v>204667813</v>
      </c>
      <c r="H123" s="32">
        <f t="shared" si="16"/>
        <v>0</v>
      </c>
      <c r="I123" s="32">
        <f t="shared" si="16"/>
        <v>181749329</v>
      </c>
      <c r="J123" s="32">
        <f t="shared" si="16"/>
        <v>7858745</v>
      </c>
      <c r="K123" s="32">
        <f t="shared" si="16"/>
        <v>0</v>
      </c>
      <c r="L123" s="32">
        <f t="shared" si="16"/>
        <v>0</v>
      </c>
      <c r="M123" s="32">
        <f t="shared" si="16"/>
        <v>3103007</v>
      </c>
      <c r="N123" s="32">
        <f>SUM(D123:M123)</f>
        <v>1063138309</v>
      </c>
      <c r="O123" s="46">
        <f t="shared" si="12"/>
        <v>825.42627293598457</v>
      </c>
      <c r="P123" s="9"/>
    </row>
    <row r="124" spans="1:16">
      <c r="A124" s="12"/>
      <c r="B124" s="25">
        <v>381</v>
      </c>
      <c r="C124" s="20" t="s">
        <v>131</v>
      </c>
      <c r="D124" s="47">
        <v>26667960</v>
      </c>
      <c r="E124" s="47">
        <v>439443816</v>
      </c>
      <c r="F124" s="47">
        <v>69433354</v>
      </c>
      <c r="G124" s="47">
        <v>99256039</v>
      </c>
      <c r="H124" s="47">
        <v>0</v>
      </c>
      <c r="I124" s="47">
        <v>11055000</v>
      </c>
      <c r="J124" s="47">
        <v>0</v>
      </c>
      <c r="K124" s="47">
        <v>0</v>
      </c>
      <c r="L124" s="47">
        <v>0</v>
      </c>
      <c r="M124" s="47">
        <v>64707</v>
      </c>
      <c r="N124" s="47">
        <f>SUM(D124:M124)</f>
        <v>645920876</v>
      </c>
      <c r="O124" s="48">
        <f t="shared" si="12"/>
        <v>501.49642504155707</v>
      </c>
      <c r="P124" s="9"/>
    </row>
    <row r="125" spans="1:16">
      <c r="A125" s="12"/>
      <c r="B125" s="25">
        <v>384</v>
      </c>
      <c r="C125" s="20" t="s">
        <v>132</v>
      </c>
      <c r="D125" s="47">
        <v>0</v>
      </c>
      <c r="E125" s="47">
        <v>44655</v>
      </c>
      <c r="F125" s="47">
        <v>115825000</v>
      </c>
      <c r="G125" s="47">
        <v>105411774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3038300</v>
      </c>
      <c r="N125" s="47">
        <f t="shared" ref="N125:N135" si="17">SUM(D125:M125)</f>
        <v>224319729</v>
      </c>
      <c r="O125" s="48">
        <f t="shared" si="12"/>
        <v>174.16303813625447</v>
      </c>
      <c r="P125" s="9"/>
    </row>
    <row r="126" spans="1:16">
      <c r="A126" s="12"/>
      <c r="B126" s="25">
        <v>386.2</v>
      </c>
      <c r="C126" s="20" t="s">
        <v>134</v>
      </c>
      <c r="D126" s="47">
        <v>11295945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11295945</v>
      </c>
      <c r="O126" s="48">
        <f t="shared" si="12"/>
        <v>8.7702321529642759</v>
      </c>
      <c r="P126" s="9"/>
    </row>
    <row r="127" spans="1:16">
      <c r="A127" s="12"/>
      <c r="B127" s="25">
        <v>386.4</v>
      </c>
      <c r="C127" s="20" t="s">
        <v>135</v>
      </c>
      <c r="D127" s="47">
        <v>3048685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3048685</v>
      </c>
      <c r="O127" s="48">
        <f t="shared" si="12"/>
        <v>2.3670153503102127</v>
      </c>
      <c r="P127" s="9"/>
    </row>
    <row r="128" spans="1:16">
      <c r="A128" s="12"/>
      <c r="B128" s="25">
        <v>389.1</v>
      </c>
      <c r="C128" s="20" t="s">
        <v>213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21078285</v>
      </c>
      <c r="J128" s="47">
        <v>3686214</v>
      </c>
      <c r="K128" s="47">
        <v>0</v>
      </c>
      <c r="L128" s="47">
        <v>0</v>
      </c>
      <c r="M128" s="47">
        <v>0</v>
      </c>
      <c r="N128" s="47">
        <f t="shared" si="17"/>
        <v>24764499</v>
      </c>
      <c r="O128" s="48">
        <f t="shared" si="12"/>
        <v>19.227289561152404</v>
      </c>
      <c r="P128" s="9"/>
    </row>
    <row r="129" spans="1:119">
      <c r="A129" s="12"/>
      <c r="B129" s="25">
        <v>389.2</v>
      </c>
      <c r="C129" s="20" t="s">
        <v>237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196172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196172</v>
      </c>
      <c r="O129" s="48">
        <f t="shared" si="12"/>
        <v>0.15230899069633466</v>
      </c>
      <c r="P129" s="9"/>
    </row>
    <row r="130" spans="1:119">
      <c r="A130" s="12"/>
      <c r="B130" s="25">
        <v>389.3</v>
      </c>
      <c r="C130" s="20" t="s">
        <v>238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56461162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56461162</v>
      </c>
      <c r="O130" s="48">
        <f t="shared" si="12"/>
        <v>43.836748352273744</v>
      </c>
      <c r="P130" s="9"/>
    </row>
    <row r="131" spans="1:119">
      <c r="A131" s="12"/>
      <c r="B131" s="25">
        <v>389.5</v>
      </c>
      <c r="C131" s="20" t="s">
        <v>214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8422640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8422640</v>
      </c>
      <c r="O131" s="48">
        <f t="shared" si="12"/>
        <v>6.5393827732733332</v>
      </c>
      <c r="P131" s="9"/>
    </row>
    <row r="132" spans="1:119">
      <c r="A132" s="12"/>
      <c r="B132" s="25">
        <v>389.6</v>
      </c>
      <c r="C132" s="20" t="s">
        <v>215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5822028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5822028</v>
      </c>
      <c r="O132" s="48">
        <f t="shared" si="12"/>
        <v>4.5202536982127928</v>
      </c>
      <c r="P132" s="9"/>
    </row>
    <row r="133" spans="1:119">
      <c r="A133" s="12"/>
      <c r="B133" s="25">
        <v>389.7</v>
      </c>
      <c r="C133" s="20" t="s">
        <v>216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50386318</v>
      </c>
      <c r="J133" s="47">
        <v>4172531</v>
      </c>
      <c r="K133" s="47">
        <v>0</v>
      </c>
      <c r="L133" s="47">
        <v>0</v>
      </c>
      <c r="M133" s="47">
        <v>0</v>
      </c>
      <c r="N133" s="47">
        <f t="shared" si="17"/>
        <v>54558849</v>
      </c>
      <c r="O133" s="48">
        <f>(N133/O$138)</f>
        <v>42.359782358051753</v>
      </c>
      <c r="P133" s="9"/>
    </row>
    <row r="134" spans="1:119">
      <c r="A134" s="12"/>
      <c r="B134" s="25">
        <v>389.8</v>
      </c>
      <c r="C134" s="20" t="s">
        <v>217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24403616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7"/>
        <v>24403616</v>
      </c>
      <c r="O134" s="48">
        <f>(N134/O$138)</f>
        <v>18.947098068536405</v>
      </c>
      <c r="P134" s="9"/>
    </row>
    <row r="135" spans="1:119" ht="15.75" thickBot="1">
      <c r="A135" s="12"/>
      <c r="B135" s="25">
        <v>389.9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3924108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7"/>
        <v>3924108</v>
      </c>
      <c r="O135" s="48">
        <f>(N135/O$138)</f>
        <v>3.046698452701774</v>
      </c>
      <c r="P135" s="9"/>
    </row>
    <row r="136" spans="1:119" ht="16.5" thickBot="1">
      <c r="A136" s="14" t="s">
        <v>99</v>
      </c>
      <c r="B136" s="23"/>
      <c r="C136" s="22"/>
      <c r="D136" s="15">
        <f t="shared" ref="D136:M136" si="18">SUM(D5,D15,D19,D52,D101,D110,D123)</f>
        <v>831362763</v>
      </c>
      <c r="E136" s="15">
        <f t="shared" si="18"/>
        <v>1104286496</v>
      </c>
      <c r="F136" s="15">
        <f t="shared" si="18"/>
        <v>226198759</v>
      </c>
      <c r="G136" s="15">
        <f t="shared" si="18"/>
        <v>390529806</v>
      </c>
      <c r="H136" s="15">
        <f t="shared" si="18"/>
        <v>0</v>
      </c>
      <c r="I136" s="15">
        <f t="shared" si="18"/>
        <v>510109762</v>
      </c>
      <c r="J136" s="15">
        <f t="shared" si="18"/>
        <v>145938351</v>
      </c>
      <c r="K136" s="15">
        <f t="shared" si="18"/>
        <v>0</v>
      </c>
      <c r="L136" s="15">
        <f t="shared" si="18"/>
        <v>0</v>
      </c>
      <c r="M136" s="15">
        <f t="shared" si="18"/>
        <v>7141239</v>
      </c>
      <c r="N136" s="15">
        <f>SUM(D136:M136)</f>
        <v>3215567176</v>
      </c>
      <c r="O136" s="38">
        <f>(N136/O$138)</f>
        <v>2496.5835648962297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52" t="s">
        <v>250</v>
      </c>
      <c r="M138" s="52"/>
      <c r="N138" s="52"/>
      <c r="O138" s="44">
        <v>1287987</v>
      </c>
    </row>
    <row r="139" spans="1:119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  <row r="140" spans="1:119" ht="15.75" customHeight="1" thickBot="1">
      <c r="A140" s="56" t="s">
        <v>168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8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2"/>
      <c r="M3" s="73"/>
      <c r="N3" s="36"/>
      <c r="O3" s="37"/>
      <c r="P3" s="74" t="s">
        <v>269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270</v>
      </c>
      <c r="N4" s="35" t="s">
        <v>11</v>
      </c>
      <c r="O4" s="35" t="s">
        <v>271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272</v>
      </c>
      <c r="B5" s="26"/>
      <c r="C5" s="26"/>
      <c r="D5" s="27">
        <f t="shared" ref="D5:N5" si="0">SUM(D6:D14)</f>
        <v>1036077228</v>
      </c>
      <c r="E5" s="27">
        <f t="shared" si="0"/>
        <v>455577729</v>
      </c>
      <c r="F5" s="27">
        <f t="shared" si="0"/>
        <v>9944975</v>
      </c>
      <c r="G5" s="27">
        <f t="shared" si="0"/>
        <v>9966176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2734095</v>
      </c>
      <c r="O5" s="28">
        <f>SUM(D5:N5)</f>
        <v>1514300203</v>
      </c>
      <c r="P5" s="33">
        <f t="shared" ref="P5:P36" si="1">(O5/P$129)</f>
        <v>1007.8570664128666</v>
      </c>
      <c r="Q5" s="6"/>
    </row>
    <row r="6" spans="1:134">
      <c r="A6" s="12"/>
      <c r="B6" s="25">
        <v>311</v>
      </c>
      <c r="C6" s="20" t="s">
        <v>3</v>
      </c>
      <c r="D6" s="47">
        <v>968983482</v>
      </c>
      <c r="E6" s="47">
        <v>365045805</v>
      </c>
      <c r="F6" s="47">
        <v>9944975</v>
      </c>
      <c r="G6" s="47">
        <v>371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2734095</v>
      </c>
      <c r="O6" s="47">
        <f>SUM(D6:N6)</f>
        <v>1346708728</v>
      </c>
      <c r="P6" s="48">
        <f t="shared" si="1"/>
        <v>896.31494813626671</v>
      </c>
      <c r="Q6" s="9"/>
    </row>
    <row r="7" spans="1:134">
      <c r="A7" s="12"/>
      <c r="B7" s="25">
        <v>312.13</v>
      </c>
      <c r="C7" s="20" t="s">
        <v>273</v>
      </c>
      <c r="D7" s="47">
        <v>0</v>
      </c>
      <c r="E7" s="47">
        <v>51004690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4" si="2">SUM(D7:N7)</f>
        <v>51004690</v>
      </c>
      <c r="P7" s="48">
        <f t="shared" si="1"/>
        <v>33.946662052119976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6256961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6256961</v>
      </c>
      <c r="P8" s="48">
        <f t="shared" si="1"/>
        <v>4.1643805803014322</v>
      </c>
      <c r="Q8" s="9"/>
    </row>
    <row r="9" spans="1:134">
      <c r="A9" s="12"/>
      <c r="B9" s="25">
        <v>312.41000000000003</v>
      </c>
      <c r="C9" s="20" t="s">
        <v>274</v>
      </c>
      <c r="D9" s="47">
        <v>0</v>
      </c>
      <c r="E9" s="47">
        <v>23270354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23270354</v>
      </c>
      <c r="P9" s="48">
        <f t="shared" si="1"/>
        <v>15.487807946116293</v>
      </c>
      <c r="Q9" s="9"/>
    </row>
    <row r="10" spans="1:134">
      <c r="A10" s="12"/>
      <c r="B10" s="25">
        <v>312.42</v>
      </c>
      <c r="C10" s="20" t="s">
        <v>275</v>
      </c>
      <c r="D10" s="47">
        <v>0</v>
      </c>
      <c r="E10" s="47">
        <v>9965805</v>
      </c>
      <c r="F10" s="47">
        <v>0</v>
      </c>
      <c r="G10" s="47">
        <v>9965805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19931610</v>
      </c>
      <c r="P10" s="48">
        <f t="shared" si="1"/>
        <v>13.265674760980902</v>
      </c>
      <c r="Q10" s="9"/>
    </row>
    <row r="11" spans="1:134">
      <c r="A11" s="12"/>
      <c r="B11" s="25">
        <v>314.10000000000002</v>
      </c>
      <c r="C11" s="20" t="s">
        <v>16</v>
      </c>
      <c r="D11" s="47">
        <v>43954616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43954616</v>
      </c>
      <c r="P11" s="48">
        <f t="shared" si="1"/>
        <v>29.254417485582316</v>
      </c>
      <c r="Q11" s="9"/>
    </row>
    <row r="12" spans="1:134">
      <c r="A12" s="12"/>
      <c r="B12" s="25">
        <v>314.39999999999998</v>
      </c>
      <c r="C12" s="20" t="s">
        <v>17</v>
      </c>
      <c r="D12" s="47">
        <v>2212067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2212067</v>
      </c>
      <c r="P12" s="48">
        <f t="shared" si="1"/>
        <v>1.4722624700914146</v>
      </c>
      <c r="Q12" s="9"/>
    </row>
    <row r="13" spans="1:134">
      <c r="A13" s="12"/>
      <c r="B13" s="25">
        <v>315.10000000000002</v>
      </c>
      <c r="C13" s="20" t="s">
        <v>276</v>
      </c>
      <c r="D13" s="47">
        <v>18639394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18639394</v>
      </c>
      <c r="P13" s="48">
        <f t="shared" si="1"/>
        <v>12.405627972139674</v>
      </c>
      <c r="Q13" s="9"/>
    </row>
    <row r="14" spans="1:134">
      <c r="A14" s="12"/>
      <c r="B14" s="25">
        <v>316</v>
      </c>
      <c r="C14" s="20" t="s">
        <v>186</v>
      </c>
      <c r="D14" s="47">
        <v>2287669</v>
      </c>
      <c r="E14" s="47">
        <v>34114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2321783</v>
      </c>
      <c r="P14" s="48">
        <f t="shared" si="1"/>
        <v>1.5452850092679178</v>
      </c>
      <c r="Q14" s="9"/>
    </row>
    <row r="15" spans="1:134" ht="15.75">
      <c r="A15" s="29" t="s">
        <v>19</v>
      </c>
      <c r="B15" s="30"/>
      <c r="C15" s="31"/>
      <c r="D15" s="32">
        <f t="shared" ref="D15:N15" si="3">SUM(D16:D29)</f>
        <v>39284746</v>
      </c>
      <c r="E15" s="32">
        <f t="shared" si="3"/>
        <v>67081348</v>
      </c>
      <c r="F15" s="32">
        <f t="shared" si="3"/>
        <v>0</v>
      </c>
      <c r="G15" s="32">
        <f t="shared" si="3"/>
        <v>37936760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1839638</v>
      </c>
      <c r="O15" s="45">
        <f>SUM(D15:N15)</f>
        <v>146142492</v>
      </c>
      <c r="P15" s="46">
        <f t="shared" si="1"/>
        <v>97.266541319605054</v>
      </c>
      <c r="Q15" s="10"/>
    </row>
    <row r="16" spans="1:134">
      <c r="A16" s="12"/>
      <c r="B16" s="25">
        <v>322</v>
      </c>
      <c r="C16" s="20" t="s">
        <v>277</v>
      </c>
      <c r="D16" s="47">
        <v>0</v>
      </c>
      <c r="E16" s="47">
        <v>32181427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32181427</v>
      </c>
      <c r="P16" s="48">
        <f t="shared" si="1"/>
        <v>21.41865829836372</v>
      </c>
      <c r="Q16" s="9"/>
    </row>
    <row r="17" spans="1:17">
      <c r="A17" s="12"/>
      <c r="B17" s="25">
        <v>323.10000000000002</v>
      </c>
      <c r="C17" s="20" t="s">
        <v>20</v>
      </c>
      <c r="D17" s="47">
        <v>36176334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9" si="4">SUM(D17:N17)</f>
        <v>36176334</v>
      </c>
      <c r="P17" s="48">
        <f t="shared" si="1"/>
        <v>24.077507079890449</v>
      </c>
      <c r="Q17" s="9"/>
    </row>
    <row r="18" spans="1:17">
      <c r="A18" s="12"/>
      <c r="B18" s="25">
        <v>323.7</v>
      </c>
      <c r="C18" s="20" t="s">
        <v>164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1839638</v>
      </c>
      <c r="O18" s="47">
        <f t="shared" si="4"/>
        <v>1839638</v>
      </c>
      <c r="P18" s="48">
        <f t="shared" si="1"/>
        <v>1.2243887666847477</v>
      </c>
      <c r="Q18" s="9"/>
    </row>
    <row r="19" spans="1:17">
      <c r="A19" s="12"/>
      <c r="B19" s="25">
        <v>324.11</v>
      </c>
      <c r="C19" s="20" t="s">
        <v>22</v>
      </c>
      <c r="D19" s="47">
        <v>0</v>
      </c>
      <c r="E19" s="47">
        <v>0</v>
      </c>
      <c r="F19" s="47">
        <v>0</v>
      </c>
      <c r="G19" s="47">
        <v>1657148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1657148</v>
      </c>
      <c r="P19" s="48">
        <f t="shared" si="1"/>
        <v>1.1029307917830009</v>
      </c>
      <c r="Q19" s="9"/>
    </row>
    <row r="20" spans="1:17">
      <c r="A20" s="12"/>
      <c r="B20" s="25">
        <v>324.12</v>
      </c>
      <c r="C20" s="20" t="s">
        <v>23</v>
      </c>
      <c r="D20" s="47">
        <v>0</v>
      </c>
      <c r="E20" s="47">
        <v>0</v>
      </c>
      <c r="F20" s="47">
        <v>0</v>
      </c>
      <c r="G20" s="47">
        <v>115967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115967</v>
      </c>
      <c r="P20" s="48">
        <f t="shared" si="1"/>
        <v>7.7182952355914658E-2</v>
      </c>
      <c r="Q20" s="9"/>
    </row>
    <row r="21" spans="1:17">
      <c r="A21" s="12"/>
      <c r="B21" s="25">
        <v>324.20999999999998</v>
      </c>
      <c r="C21" s="20" t="s">
        <v>24</v>
      </c>
      <c r="D21" s="47">
        <v>0</v>
      </c>
      <c r="E21" s="47">
        <v>0</v>
      </c>
      <c r="F21" s="47">
        <v>0</v>
      </c>
      <c r="G21" s="47">
        <v>1503995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1503995</v>
      </c>
      <c r="P21" s="48">
        <f t="shared" si="1"/>
        <v>1.0009983394287503</v>
      </c>
      <c r="Q21" s="9"/>
    </row>
    <row r="22" spans="1:17">
      <c r="A22" s="12"/>
      <c r="B22" s="25">
        <v>324.22000000000003</v>
      </c>
      <c r="C22" s="20" t="s">
        <v>25</v>
      </c>
      <c r="D22" s="47">
        <v>0</v>
      </c>
      <c r="E22" s="47">
        <v>0</v>
      </c>
      <c r="F22" s="47">
        <v>0</v>
      </c>
      <c r="G22" s="47">
        <v>460206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460206</v>
      </c>
      <c r="P22" s="48">
        <f t="shared" si="1"/>
        <v>0.3062945300982699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0</v>
      </c>
      <c r="F23" s="47">
        <v>0</v>
      </c>
      <c r="G23" s="47">
        <v>17826096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17826096</v>
      </c>
      <c r="P23" s="48">
        <f t="shared" si="1"/>
        <v>11.864329664990565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0</v>
      </c>
      <c r="F24" s="47">
        <v>0</v>
      </c>
      <c r="G24" s="47">
        <v>9702467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9702467</v>
      </c>
      <c r="P24" s="48">
        <f t="shared" si="1"/>
        <v>6.4575702414983081</v>
      </c>
      <c r="Q24" s="9"/>
    </row>
    <row r="25" spans="1:17">
      <c r="A25" s="12"/>
      <c r="B25" s="25">
        <v>324.61</v>
      </c>
      <c r="C25" s="20" t="s">
        <v>30</v>
      </c>
      <c r="D25" s="47">
        <v>0</v>
      </c>
      <c r="E25" s="47">
        <v>0</v>
      </c>
      <c r="F25" s="47">
        <v>0</v>
      </c>
      <c r="G25" s="47">
        <v>5910293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5910293</v>
      </c>
      <c r="P25" s="48">
        <f t="shared" si="1"/>
        <v>3.9336523582441205</v>
      </c>
      <c r="Q25" s="9"/>
    </row>
    <row r="26" spans="1:17">
      <c r="A26" s="12"/>
      <c r="B26" s="25">
        <v>324.62</v>
      </c>
      <c r="C26" s="20" t="s">
        <v>31</v>
      </c>
      <c r="D26" s="47">
        <v>0</v>
      </c>
      <c r="E26" s="47">
        <v>0</v>
      </c>
      <c r="F26" s="47">
        <v>0</v>
      </c>
      <c r="G26" s="47">
        <v>46731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46731</v>
      </c>
      <c r="P26" s="48">
        <f t="shared" si="1"/>
        <v>3.1102266563283073E-2</v>
      </c>
      <c r="Q26" s="9"/>
    </row>
    <row r="27" spans="1:17">
      <c r="A27" s="12"/>
      <c r="B27" s="25">
        <v>324.81</v>
      </c>
      <c r="C27" s="20" t="s">
        <v>278</v>
      </c>
      <c r="D27" s="47">
        <v>0</v>
      </c>
      <c r="E27" s="47">
        <v>33362106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33362106</v>
      </c>
      <c r="P27" s="48">
        <f t="shared" si="1"/>
        <v>22.204470563961944</v>
      </c>
      <c r="Q27" s="9"/>
    </row>
    <row r="28" spans="1:17">
      <c r="A28" s="12"/>
      <c r="B28" s="25">
        <v>325.10000000000002</v>
      </c>
      <c r="C28" s="20" t="s">
        <v>33</v>
      </c>
      <c r="D28" s="47">
        <v>0</v>
      </c>
      <c r="E28" s="47">
        <v>0</v>
      </c>
      <c r="F28" s="47">
        <v>0</v>
      </c>
      <c r="G28" s="47">
        <v>445078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445078</v>
      </c>
      <c r="P28" s="48">
        <f t="shared" si="1"/>
        <v>0.29622594417951476</v>
      </c>
      <c r="Q28" s="9"/>
    </row>
    <row r="29" spans="1:17">
      <c r="A29" s="12"/>
      <c r="B29" s="25">
        <v>329.5</v>
      </c>
      <c r="C29" s="20" t="s">
        <v>279</v>
      </c>
      <c r="D29" s="47">
        <v>3108412</v>
      </c>
      <c r="E29" s="47">
        <v>1537815</v>
      </c>
      <c r="F29" s="47">
        <v>0</v>
      </c>
      <c r="G29" s="47">
        <v>268779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4915006</v>
      </c>
      <c r="P29" s="48">
        <f t="shared" si="1"/>
        <v>3.2712295215624678</v>
      </c>
      <c r="Q29" s="9"/>
    </row>
    <row r="30" spans="1:17" ht="15.75">
      <c r="A30" s="29" t="s">
        <v>280</v>
      </c>
      <c r="B30" s="30"/>
      <c r="C30" s="31"/>
      <c r="D30" s="32">
        <f t="shared" ref="D30:N30" si="5">SUM(D31:D62)</f>
        <v>150855000</v>
      </c>
      <c r="E30" s="32">
        <f t="shared" si="5"/>
        <v>364738070</v>
      </c>
      <c r="F30" s="32">
        <f t="shared" si="5"/>
        <v>2000762</v>
      </c>
      <c r="G30" s="32">
        <f t="shared" si="5"/>
        <v>122556762</v>
      </c>
      <c r="H30" s="32">
        <f t="shared" si="5"/>
        <v>0</v>
      </c>
      <c r="I30" s="32">
        <f t="shared" si="5"/>
        <v>9679047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93333</v>
      </c>
      <c r="O30" s="45">
        <f>SUM(D30:N30)</f>
        <v>649922974</v>
      </c>
      <c r="P30" s="46">
        <f t="shared" si="1"/>
        <v>432.5624870631849</v>
      </c>
      <c r="Q30" s="10"/>
    </row>
    <row r="31" spans="1:17">
      <c r="A31" s="12"/>
      <c r="B31" s="25">
        <v>331.1</v>
      </c>
      <c r="C31" s="20" t="s">
        <v>35</v>
      </c>
      <c r="D31" s="47">
        <v>1599709</v>
      </c>
      <c r="E31" s="47">
        <v>195183907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196783616</v>
      </c>
      <c r="P31" s="48">
        <f t="shared" si="1"/>
        <v>130.97122852322303</v>
      </c>
      <c r="Q31" s="9"/>
    </row>
    <row r="32" spans="1:17">
      <c r="A32" s="12"/>
      <c r="B32" s="25">
        <v>331.2</v>
      </c>
      <c r="C32" s="20" t="s">
        <v>36</v>
      </c>
      <c r="D32" s="47">
        <v>375103</v>
      </c>
      <c r="E32" s="47">
        <v>5568400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5943503</v>
      </c>
      <c r="P32" s="48">
        <f t="shared" si="1"/>
        <v>3.9557555931966495</v>
      </c>
      <c r="Q32" s="9"/>
    </row>
    <row r="33" spans="1:17">
      <c r="A33" s="12"/>
      <c r="B33" s="25">
        <v>331.39</v>
      </c>
      <c r="C33" s="20" t="s">
        <v>42</v>
      </c>
      <c r="D33" s="47">
        <v>0</v>
      </c>
      <c r="E33" s="47">
        <v>586783</v>
      </c>
      <c r="F33" s="47">
        <v>0</v>
      </c>
      <c r="G33" s="47">
        <v>13948770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93333</v>
      </c>
      <c r="O33" s="47">
        <f t="shared" ref="O33:O57" si="6">SUM(D33:N33)</f>
        <v>14628886</v>
      </c>
      <c r="P33" s="48">
        <f t="shared" si="1"/>
        <v>9.7363957949943263</v>
      </c>
      <c r="Q33" s="9"/>
    </row>
    <row r="34" spans="1:17">
      <c r="A34" s="12"/>
      <c r="B34" s="25">
        <v>331.49</v>
      </c>
      <c r="C34" s="20" t="s">
        <v>44</v>
      </c>
      <c r="D34" s="47">
        <v>0</v>
      </c>
      <c r="E34" s="47">
        <v>40066921</v>
      </c>
      <c r="F34" s="47">
        <v>0</v>
      </c>
      <c r="G34" s="47">
        <v>1073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40067994</v>
      </c>
      <c r="P34" s="48">
        <f t="shared" si="1"/>
        <v>26.667638827417061</v>
      </c>
      <c r="Q34" s="9"/>
    </row>
    <row r="35" spans="1:17">
      <c r="A35" s="12"/>
      <c r="B35" s="25">
        <v>331.5</v>
      </c>
      <c r="C35" s="20" t="s">
        <v>38</v>
      </c>
      <c r="D35" s="47">
        <v>1765691</v>
      </c>
      <c r="E35" s="47">
        <v>11978582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13744273</v>
      </c>
      <c r="P35" s="48">
        <f t="shared" si="1"/>
        <v>9.1476331036043383</v>
      </c>
      <c r="Q35" s="9"/>
    </row>
    <row r="36" spans="1:17">
      <c r="A36" s="12"/>
      <c r="B36" s="25">
        <v>331.62</v>
      </c>
      <c r="C36" s="20" t="s">
        <v>45</v>
      </c>
      <c r="D36" s="47">
        <v>0</v>
      </c>
      <c r="E36" s="47">
        <v>319452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319452</v>
      </c>
      <c r="P36" s="48">
        <f t="shared" si="1"/>
        <v>0.21261435146206809</v>
      </c>
      <c r="Q36" s="9"/>
    </row>
    <row r="37" spans="1:17">
      <c r="A37" s="12"/>
      <c r="B37" s="25">
        <v>331.69</v>
      </c>
      <c r="C37" s="20" t="s">
        <v>46</v>
      </c>
      <c r="D37" s="47">
        <v>1098960</v>
      </c>
      <c r="E37" s="47">
        <v>55746730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56845690</v>
      </c>
      <c r="P37" s="48">
        <f t="shared" ref="P37:P68" si="7">(O37/P$129)</f>
        <v>37.834195787673167</v>
      </c>
      <c r="Q37" s="9"/>
    </row>
    <row r="38" spans="1:17">
      <c r="A38" s="12"/>
      <c r="B38" s="25">
        <v>331.7</v>
      </c>
      <c r="C38" s="20" t="s">
        <v>235</v>
      </c>
      <c r="D38" s="47">
        <v>0</v>
      </c>
      <c r="E38" s="47">
        <v>193093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193093</v>
      </c>
      <c r="P38" s="48">
        <f t="shared" si="7"/>
        <v>0.12851490354377218</v>
      </c>
      <c r="Q38" s="9"/>
    </row>
    <row r="39" spans="1:17">
      <c r="A39" s="12"/>
      <c r="B39" s="25">
        <v>331.9</v>
      </c>
      <c r="C39" s="20" t="s">
        <v>39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9679047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9679047</v>
      </c>
      <c r="P39" s="48">
        <f t="shared" si="7"/>
        <v>6.4419828352174218</v>
      </c>
      <c r="Q39" s="9"/>
    </row>
    <row r="40" spans="1:17">
      <c r="A40" s="12"/>
      <c r="B40" s="25">
        <v>333</v>
      </c>
      <c r="C40" s="20" t="s">
        <v>4</v>
      </c>
      <c r="D40" s="47">
        <v>6389</v>
      </c>
      <c r="E40" s="47">
        <v>5109</v>
      </c>
      <c r="F40" s="47">
        <v>83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11581</v>
      </c>
      <c r="P40" s="48">
        <f t="shared" si="7"/>
        <v>7.7078459495705477E-3</v>
      </c>
      <c r="Q40" s="9"/>
    </row>
    <row r="41" spans="1:17">
      <c r="A41" s="12"/>
      <c r="B41" s="25">
        <v>334.1</v>
      </c>
      <c r="C41" s="20" t="s">
        <v>40</v>
      </c>
      <c r="D41" s="47">
        <v>0</v>
      </c>
      <c r="E41" s="47">
        <v>0</v>
      </c>
      <c r="F41" s="47">
        <v>0</v>
      </c>
      <c r="G41" s="47">
        <v>27758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27758</v>
      </c>
      <c r="P41" s="48">
        <f t="shared" si="7"/>
        <v>1.8474603908831645E-2</v>
      </c>
      <c r="Q41" s="9"/>
    </row>
    <row r="42" spans="1:17">
      <c r="A42" s="12"/>
      <c r="B42" s="25">
        <v>334.2</v>
      </c>
      <c r="C42" s="20" t="s">
        <v>41</v>
      </c>
      <c r="D42" s="47">
        <v>0</v>
      </c>
      <c r="E42" s="47">
        <v>1527912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1527912</v>
      </c>
      <c r="P42" s="48">
        <f t="shared" si="7"/>
        <v>1.0169165288403621</v>
      </c>
      <c r="Q42" s="9"/>
    </row>
    <row r="43" spans="1:17">
      <c r="A43" s="12"/>
      <c r="B43" s="25">
        <v>334.39</v>
      </c>
      <c r="C43" s="20" t="s">
        <v>47</v>
      </c>
      <c r="D43" s="47">
        <v>0</v>
      </c>
      <c r="E43" s="47">
        <v>139086</v>
      </c>
      <c r="F43" s="47">
        <v>0</v>
      </c>
      <c r="G43" s="47">
        <v>344381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483467</v>
      </c>
      <c r="P43" s="48">
        <f t="shared" si="7"/>
        <v>0.32177611239970849</v>
      </c>
      <c r="Q43" s="9"/>
    </row>
    <row r="44" spans="1:17">
      <c r="A44" s="12"/>
      <c r="B44" s="25">
        <v>334.49</v>
      </c>
      <c r="C44" s="20" t="s">
        <v>48</v>
      </c>
      <c r="D44" s="47">
        <v>0</v>
      </c>
      <c r="E44" s="47">
        <v>13581061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13581061</v>
      </c>
      <c r="P44" s="48">
        <f t="shared" si="7"/>
        <v>9.0390057870408889</v>
      </c>
      <c r="Q44" s="9"/>
    </row>
    <row r="45" spans="1:17">
      <c r="A45" s="12"/>
      <c r="B45" s="25">
        <v>334.69</v>
      </c>
      <c r="C45" s="20" t="s">
        <v>49</v>
      </c>
      <c r="D45" s="47">
        <v>1229196</v>
      </c>
      <c r="E45" s="47">
        <v>11213279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12442475</v>
      </c>
      <c r="P45" s="48">
        <f t="shared" si="7"/>
        <v>8.2812089224922545</v>
      </c>
      <c r="Q45" s="9"/>
    </row>
    <row r="46" spans="1:17">
      <c r="A46" s="12"/>
      <c r="B46" s="25">
        <v>334.7</v>
      </c>
      <c r="C46" s="20" t="s">
        <v>50</v>
      </c>
      <c r="D46" s="47">
        <v>0</v>
      </c>
      <c r="E46" s="47">
        <v>755831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755831</v>
      </c>
      <c r="P46" s="48">
        <f t="shared" si="7"/>
        <v>0.50305059251445094</v>
      </c>
      <c r="Q46" s="9"/>
    </row>
    <row r="47" spans="1:17">
      <c r="A47" s="12"/>
      <c r="B47" s="25">
        <v>334.82</v>
      </c>
      <c r="C47" s="20" t="s">
        <v>281</v>
      </c>
      <c r="D47" s="47">
        <v>3042657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3042657</v>
      </c>
      <c r="P47" s="48">
        <f t="shared" si="7"/>
        <v>2.0250696341751553</v>
      </c>
      <c r="Q47" s="9"/>
    </row>
    <row r="48" spans="1:17">
      <c r="A48" s="12"/>
      <c r="B48" s="25">
        <v>334.9</v>
      </c>
      <c r="C48" s="20" t="s">
        <v>51</v>
      </c>
      <c r="D48" s="47">
        <v>26857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26857</v>
      </c>
      <c r="P48" s="48">
        <f t="shared" si="7"/>
        <v>1.7874934691962368E-2</v>
      </c>
      <c r="Q48" s="9"/>
    </row>
    <row r="49" spans="1:17">
      <c r="A49" s="12"/>
      <c r="B49" s="25">
        <v>335.12099999999998</v>
      </c>
      <c r="C49" s="20" t="s">
        <v>282</v>
      </c>
      <c r="D49" s="47">
        <v>37413680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37413680</v>
      </c>
      <c r="P49" s="48">
        <f t="shared" si="7"/>
        <v>24.901034612427996</v>
      </c>
      <c r="Q49" s="9"/>
    </row>
    <row r="50" spans="1:17">
      <c r="A50" s="12"/>
      <c r="B50" s="25">
        <v>335.13</v>
      </c>
      <c r="C50" s="20" t="s">
        <v>188</v>
      </c>
      <c r="D50" s="47">
        <v>466009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466009</v>
      </c>
      <c r="P50" s="48">
        <f t="shared" si="7"/>
        <v>0.31015677256829471</v>
      </c>
      <c r="Q50" s="9"/>
    </row>
    <row r="51" spans="1:17">
      <c r="A51" s="12"/>
      <c r="B51" s="25">
        <v>335.14</v>
      </c>
      <c r="C51" s="20" t="s">
        <v>189</v>
      </c>
      <c r="D51" s="47">
        <v>37400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37400</v>
      </c>
      <c r="P51" s="48">
        <f t="shared" si="7"/>
        <v>2.4891929756837794E-2</v>
      </c>
      <c r="Q51" s="9"/>
    </row>
    <row r="52" spans="1:17">
      <c r="A52" s="12"/>
      <c r="B52" s="25">
        <v>335.15</v>
      </c>
      <c r="C52" s="20" t="s">
        <v>190</v>
      </c>
      <c r="D52" s="47">
        <v>580414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580414</v>
      </c>
      <c r="P52" s="48">
        <f t="shared" si="7"/>
        <v>0.38630012079907089</v>
      </c>
      <c r="Q52" s="9"/>
    </row>
    <row r="53" spans="1:17">
      <c r="A53" s="12"/>
      <c r="B53" s="25">
        <v>335.16</v>
      </c>
      <c r="C53" s="20" t="s">
        <v>283</v>
      </c>
      <c r="D53" s="47">
        <v>599908</v>
      </c>
      <c r="E53" s="47">
        <v>0</v>
      </c>
      <c r="F53" s="47">
        <v>2000004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2599912</v>
      </c>
      <c r="P53" s="48">
        <f t="shared" si="7"/>
        <v>1.7303964405871568</v>
      </c>
      <c r="Q53" s="9"/>
    </row>
    <row r="54" spans="1:17">
      <c r="A54" s="12"/>
      <c r="B54" s="25">
        <v>335.18</v>
      </c>
      <c r="C54" s="20" t="s">
        <v>284</v>
      </c>
      <c r="D54" s="47">
        <v>102561675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102561675</v>
      </c>
      <c r="P54" s="48">
        <f t="shared" si="7"/>
        <v>68.260909354107667</v>
      </c>
      <c r="Q54" s="9"/>
    </row>
    <row r="55" spans="1:17">
      <c r="A55" s="12"/>
      <c r="B55" s="25">
        <v>335.19</v>
      </c>
      <c r="C55" s="20" t="s">
        <v>254</v>
      </c>
      <c r="D55" s="47">
        <v>0</v>
      </c>
      <c r="E55" s="47">
        <v>0</v>
      </c>
      <c r="F55" s="47">
        <v>0</v>
      </c>
      <c r="G55" s="47">
        <v>99043371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99043371</v>
      </c>
      <c r="P55" s="48">
        <f t="shared" si="7"/>
        <v>65.91926828375469</v>
      </c>
      <c r="Q55" s="9"/>
    </row>
    <row r="56" spans="1:17">
      <c r="A56" s="12"/>
      <c r="B56" s="25">
        <v>335.21</v>
      </c>
      <c r="C56" s="20" t="s">
        <v>58</v>
      </c>
      <c r="D56" s="47">
        <v>0</v>
      </c>
      <c r="E56" s="47">
        <v>421317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421317</v>
      </c>
      <c r="P56" s="48">
        <f t="shared" si="7"/>
        <v>0.28041158206849276</v>
      </c>
      <c r="Q56" s="9"/>
    </row>
    <row r="57" spans="1:17">
      <c r="A57" s="12"/>
      <c r="B57" s="25">
        <v>335.22</v>
      </c>
      <c r="C57" s="20" t="s">
        <v>153</v>
      </c>
      <c r="D57" s="47">
        <v>0</v>
      </c>
      <c r="E57" s="47">
        <v>7812793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7812793</v>
      </c>
      <c r="P57" s="48">
        <f t="shared" si="7"/>
        <v>5.1998795337089305</v>
      </c>
      <c r="Q57" s="9"/>
    </row>
    <row r="58" spans="1:17">
      <c r="A58" s="12"/>
      <c r="B58" s="25">
        <v>335.43</v>
      </c>
      <c r="C58" s="20" t="s">
        <v>285</v>
      </c>
      <c r="D58" s="47">
        <v>0</v>
      </c>
      <c r="E58" s="47">
        <v>12360654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4" si="8">SUM(D58:N58)</f>
        <v>12360654</v>
      </c>
      <c r="P58" s="48">
        <f t="shared" si="7"/>
        <v>8.2267521688924088</v>
      </c>
      <c r="Q58" s="9"/>
    </row>
    <row r="59" spans="1:17">
      <c r="A59" s="12"/>
      <c r="B59" s="25">
        <v>335.44</v>
      </c>
      <c r="C59" s="20" t="s">
        <v>286</v>
      </c>
      <c r="D59" s="47">
        <v>0</v>
      </c>
      <c r="E59" s="47">
        <v>5585453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5585453</v>
      </c>
      <c r="P59" s="48">
        <f t="shared" si="7"/>
        <v>3.7174519715539818</v>
      </c>
      <c r="Q59" s="9"/>
    </row>
    <row r="60" spans="1:17">
      <c r="A60" s="12"/>
      <c r="B60" s="25">
        <v>337.2</v>
      </c>
      <c r="C60" s="20" t="s">
        <v>61</v>
      </c>
      <c r="D60" s="47">
        <v>0</v>
      </c>
      <c r="E60" s="47">
        <v>0</v>
      </c>
      <c r="F60" s="47">
        <v>0</v>
      </c>
      <c r="G60" s="47">
        <v>174643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174643</v>
      </c>
      <c r="P60" s="48">
        <f t="shared" si="7"/>
        <v>0.11623532857014499</v>
      </c>
      <c r="Q60" s="9"/>
    </row>
    <row r="61" spans="1:17">
      <c r="A61" s="12"/>
      <c r="B61" s="25">
        <v>337.7</v>
      </c>
      <c r="C61" s="20" t="s">
        <v>64</v>
      </c>
      <c r="D61" s="47">
        <v>0</v>
      </c>
      <c r="E61" s="47">
        <v>250000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250000</v>
      </c>
      <c r="P61" s="48">
        <f t="shared" si="7"/>
        <v>0.16638990479169649</v>
      </c>
      <c r="Q61" s="9"/>
    </row>
    <row r="62" spans="1:17">
      <c r="A62" s="12"/>
      <c r="B62" s="25">
        <v>339</v>
      </c>
      <c r="C62" s="20" t="s">
        <v>65</v>
      </c>
      <c r="D62" s="47">
        <v>51352</v>
      </c>
      <c r="E62" s="47">
        <v>1441707</v>
      </c>
      <c r="F62" s="47">
        <v>675</v>
      </c>
      <c r="G62" s="47">
        <v>9016766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10510500</v>
      </c>
      <c r="P62" s="48">
        <f t="shared" si="7"/>
        <v>6.9953643772525034</v>
      </c>
      <c r="Q62" s="9"/>
    </row>
    <row r="63" spans="1:17" ht="15.75">
      <c r="A63" s="29" t="s">
        <v>70</v>
      </c>
      <c r="B63" s="30"/>
      <c r="C63" s="31"/>
      <c r="D63" s="32">
        <f t="shared" ref="D63:N63" si="9">SUM(D64:D97)</f>
        <v>232154618</v>
      </c>
      <c r="E63" s="32">
        <f t="shared" si="9"/>
        <v>87960879</v>
      </c>
      <c r="F63" s="32">
        <f t="shared" si="9"/>
        <v>0</v>
      </c>
      <c r="G63" s="32">
        <f t="shared" si="9"/>
        <v>634149</v>
      </c>
      <c r="H63" s="32">
        <f t="shared" si="9"/>
        <v>0</v>
      </c>
      <c r="I63" s="32">
        <f t="shared" si="9"/>
        <v>284324517</v>
      </c>
      <c r="J63" s="32">
        <f t="shared" si="9"/>
        <v>158156505</v>
      </c>
      <c r="K63" s="32">
        <f t="shared" si="9"/>
        <v>0</v>
      </c>
      <c r="L63" s="32">
        <f t="shared" si="9"/>
        <v>0</v>
      </c>
      <c r="M63" s="32">
        <f t="shared" si="9"/>
        <v>0</v>
      </c>
      <c r="N63" s="32">
        <f t="shared" si="9"/>
        <v>327148091</v>
      </c>
      <c r="O63" s="32">
        <f t="shared" si="8"/>
        <v>1090378759</v>
      </c>
      <c r="P63" s="46">
        <f t="shared" si="7"/>
        <v>725.71207158759262</v>
      </c>
      <c r="Q63" s="10"/>
    </row>
    <row r="64" spans="1:17">
      <c r="A64" s="12"/>
      <c r="B64" s="25">
        <v>341.1</v>
      </c>
      <c r="C64" s="20" t="s">
        <v>193</v>
      </c>
      <c r="D64" s="47">
        <v>14353638</v>
      </c>
      <c r="E64" s="47">
        <v>48654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14402292</v>
      </c>
      <c r="P64" s="48">
        <f t="shared" si="7"/>
        <v>9.585583978648847</v>
      </c>
      <c r="Q64" s="9"/>
    </row>
    <row r="65" spans="1:17">
      <c r="A65" s="12"/>
      <c r="B65" s="25">
        <v>341.16</v>
      </c>
      <c r="C65" s="20" t="s">
        <v>194</v>
      </c>
      <c r="D65" s="47">
        <v>0</v>
      </c>
      <c r="E65" s="47">
        <v>3991228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97" si="10">SUM(D65:N65)</f>
        <v>3991228</v>
      </c>
      <c r="P65" s="48">
        <f t="shared" si="7"/>
        <v>2.6564001876878125</v>
      </c>
      <c r="Q65" s="9"/>
    </row>
    <row r="66" spans="1:17">
      <c r="A66" s="12"/>
      <c r="B66" s="25">
        <v>341.2</v>
      </c>
      <c r="C66" s="20" t="s">
        <v>195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158156505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158156505</v>
      </c>
      <c r="P66" s="48">
        <f t="shared" si="7"/>
        <v>105.26258323654987</v>
      </c>
      <c r="Q66" s="9"/>
    </row>
    <row r="67" spans="1:17">
      <c r="A67" s="12"/>
      <c r="B67" s="25">
        <v>341.3</v>
      </c>
      <c r="C67" s="20" t="s">
        <v>196</v>
      </c>
      <c r="D67" s="47">
        <v>0</v>
      </c>
      <c r="E67" s="47">
        <v>353237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353237</v>
      </c>
      <c r="P67" s="48">
        <f t="shared" si="7"/>
        <v>0.23510028319561796</v>
      </c>
      <c r="Q67" s="9"/>
    </row>
    <row r="68" spans="1:17">
      <c r="A68" s="12"/>
      <c r="B68" s="25">
        <v>341.55</v>
      </c>
      <c r="C68" s="20" t="s">
        <v>198</v>
      </c>
      <c r="D68" s="47">
        <v>967275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967275</v>
      </c>
      <c r="P68" s="48">
        <f t="shared" si="7"/>
        <v>0.64377918062955286</v>
      </c>
      <c r="Q68" s="9"/>
    </row>
    <row r="69" spans="1:17">
      <c r="A69" s="12"/>
      <c r="B69" s="25">
        <v>341.8</v>
      </c>
      <c r="C69" s="20" t="s">
        <v>199</v>
      </c>
      <c r="D69" s="47">
        <v>63955747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63955747</v>
      </c>
      <c r="P69" s="48">
        <f t="shared" ref="P69:P100" si="11">(O69/P$129)</f>
        <v>42.566362616847307</v>
      </c>
      <c r="Q69" s="9"/>
    </row>
    <row r="70" spans="1:17">
      <c r="A70" s="12"/>
      <c r="B70" s="25">
        <v>341.9</v>
      </c>
      <c r="C70" s="20" t="s">
        <v>200</v>
      </c>
      <c r="D70" s="47">
        <v>32819695</v>
      </c>
      <c r="E70" s="47">
        <v>872036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33691731</v>
      </c>
      <c r="P70" s="48">
        <f t="shared" si="11"/>
        <v>22.423855653429793</v>
      </c>
      <c r="Q70" s="9"/>
    </row>
    <row r="71" spans="1:17">
      <c r="A71" s="12"/>
      <c r="B71" s="25">
        <v>342.1</v>
      </c>
      <c r="C71" s="20" t="s">
        <v>80</v>
      </c>
      <c r="D71" s="47">
        <v>8978461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8978461</v>
      </c>
      <c r="P71" s="48">
        <f t="shared" si="11"/>
        <v>5.9757010838638402</v>
      </c>
      <c r="Q71" s="9"/>
    </row>
    <row r="72" spans="1:17">
      <c r="A72" s="12"/>
      <c r="B72" s="25">
        <v>342.2</v>
      </c>
      <c r="C72" s="20" t="s">
        <v>81</v>
      </c>
      <c r="D72" s="47">
        <v>0</v>
      </c>
      <c r="E72" s="47">
        <v>14478980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14478980</v>
      </c>
      <c r="P72" s="48">
        <f t="shared" si="11"/>
        <v>9.6366244147235101</v>
      </c>
      <c r="Q72" s="9"/>
    </row>
    <row r="73" spans="1:17">
      <c r="A73" s="12"/>
      <c r="B73" s="25">
        <v>342.4</v>
      </c>
      <c r="C73" s="20" t="s">
        <v>83</v>
      </c>
      <c r="D73" s="47">
        <v>0</v>
      </c>
      <c r="E73" s="47">
        <v>2743724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2743724</v>
      </c>
      <c r="P73" s="48">
        <f t="shared" si="11"/>
        <v>1.8261119005387705</v>
      </c>
      <c r="Q73" s="9"/>
    </row>
    <row r="74" spans="1:17">
      <c r="A74" s="12"/>
      <c r="B74" s="25">
        <v>342.5</v>
      </c>
      <c r="C74" s="20" t="s">
        <v>182</v>
      </c>
      <c r="D74" s="47">
        <v>0</v>
      </c>
      <c r="E74" s="47">
        <v>2000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2000</v>
      </c>
      <c r="P74" s="48">
        <f t="shared" si="11"/>
        <v>1.3311192383335718E-3</v>
      </c>
      <c r="Q74" s="9"/>
    </row>
    <row r="75" spans="1:17">
      <c r="A75" s="12"/>
      <c r="B75" s="25">
        <v>342.6</v>
      </c>
      <c r="C75" s="20" t="s">
        <v>84</v>
      </c>
      <c r="D75" s="47">
        <v>0</v>
      </c>
      <c r="E75" s="47">
        <v>31996960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31996960</v>
      </c>
      <c r="P75" s="48">
        <f t="shared" si="11"/>
        <v>21.295884512094883</v>
      </c>
      <c r="Q75" s="9"/>
    </row>
    <row r="76" spans="1:17">
      <c r="A76" s="12"/>
      <c r="B76" s="25">
        <v>342.9</v>
      </c>
      <c r="C76" s="20" t="s">
        <v>85</v>
      </c>
      <c r="D76" s="47">
        <v>211467</v>
      </c>
      <c r="E76" s="47">
        <v>96587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308054</v>
      </c>
      <c r="P76" s="48">
        <f t="shared" si="11"/>
        <v>0.20502830292280508</v>
      </c>
      <c r="Q76" s="9"/>
    </row>
    <row r="77" spans="1:17">
      <c r="A77" s="12"/>
      <c r="B77" s="25">
        <v>343.4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326423932</v>
      </c>
      <c r="O77" s="47">
        <f t="shared" si="10"/>
        <v>326423932</v>
      </c>
      <c r="P77" s="48">
        <f t="shared" si="11"/>
        <v>217.25458786884482</v>
      </c>
      <c r="Q77" s="9"/>
    </row>
    <row r="78" spans="1:17">
      <c r="A78" s="12"/>
      <c r="B78" s="25">
        <v>343.6</v>
      </c>
      <c r="C78" s="20" t="s">
        <v>87</v>
      </c>
      <c r="D78" s="47">
        <v>51040</v>
      </c>
      <c r="E78" s="47">
        <v>3509</v>
      </c>
      <c r="F78" s="47">
        <v>0</v>
      </c>
      <c r="G78" s="47">
        <v>53</v>
      </c>
      <c r="H78" s="47">
        <v>0</v>
      </c>
      <c r="I78" s="47">
        <v>221161462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221216064</v>
      </c>
      <c r="P78" s="48">
        <f t="shared" si="11"/>
        <v>147.23247930941534</v>
      </c>
      <c r="Q78" s="9"/>
    </row>
    <row r="79" spans="1:17">
      <c r="A79" s="12"/>
      <c r="B79" s="25">
        <v>343.9</v>
      </c>
      <c r="C79" s="20" t="s">
        <v>88</v>
      </c>
      <c r="D79" s="47">
        <v>105446</v>
      </c>
      <c r="E79" s="47">
        <v>3055272</v>
      </c>
      <c r="F79" s="47">
        <v>0</v>
      </c>
      <c r="G79" s="47">
        <v>85279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3245997</v>
      </c>
      <c r="P79" s="48">
        <f t="shared" si="11"/>
        <v>2.1604045271365298</v>
      </c>
      <c r="Q79" s="9"/>
    </row>
    <row r="80" spans="1:17">
      <c r="A80" s="12"/>
      <c r="B80" s="25">
        <v>344.1</v>
      </c>
      <c r="C80" s="20" t="s">
        <v>201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63163055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63163055</v>
      </c>
      <c r="P80" s="48">
        <f t="shared" si="11"/>
        <v>42.038778831210756</v>
      </c>
      <c r="Q80" s="9"/>
    </row>
    <row r="81" spans="1:17">
      <c r="A81" s="12"/>
      <c r="B81" s="25">
        <v>344.3</v>
      </c>
      <c r="C81" s="20" t="s">
        <v>223</v>
      </c>
      <c r="D81" s="47">
        <v>0</v>
      </c>
      <c r="E81" s="47">
        <v>7005654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7005654</v>
      </c>
      <c r="P81" s="48">
        <f t="shared" si="11"/>
        <v>4.6626804082542703</v>
      </c>
      <c r="Q81" s="9"/>
    </row>
    <row r="82" spans="1:17">
      <c r="A82" s="12"/>
      <c r="B82" s="25">
        <v>344.5</v>
      </c>
      <c r="C82" s="20" t="s">
        <v>202</v>
      </c>
      <c r="D82" s="47">
        <v>161336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161336</v>
      </c>
      <c r="P82" s="48">
        <f t="shared" si="11"/>
        <v>0.10737872671789257</v>
      </c>
      <c r="Q82" s="9"/>
    </row>
    <row r="83" spans="1:17">
      <c r="A83" s="12"/>
      <c r="B83" s="25">
        <v>344.9</v>
      </c>
      <c r="C83" s="20" t="s">
        <v>203</v>
      </c>
      <c r="D83" s="47">
        <v>0</v>
      </c>
      <c r="E83" s="47">
        <v>644633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644633</v>
      </c>
      <c r="P83" s="48">
        <f t="shared" si="11"/>
        <v>0.42904169398234271</v>
      </c>
      <c r="Q83" s="9"/>
    </row>
    <row r="84" spans="1:17">
      <c r="A84" s="12"/>
      <c r="B84" s="25">
        <v>346.4</v>
      </c>
      <c r="C84" s="20" t="s">
        <v>93</v>
      </c>
      <c r="D84" s="47">
        <v>2557102</v>
      </c>
      <c r="E84" s="47">
        <v>202445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2759547</v>
      </c>
      <c r="P84" s="48">
        <f t="shared" si="11"/>
        <v>1.8366430503928466</v>
      </c>
      <c r="Q84" s="9"/>
    </row>
    <row r="85" spans="1:17">
      <c r="A85" s="12"/>
      <c r="B85" s="25">
        <v>346.9</v>
      </c>
      <c r="C85" s="20" t="s">
        <v>94</v>
      </c>
      <c r="D85" s="47">
        <v>3132</v>
      </c>
      <c r="E85" s="47">
        <v>2135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5267</v>
      </c>
      <c r="P85" s="48">
        <f t="shared" si="11"/>
        <v>3.5055025141514616E-3</v>
      </c>
      <c r="Q85" s="9"/>
    </row>
    <row r="86" spans="1:17">
      <c r="A86" s="12"/>
      <c r="B86" s="25">
        <v>347.2</v>
      </c>
      <c r="C86" s="20" t="s">
        <v>95</v>
      </c>
      <c r="D86" s="47">
        <v>4057180</v>
      </c>
      <c r="E86" s="47">
        <v>13528244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17585424</v>
      </c>
      <c r="P86" s="48">
        <f t="shared" si="11"/>
        <v>11.704148100326456</v>
      </c>
      <c r="Q86" s="9"/>
    </row>
    <row r="87" spans="1:17">
      <c r="A87" s="12"/>
      <c r="B87" s="25">
        <v>347.3</v>
      </c>
      <c r="C87" s="20" t="s">
        <v>96</v>
      </c>
      <c r="D87" s="47">
        <v>3259221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3259221</v>
      </c>
      <c r="P87" s="48">
        <f t="shared" si="11"/>
        <v>2.1692058875403912</v>
      </c>
      <c r="Q87" s="9"/>
    </row>
    <row r="88" spans="1:17">
      <c r="A88" s="12"/>
      <c r="B88" s="25">
        <v>347.5</v>
      </c>
      <c r="C88" s="20" t="s">
        <v>156</v>
      </c>
      <c r="D88" s="47">
        <v>0</v>
      </c>
      <c r="E88" s="47">
        <v>804816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804816</v>
      </c>
      <c r="P88" s="48">
        <f t="shared" si="11"/>
        <v>0.53565303045933599</v>
      </c>
      <c r="Q88" s="9"/>
    </row>
    <row r="89" spans="1:17">
      <c r="A89" s="12"/>
      <c r="B89" s="25">
        <v>347.9</v>
      </c>
      <c r="C89" s="20" t="s">
        <v>97</v>
      </c>
      <c r="D89" s="47">
        <v>4979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4979</v>
      </c>
      <c r="P89" s="48">
        <f t="shared" si="11"/>
        <v>3.3138213438314271E-3</v>
      </c>
      <c r="Q89" s="9"/>
    </row>
    <row r="90" spans="1:17">
      <c r="A90" s="12"/>
      <c r="B90" s="25">
        <v>348.48</v>
      </c>
      <c r="C90" s="20" t="s">
        <v>228</v>
      </c>
      <c r="D90" s="47">
        <v>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>SUM(D90:N90)</f>
        <v>48</v>
      </c>
      <c r="P90" s="48">
        <f t="shared" si="11"/>
        <v>3.1946861720005724E-5</v>
      </c>
      <c r="Q90" s="9"/>
    </row>
    <row r="91" spans="1:17">
      <c r="A91" s="12"/>
      <c r="B91" s="25">
        <v>348.92099999999999</v>
      </c>
      <c r="C91" s="20" t="s">
        <v>204</v>
      </c>
      <c r="D91" s="47">
        <v>0</v>
      </c>
      <c r="E91" s="47">
        <v>300115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ref="O91:O96" si="12">SUM(D91:N91)</f>
        <v>300115</v>
      </c>
      <c r="P91" s="48">
        <f t="shared" si="11"/>
        <v>0.19974442510623996</v>
      </c>
      <c r="Q91" s="9"/>
    </row>
    <row r="92" spans="1:17">
      <c r="A92" s="12"/>
      <c r="B92" s="25">
        <v>348.92200000000003</v>
      </c>
      <c r="C92" s="20" t="s">
        <v>205</v>
      </c>
      <c r="D92" s="47">
        <v>0</v>
      </c>
      <c r="E92" s="47">
        <v>300115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300115</v>
      </c>
      <c r="P92" s="48">
        <f t="shared" si="11"/>
        <v>0.19974442510623996</v>
      </c>
      <c r="Q92" s="9"/>
    </row>
    <row r="93" spans="1:17">
      <c r="A93" s="12"/>
      <c r="B93" s="25">
        <v>348.923</v>
      </c>
      <c r="C93" s="20" t="s">
        <v>206</v>
      </c>
      <c r="D93" s="47">
        <v>0</v>
      </c>
      <c r="E93" s="47">
        <v>300115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300115</v>
      </c>
      <c r="P93" s="48">
        <f t="shared" si="11"/>
        <v>0.19974442510623996</v>
      </c>
      <c r="Q93" s="9"/>
    </row>
    <row r="94" spans="1:17">
      <c r="A94" s="12"/>
      <c r="B94" s="25">
        <v>348.92399999999998</v>
      </c>
      <c r="C94" s="20" t="s">
        <v>207</v>
      </c>
      <c r="D94" s="47">
        <v>0</v>
      </c>
      <c r="E94" s="47">
        <v>300115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300115</v>
      </c>
      <c r="P94" s="48">
        <f t="shared" si="11"/>
        <v>0.19974442510623996</v>
      </c>
      <c r="Q94" s="9"/>
    </row>
    <row r="95" spans="1:17">
      <c r="A95" s="12"/>
      <c r="B95" s="25">
        <v>348.93</v>
      </c>
      <c r="C95" s="20" t="s">
        <v>208</v>
      </c>
      <c r="D95" s="47">
        <v>3393093</v>
      </c>
      <c r="E95" s="47">
        <v>40163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3433256</v>
      </c>
      <c r="P95" s="48">
        <f t="shared" si="11"/>
        <v>2.2850365558620829</v>
      </c>
      <c r="Q95" s="9"/>
    </row>
    <row r="96" spans="1:17">
      <c r="A96" s="12"/>
      <c r="B96" s="25">
        <v>348.93200000000002</v>
      </c>
      <c r="C96" s="20" t="s">
        <v>266</v>
      </c>
      <c r="D96" s="47">
        <v>0</v>
      </c>
      <c r="E96" s="47">
        <v>101020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101020</v>
      </c>
      <c r="P96" s="48">
        <f t="shared" si="11"/>
        <v>6.7234832728228708E-2</v>
      </c>
      <c r="Q96" s="9"/>
    </row>
    <row r="97" spans="1:17">
      <c r="A97" s="12"/>
      <c r="B97" s="25">
        <v>349</v>
      </c>
      <c r="C97" s="20" t="s">
        <v>287</v>
      </c>
      <c r="D97" s="47">
        <v>97275758</v>
      </c>
      <c r="E97" s="47">
        <v>6789122</v>
      </c>
      <c r="F97" s="47">
        <v>0</v>
      </c>
      <c r="G97" s="47">
        <v>548817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724159</v>
      </c>
      <c r="O97" s="47">
        <f t="shared" si="10"/>
        <v>105337856</v>
      </c>
      <c r="P97" s="48">
        <f t="shared" si="11"/>
        <v>70.108623323205734</v>
      </c>
      <c r="Q97" s="9"/>
    </row>
    <row r="98" spans="1:17" ht="15.75">
      <c r="A98" s="29" t="s">
        <v>71</v>
      </c>
      <c r="B98" s="30"/>
      <c r="C98" s="31"/>
      <c r="D98" s="32">
        <f t="shared" ref="D98:N98" si="13">SUM(D99:D106)</f>
        <v>3571479</v>
      </c>
      <c r="E98" s="32">
        <f t="shared" si="13"/>
        <v>2225310</v>
      </c>
      <c r="F98" s="32">
        <f t="shared" si="13"/>
        <v>0</v>
      </c>
      <c r="G98" s="32">
        <f t="shared" si="13"/>
        <v>930035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si="13"/>
        <v>0</v>
      </c>
      <c r="O98" s="32">
        <f>SUM(D98:N98)</f>
        <v>6726824</v>
      </c>
      <c r="P98" s="46">
        <f t="shared" si="11"/>
        <v>4.4771024196419953</v>
      </c>
      <c r="Q98" s="10"/>
    </row>
    <row r="99" spans="1:17">
      <c r="A99" s="13"/>
      <c r="B99" s="40">
        <v>351.3</v>
      </c>
      <c r="C99" s="21" t="s">
        <v>119</v>
      </c>
      <c r="D99" s="47">
        <v>121062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6" si="14">SUM(D99:N99)</f>
        <v>121062</v>
      </c>
      <c r="P99" s="48">
        <f t="shared" si="11"/>
        <v>8.0573978615569433E-2</v>
      </c>
      <c r="Q99" s="9"/>
    </row>
    <row r="100" spans="1:17">
      <c r="A100" s="13"/>
      <c r="B100" s="40">
        <v>351.5</v>
      </c>
      <c r="C100" s="21" t="s">
        <v>120</v>
      </c>
      <c r="D100" s="47">
        <v>0</v>
      </c>
      <c r="E100" s="47">
        <v>548020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4"/>
        <v>548020</v>
      </c>
      <c r="P100" s="48">
        <f t="shared" si="11"/>
        <v>0.36473998249578199</v>
      </c>
      <c r="Q100" s="9"/>
    </row>
    <row r="101" spans="1:17">
      <c r="A101" s="13"/>
      <c r="B101" s="40">
        <v>351.7</v>
      </c>
      <c r="C101" s="21" t="s">
        <v>209</v>
      </c>
      <c r="D101" s="47">
        <v>0</v>
      </c>
      <c r="E101" s="47">
        <v>0</v>
      </c>
      <c r="F101" s="47">
        <v>0</v>
      </c>
      <c r="G101" s="47">
        <v>911373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4"/>
        <v>911373</v>
      </c>
      <c r="P101" s="48">
        <f t="shared" ref="P101:P127" si="15">(O101/P$129)</f>
        <v>0.60657306679889123</v>
      </c>
      <c r="Q101" s="9"/>
    </row>
    <row r="102" spans="1:17">
      <c r="A102" s="13"/>
      <c r="B102" s="40">
        <v>352</v>
      </c>
      <c r="C102" s="21" t="s">
        <v>121</v>
      </c>
      <c r="D102" s="47">
        <v>0</v>
      </c>
      <c r="E102" s="47">
        <v>54530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4"/>
        <v>54530</v>
      </c>
      <c r="P102" s="48">
        <f t="shared" si="15"/>
        <v>3.6292966033164835E-2</v>
      </c>
      <c r="Q102" s="9"/>
    </row>
    <row r="103" spans="1:17">
      <c r="A103" s="13"/>
      <c r="B103" s="40">
        <v>353</v>
      </c>
      <c r="C103" s="21" t="s">
        <v>122</v>
      </c>
      <c r="D103" s="47">
        <v>0</v>
      </c>
      <c r="E103" s="47">
        <v>94048</v>
      </c>
      <c r="F103" s="47">
        <v>0</v>
      </c>
      <c r="G103" s="47">
        <v>18662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4"/>
        <v>112710</v>
      </c>
      <c r="P103" s="48">
        <f t="shared" si="15"/>
        <v>7.5015224676288433E-2</v>
      </c>
      <c r="Q103" s="9"/>
    </row>
    <row r="104" spans="1:17">
      <c r="A104" s="13"/>
      <c r="B104" s="40">
        <v>354</v>
      </c>
      <c r="C104" s="21" t="s">
        <v>123</v>
      </c>
      <c r="D104" s="47">
        <v>19805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4"/>
        <v>19805</v>
      </c>
      <c r="P104" s="48">
        <f t="shared" si="15"/>
        <v>1.3181408257598195E-2</v>
      </c>
      <c r="Q104" s="9"/>
    </row>
    <row r="105" spans="1:17">
      <c r="A105" s="13"/>
      <c r="B105" s="40">
        <v>358.2</v>
      </c>
      <c r="C105" s="21" t="s">
        <v>267</v>
      </c>
      <c r="D105" s="47">
        <v>0</v>
      </c>
      <c r="E105" s="47">
        <v>985855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4"/>
        <v>985855</v>
      </c>
      <c r="P105" s="48">
        <f t="shared" si="15"/>
        <v>0.65614527835367176</v>
      </c>
      <c r="Q105" s="9"/>
    </row>
    <row r="106" spans="1:17">
      <c r="A106" s="13"/>
      <c r="B106" s="40">
        <v>359</v>
      </c>
      <c r="C106" s="21" t="s">
        <v>124</v>
      </c>
      <c r="D106" s="47">
        <v>3430612</v>
      </c>
      <c r="E106" s="47">
        <v>542857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4"/>
        <v>3973469</v>
      </c>
      <c r="P106" s="48">
        <f t="shared" si="15"/>
        <v>2.6445805144110297</v>
      </c>
      <c r="Q106" s="9"/>
    </row>
    <row r="107" spans="1:17" ht="15.75">
      <c r="A107" s="29" t="s">
        <v>5</v>
      </c>
      <c r="B107" s="30"/>
      <c r="C107" s="31"/>
      <c r="D107" s="32">
        <f t="shared" ref="D107:N107" si="16">SUM(D108:D116)</f>
        <v>22111223</v>
      </c>
      <c r="E107" s="32">
        <f t="shared" si="16"/>
        <v>30350253</v>
      </c>
      <c r="F107" s="32">
        <f t="shared" si="16"/>
        <v>2251821</v>
      </c>
      <c r="G107" s="32">
        <f t="shared" si="16"/>
        <v>15286747</v>
      </c>
      <c r="H107" s="32">
        <f t="shared" si="16"/>
        <v>0</v>
      </c>
      <c r="I107" s="32">
        <f t="shared" si="16"/>
        <v>8852386</v>
      </c>
      <c r="J107" s="32">
        <f t="shared" si="16"/>
        <v>7336393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t="shared" si="16"/>
        <v>9762783</v>
      </c>
      <c r="O107" s="32">
        <f>SUM(D107:N107)</f>
        <v>95951606</v>
      </c>
      <c r="P107" s="46">
        <f t="shared" si="15"/>
        <v>63.861514347801489</v>
      </c>
      <c r="Q107" s="10"/>
    </row>
    <row r="108" spans="1:17">
      <c r="A108" s="12"/>
      <c r="B108" s="25">
        <v>361.1</v>
      </c>
      <c r="C108" s="20" t="s">
        <v>125</v>
      </c>
      <c r="D108" s="47">
        <v>2636183</v>
      </c>
      <c r="E108" s="47">
        <v>5585263</v>
      </c>
      <c r="F108" s="47">
        <v>83414</v>
      </c>
      <c r="G108" s="47">
        <v>9530714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9003789</v>
      </c>
      <c r="O108" s="47">
        <f>SUM(D108:N108)</f>
        <v>26839363</v>
      </c>
      <c r="P108" s="48">
        <f t="shared" si="15"/>
        <v>17.863196216959125</v>
      </c>
      <c r="Q108" s="9"/>
    </row>
    <row r="109" spans="1:17">
      <c r="A109" s="12"/>
      <c r="B109" s="25">
        <v>361.3</v>
      </c>
      <c r="C109" s="20" t="s">
        <v>210</v>
      </c>
      <c r="D109" s="47">
        <v>648839</v>
      </c>
      <c r="E109" s="47">
        <v>978005</v>
      </c>
      <c r="F109" s="47">
        <v>25164</v>
      </c>
      <c r="G109" s="47">
        <v>1805573</v>
      </c>
      <c r="H109" s="47">
        <v>0</v>
      </c>
      <c r="I109" s="47">
        <v>723841</v>
      </c>
      <c r="J109" s="47">
        <v>230871</v>
      </c>
      <c r="K109" s="47">
        <v>0</v>
      </c>
      <c r="L109" s="47">
        <v>0</v>
      </c>
      <c r="M109" s="47">
        <v>0</v>
      </c>
      <c r="N109" s="47">
        <v>1454</v>
      </c>
      <c r="O109" s="47">
        <f t="shared" ref="O109:O116" si="17">SUM(D109:N109)</f>
        <v>4413747</v>
      </c>
      <c r="P109" s="48">
        <f t="shared" si="15"/>
        <v>2.9376117724185438</v>
      </c>
      <c r="Q109" s="9"/>
    </row>
    <row r="110" spans="1:17">
      <c r="A110" s="12"/>
      <c r="B110" s="25">
        <v>361.4</v>
      </c>
      <c r="C110" s="20" t="s">
        <v>263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233</v>
      </c>
      <c r="O110" s="47">
        <f t="shared" si="17"/>
        <v>233</v>
      </c>
      <c r="P110" s="48">
        <f t="shared" si="15"/>
        <v>1.5507539126586112E-4</v>
      </c>
      <c r="Q110" s="9"/>
    </row>
    <row r="111" spans="1:17">
      <c r="A111" s="12"/>
      <c r="B111" s="25">
        <v>362</v>
      </c>
      <c r="C111" s="20" t="s">
        <v>126</v>
      </c>
      <c r="D111" s="47">
        <v>430762</v>
      </c>
      <c r="E111" s="47">
        <v>1892719</v>
      </c>
      <c r="F111" s="47">
        <v>0</v>
      </c>
      <c r="G111" s="47">
        <v>0</v>
      </c>
      <c r="H111" s="47">
        <v>0</v>
      </c>
      <c r="I111" s="47">
        <v>51073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7"/>
        <v>2374554</v>
      </c>
      <c r="P111" s="48">
        <f t="shared" si="15"/>
        <v>1.5804072559309681</v>
      </c>
      <c r="Q111" s="9"/>
    </row>
    <row r="112" spans="1:17">
      <c r="A112" s="12"/>
      <c r="B112" s="25">
        <v>364</v>
      </c>
      <c r="C112" s="20" t="s">
        <v>211</v>
      </c>
      <c r="D112" s="47">
        <v>432688</v>
      </c>
      <c r="E112" s="47">
        <v>3922129</v>
      </c>
      <c r="F112" s="47">
        <v>60</v>
      </c>
      <c r="G112" s="47">
        <v>222583</v>
      </c>
      <c r="H112" s="47">
        <v>0</v>
      </c>
      <c r="I112" s="47">
        <v>735504</v>
      </c>
      <c r="J112" s="47">
        <v>3533116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7"/>
        <v>8846080</v>
      </c>
      <c r="P112" s="48">
        <f t="shared" si="15"/>
        <v>5.8875936359189218</v>
      </c>
      <c r="Q112" s="9"/>
    </row>
    <row r="113" spans="1:120">
      <c r="A113" s="12"/>
      <c r="B113" s="25">
        <v>365</v>
      </c>
      <c r="C113" s="20" t="s">
        <v>212</v>
      </c>
      <c r="D113" s="47">
        <v>1449</v>
      </c>
      <c r="E113" s="47">
        <v>405</v>
      </c>
      <c r="F113" s="47">
        <v>0</v>
      </c>
      <c r="G113" s="47">
        <v>0</v>
      </c>
      <c r="H113" s="47">
        <v>0</v>
      </c>
      <c r="I113" s="47">
        <v>0</v>
      </c>
      <c r="J113" s="47">
        <v>6977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7"/>
        <v>8831</v>
      </c>
      <c r="P113" s="48">
        <f t="shared" si="15"/>
        <v>5.8775569968618864E-3</v>
      </c>
      <c r="Q113" s="9"/>
    </row>
    <row r="114" spans="1:120">
      <c r="A114" s="12"/>
      <c r="B114" s="25">
        <v>366</v>
      </c>
      <c r="C114" s="20" t="s">
        <v>129</v>
      </c>
      <c r="D114" s="47">
        <v>5973285</v>
      </c>
      <c r="E114" s="47">
        <v>6229939</v>
      </c>
      <c r="F114" s="47">
        <v>2143134</v>
      </c>
      <c r="G114" s="47">
        <v>599812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51175</v>
      </c>
      <c r="O114" s="47">
        <f t="shared" si="17"/>
        <v>14997345</v>
      </c>
      <c r="P114" s="48">
        <f t="shared" si="15"/>
        <v>9.9816272267129005</v>
      </c>
      <c r="Q114" s="9"/>
    </row>
    <row r="115" spans="1:120">
      <c r="A115" s="12"/>
      <c r="B115" s="25">
        <v>367</v>
      </c>
      <c r="C115" s="20" t="s">
        <v>227</v>
      </c>
      <c r="D115" s="47">
        <v>690488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7"/>
        <v>690488</v>
      </c>
      <c r="P115" s="48">
        <f t="shared" si="15"/>
        <v>0.45956093031923567</v>
      </c>
      <c r="Q115" s="9"/>
    </row>
    <row r="116" spans="1:120">
      <c r="A116" s="12"/>
      <c r="B116" s="25">
        <v>369.9</v>
      </c>
      <c r="C116" s="20" t="s">
        <v>130</v>
      </c>
      <c r="D116" s="47">
        <v>11297529</v>
      </c>
      <c r="E116" s="47">
        <v>11741793</v>
      </c>
      <c r="F116" s="47">
        <v>49</v>
      </c>
      <c r="G116" s="47">
        <v>3128065</v>
      </c>
      <c r="H116" s="47">
        <v>0</v>
      </c>
      <c r="I116" s="47">
        <v>7341968</v>
      </c>
      <c r="J116" s="47">
        <v>3565429</v>
      </c>
      <c r="K116" s="47">
        <v>0</v>
      </c>
      <c r="L116" s="47">
        <v>0</v>
      </c>
      <c r="M116" s="47">
        <v>0</v>
      </c>
      <c r="N116" s="47">
        <v>706132</v>
      </c>
      <c r="O116" s="47">
        <f t="shared" si="17"/>
        <v>37780965</v>
      </c>
      <c r="P116" s="48">
        <f t="shared" si="15"/>
        <v>25.145484677153668</v>
      </c>
      <c r="Q116" s="9"/>
    </row>
    <row r="117" spans="1:120" ht="15.75">
      <c r="A117" s="29" t="s">
        <v>72</v>
      </c>
      <c r="B117" s="30"/>
      <c r="C117" s="31"/>
      <c r="D117" s="32">
        <f t="shared" ref="D117:N117" si="18">SUM(D118:D126)</f>
        <v>15412703</v>
      </c>
      <c r="E117" s="32">
        <f t="shared" si="18"/>
        <v>93473136</v>
      </c>
      <c r="F117" s="32">
        <f t="shared" si="18"/>
        <v>183332691</v>
      </c>
      <c r="G117" s="32">
        <f t="shared" si="18"/>
        <v>167935051</v>
      </c>
      <c r="H117" s="32">
        <f t="shared" si="18"/>
        <v>0</v>
      </c>
      <c r="I117" s="32">
        <f t="shared" si="18"/>
        <v>60224769</v>
      </c>
      <c r="J117" s="32">
        <f t="shared" si="18"/>
        <v>1235107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si="18"/>
        <v>0</v>
      </c>
      <c r="O117" s="32">
        <f>SUM(D117:N117)</f>
        <v>521613457</v>
      </c>
      <c r="P117" s="46">
        <f t="shared" si="15"/>
        <v>347.16485379319067</v>
      </c>
      <c r="Q117" s="9"/>
    </row>
    <row r="118" spans="1:120">
      <c r="A118" s="12"/>
      <c r="B118" s="25">
        <v>381</v>
      </c>
      <c r="C118" s="20" t="s">
        <v>131</v>
      </c>
      <c r="D118" s="47">
        <v>15412703</v>
      </c>
      <c r="E118" s="47">
        <v>93283761</v>
      </c>
      <c r="F118" s="47">
        <v>69419390</v>
      </c>
      <c r="G118" s="47">
        <v>105037208</v>
      </c>
      <c r="H118" s="47">
        <v>0</v>
      </c>
      <c r="I118" s="47">
        <v>125000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283278062</v>
      </c>
      <c r="P118" s="48">
        <f t="shared" si="15"/>
        <v>188.53843906302518</v>
      </c>
      <c r="Q118" s="9"/>
    </row>
    <row r="119" spans="1:120">
      <c r="A119" s="12"/>
      <c r="B119" s="25">
        <v>384</v>
      </c>
      <c r="C119" s="20" t="s">
        <v>132</v>
      </c>
      <c r="D119" s="47">
        <v>0</v>
      </c>
      <c r="E119" s="47">
        <v>189375</v>
      </c>
      <c r="F119" s="47">
        <v>0</v>
      </c>
      <c r="G119" s="47">
        <v>62897843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6" si="19">SUM(D119:N119)</f>
        <v>63087218</v>
      </c>
      <c r="P119" s="48">
        <f t="shared" si="15"/>
        <v>41.988304786371998</v>
      </c>
      <c r="Q119" s="9"/>
    </row>
    <row r="120" spans="1:120">
      <c r="A120" s="12"/>
      <c r="B120" s="25">
        <v>385</v>
      </c>
      <c r="C120" s="20" t="s">
        <v>133</v>
      </c>
      <c r="D120" s="47">
        <v>0</v>
      </c>
      <c r="E120" s="47">
        <v>0</v>
      </c>
      <c r="F120" s="47">
        <v>113877801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9"/>
        <v>113877801</v>
      </c>
      <c r="P120" s="48">
        <f t="shared" si="15"/>
        <v>75.792465865111026</v>
      </c>
      <c r="Q120" s="9"/>
    </row>
    <row r="121" spans="1:120">
      <c r="A121" s="12"/>
      <c r="B121" s="25">
        <v>388.1</v>
      </c>
      <c r="C121" s="20" t="s">
        <v>224</v>
      </c>
      <c r="D121" s="47">
        <v>0</v>
      </c>
      <c r="E121" s="47">
        <v>0</v>
      </c>
      <c r="F121" s="47">
        <v>35500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9"/>
        <v>35500</v>
      </c>
      <c r="P121" s="48">
        <f t="shared" si="15"/>
        <v>2.3627366480420901E-2</v>
      </c>
      <c r="Q121" s="9"/>
    </row>
    <row r="122" spans="1:120">
      <c r="A122" s="12"/>
      <c r="B122" s="25">
        <v>389.1</v>
      </c>
      <c r="C122" s="20" t="s">
        <v>137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4609433</v>
      </c>
      <c r="J122" s="47">
        <v>1235107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9"/>
        <v>5844540</v>
      </c>
      <c r="P122" s="48">
        <f t="shared" si="15"/>
        <v>3.8898898166050468</v>
      </c>
      <c r="Q122" s="9"/>
    </row>
    <row r="123" spans="1:120">
      <c r="A123" s="12"/>
      <c r="B123" s="25">
        <v>389.5</v>
      </c>
      <c r="C123" s="20" t="s">
        <v>138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2227769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9"/>
        <v>2227769</v>
      </c>
      <c r="P123" s="48">
        <f t="shared" si="15"/>
        <v>1.4827130872315715</v>
      </c>
      <c r="Q123" s="9"/>
    </row>
    <row r="124" spans="1:120">
      <c r="A124" s="12"/>
      <c r="B124" s="25">
        <v>389.6</v>
      </c>
      <c r="C124" s="20" t="s">
        <v>139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4322781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9"/>
        <v>4322781</v>
      </c>
      <c r="P124" s="48">
        <f t="shared" si="15"/>
        <v>2.8770684761014178</v>
      </c>
      <c r="Q124" s="9"/>
    </row>
    <row r="125" spans="1:120">
      <c r="A125" s="12"/>
      <c r="B125" s="25">
        <v>389.7</v>
      </c>
      <c r="C125" s="20" t="s">
        <v>140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47320170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9"/>
        <v>47320170</v>
      </c>
      <c r="P125" s="48">
        <f t="shared" si="15"/>
        <v>31.494394324107567</v>
      </c>
      <c r="Q125" s="9"/>
    </row>
    <row r="126" spans="1:120" ht="15.75" thickBot="1">
      <c r="A126" s="12"/>
      <c r="B126" s="25">
        <v>389.9</v>
      </c>
      <c r="C126" s="20" t="s">
        <v>142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1619616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9"/>
        <v>1619616</v>
      </c>
      <c r="P126" s="48">
        <f t="shared" si="15"/>
        <v>1.0779510081564332</v>
      </c>
      <c r="Q126" s="9"/>
    </row>
    <row r="127" spans="1:120" ht="16.5" thickBot="1">
      <c r="A127" s="14" t="s">
        <v>99</v>
      </c>
      <c r="B127" s="23"/>
      <c r="C127" s="22"/>
      <c r="D127" s="15">
        <f t="shared" ref="D127:N127" si="20">SUM(D5,D15,D30,D63,D98,D107,D117)</f>
        <v>1499466997</v>
      </c>
      <c r="E127" s="15">
        <f t="shared" si="20"/>
        <v>1101406725</v>
      </c>
      <c r="F127" s="15">
        <f t="shared" si="20"/>
        <v>197530249</v>
      </c>
      <c r="G127" s="15">
        <f t="shared" si="20"/>
        <v>355245680</v>
      </c>
      <c r="H127" s="15">
        <f t="shared" si="20"/>
        <v>0</v>
      </c>
      <c r="I127" s="15">
        <f t="shared" si="20"/>
        <v>363080719</v>
      </c>
      <c r="J127" s="15">
        <f t="shared" si="20"/>
        <v>166728005</v>
      </c>
      <c r="K127" s="15">
        <f t="shared" si="20"/>
        <v>0</v>
      </c>
      <c r="L127" s="15">
        <f t="shared" si="20"/>
        <v>0</v>
      </c>
      <c r="M127" s="15">
        <f t="shared" si="20"/>
        <v>0</v>
      </c>
      <c r="N127" s="15">
        <f t="shared" si="20"/>
        <v>341577940</v>
      </c>
      <c r="O127" s="15">
        <f>SUM(D127:N127)</f>
        <v>4025036315</v>
      </c>
      <c r="P127" s="38">
        <f t="shared" si="15"/>
        <v>2678.9016369438832</v>
      </c>
      <c r="Q127" s="6"/>
      <c r="R127" s="2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</row>
    <row r="128" spans="1:120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9"/>
    </row>
    <row r="129" spans="1:16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52" t="s">
        <v>268</v>
      </c>
      <c r="N129" s="52"/>
      <c r="O129" s="52"/>
      <c r="P129" s="44">
        <v>1502495</v>
      </c>
    </row>
    <row r="130" spans="1:16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  <row r="131" spans="1:16" ht="15.75" customHeight="1" thickBot="1">
      <c r="A131" s="56" t="s">
        <v>168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</row>
  </sheetData>
  <mergeCells count="10">
    <mergeCell ref="M129:O129"/>
    <mergeCell ref="A130:P130"/>
    <mergeCell ref="A131:P1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983085613</v>
      </c>
      <c r="E5" s="27">
        <f t="shared" si="0"/>
        <v>425606560</v>
      </c>
      <c r="F5" s="27">
        <f t="shared" si="0"/>
        <v>18536970</v>
      </c>
      <c r="G5" s="27">
        <f t="shared" si="0"/>
        <v>9658274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2465166</v>
      </c>
      <c r="N5" s="28">
        <f>SUM(D5:M5)</f>
        <v>1439352583</v>
      </c>
      <c r="O5" s="33">
        <f t="shared" ref="O5:O36" si="1">(N5/O$130)</f>
        <v>981.4923095491697</v>
      </c>
      <c r="P5" s="6"/>
    </row>
    <row r="6" spans="1:133">
      <c r="A6" s="12"/>
      <c r="B6" s="25">
        <v>311</v>
      </c>
      <c r="C6" s="20" t="s">
        <v>3</v>
      </c>
      <c r="D6" s="47">
        <v>916622762</v>
      </c>
      <c r="E6" s="47">
        <v>344240860</v>
      </c>
      <c r="F6" s="47">
        <v>18536970</v>
      </c>
      <c r="G6" s="47">
        <v>2672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2465166</v>
      </c>
      <c r="N6" s="47">
        <f>SUM(D6:M6)</f>
        <v>1281868430</v>
      </c>
      <c r="O6" s="48">
        <f t="shared" si="1"/>
        <v>874.1041081654613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43311723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43311723</v>
      </c>
      <c r="O7" s="48">
        <f t="shared" si="1"/>
        <v>29.534197207762187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6032666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6032666</v>
      </c>
      <c r="O8" s="48">
        <f t="shared" si="1"/>
        <v>4.1136656542747536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22327842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22327842</v>
      </c>
      <c r="O9" s="48">
        <f t="shared" si="1"/>
        <v>15.225321071889827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9655602</v>
      </c>
      <c r="F10" s="47">
        <v>0</v>
      </c>
      <c r="G10" s="47">
        <v>9655602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19311204</v>
      </c>
      <c r="O10" s="48">
        <f t="shared" si="1"/>
        <v>13.168280265722192</v>
      </c>
      <c r="P10" s="9"/>
    </row>
    <row r="11" spans="1:133">
      <c r="A11" s="12"/>
      <c r="B11" s="25">
        <v>314.10000000000002</v>
      </c>
      <c r="C11" s="20" t="s">
        <v>16</v>
      </c>
      <c r="D11" s="47">
        <v>43184286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43184286</v>
      </c>
      <c r="O11" s="48">
        <f t="shared" si="1"/>
        <v>29.447298113732479</v>
      </c>
      <c r="P11" s="9"/>
    </row>
    <row r="12" spans="1:133">
      <c r="A12" s="12"/>
      <c r="B12" s="25">
        <v>314.39999999999998</v>
      </c>
      <c r="C12" s="20" t="s">
        <v>17</v>
      </c>
      <c r="D12" s="47">
        <v>1805486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1805486</v>
      </c>
      <c r="O12" s="48">
        <f t="shared" si="1"/>
        <v>1.231158122706264</v>
      </c>
      <c r="P12" s="9"/>
    </row>
    <row r="13" spans="1:133">
      <c r="A13" s="12"/>
      <c r="B13" s="25">
        <v>315</v>
      </c>
      <c r="C13" s="20" t="s">
        <v>185</v>
      </c>
      <c r="D13" s="47">
        <v>18499599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18499599</v>
      </c>
      <c r="O13" s="48">
        <f t="shared" si="1"/>
        <v>12.614848066204157</v>
      </c>
      <c r="P13" s="9"/>
    </row>
    <row r="14" spans="1:133">
      <c r="A14" s="12"/>
      <c r="B14" s="25">
        <v>316</v>
      </c>
      <c r="C14" s="20" t="s">
        <v>186</v>
      </c>
      <c r="D14" s="47">
        <v>2234467</v>
      </c>
      <c r="E14" s="47">
        <v>37867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2272334</v>
      </c>
      <c r="O14" s="48">
        <f t="shared" si="1"/>
        <v>1.5495010548969175</v>
      </c>
      <c r="P14" s="9"/>
    </row>
    <row r="15" spans="1:133">
      <c r="A15" s="12"/>
      <c r="B15" s="25">
        <v>319</v>
      </c>
      <c r="C15" s="20" t="s">
        <v>260</v>
      </c>
      <c r="D15" s="47">
        <v>739013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739013</v>
      </c>
      <c r="O15" s="48">
        <f t="shared" si="1"/>
        <v>0.50393182651957658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SUM(D17:D32)</f>
        <v>36120545</v>
      </c>
      <c r="E16" s="32">
        <f t="shared" si="3"/>
        <v>48895391</v>
      </c>
      <c r="F16" s="32">
        <f t="shared" si="3"/>
        <v>0</v>
      </c>
      <c r="G16" s="32">
        <f t="shared" si="3"/>
        <v>30842852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1904940</v>
      </c>
      <c r="N16" s="45">
        <f>SUM(D16:M16)</f>
        <v>117763728</v>
      </c>
      <c r="O16" s="46">
        <f t="shared" si="1"/>
        <v>80.30290475105933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28106436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28106436</v>
      </c>
      <c r="O17" s="48">
        <f t="shared" si="1"/>
        <v>19.165735420669979</v>
      </c>
      <c r="P17" s="9"/>
    </row>
    <row r="18" spans="1:16">
      <c r="A18" s="12"/>
      <c r="B18" s="25">
        <v>323.10000000000002</v>
      </c>
      <c r="C18" s="20" t="s">
        <v>20</v>
      </c>
      <c r="D18" s="47">
        <v>34469370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1" si="4">SUM(D18:M18)</f>
        <v>34469370</v>
      </c>
      <c r="O18" s="48">
        <f t="shared" si="1"/>
        <v>23.504610315487142</v>
      </c>
      <c r="P18" s="9"/>
    </row>
    <row r="19" spans="1:16">
      <c r="A19" s="12"/>
      <c r="B19" s="25">
        <v>323.2</v>
      </c>
      <c r="C19" s="20" t="s">
        <v>21</v>
      </c>
      <c r="D19" s="47">
        <v>0</v>
      </c>
      <c r="E19" s="47">
        <v>1939053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1939053</v>
      </c>
      <c r="O19" s="48">
        <f t="shared" si="1"/>
        <v>1.3222372542949374</v>
      </c>
      <c r="P19" s="9"/>
    </row>
    <row r="20" spans="1:16">
      <c r="A20" s="12"/>
      <c r="B20" s="25">
        <v>323.7</v>
      </c>
      <c r="C20" s="20" t="s">
        <v>164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1904940</v>
      </c>
      <c r="N20" s="47">
        <f t="shared" si="4"/>
        <v>1904940</v>
      </c>
      <c r="O20" s="48">
        <f t="shared" si="1"/>
        <v>1.298975652133592</v>
      </c>
      <c r="P20" s="9"/>
    </row>
    <row r="21" spans="1:16">
      <c r="A21" s="12"/>
      <c r="B21" s="25">
        <v>324.11</v>
      </c>
      <c r="C21" s="20" t="s">
        <v>22</v>
      </c>
      <c r="D21" s="47">
        <v>0</v>
      </c>
      <c r="E21" s="47">
        <v>0</v>
      </c>
      <c r="F21" s="47">
        <v>0</v>
      </c>
      <c r="G21" s="47">
        <v>1390051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1390051</v>
      </c>
      <c r="O21" s="48">
        <f t="shared" si="1"/>
        <v>0.94787363603260566</v>
      </c>
      <c r="P21" s="9"/>
    </row>
    <row r="22" spans="1:16">
      <c r="A22" s="12"/>
      <c r="B22" s="25">
        <v>324.12</v>
      </c>
      <c r="C22" s="20" t="s">
        <v>23</v>
      </c>
      <c r="D22" s="47">
        <v>0</v>
      </c>
      <c r="E22" s="47">
        <v>0</v>
      </c>
      <c r="F22" s="47">
        <v>0</v>
      </c>
      <c r="G22" s="47">
        <v>153042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153042</v>
      </c>
      <c r="O22" s="48">
        <f t="shared" si="1"/>
        <v>0.10435910409452749</v>
      </c>
      <c r="P22" s="9"/>
    </row>
    <row r="23" spans="1:16">
      <c r="A23" s="12"/>
      <c r="B23" s="25">
        <v>324.20999999999998</v>
      </c>
      <c r="C23" s="20" t="s">
        <v>24</v>
      </c>
      <c r="D23" s="47">
        <v>0</v>
      </c>
      <c r="E23" s="47">
        <v>0</v>
      </c>
      <c r="F23" s="47">
        <v>0</v>
      </c>
      <c r="G23" s="47">
        <v>1379228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1379228</v>
      </c>
      <c r="O23" s="48">
        <f t="shared" si="1"/>
        <v>0.94049344900149612</v>
      </c>
      <c r="P23" s="9"/>
    </row>
    <row r="24" spans="1:16">
      <c r="A24" s="12"/>
      <c r="B24" s="25">
        <v>324.22000000000003</v>
      </c>
      <c r="C24" s="20" t="s">
        <v>25</v>
      </c>
      <c r="D24" s="47">
        <v>0</v>
      </c>
      <c r="E24" s="47">
        <v>0</v>
      </c>
      <c r="F24" s="47">
        <v>0</v>
      </c>
      <c r="G24" s="47">
        <v>291499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291499</v>
      </c>
      <c r="O24" s="48">
        <f t="shared" si="1"/>
        <v>0.19877271915193653</v>
      </c>
      <c r="P24" s="9"/>
    </row>
    <row r="25" spans="1:16">
      <c r="A25" s="12"/>
      <c r="B25" s="25">
        <v>324.31</v>
      </c>
      <c r="C25" s="20" t="s">
        <v>26</v>
      </c>
      <c r="D25" s="47">
        <v>0</v>
      </c>
      <c r="E25" s="47">
        <v>0</v>
      </c>
      <c r="F25" s="47">
        <v>0</v>
      </c>
      <c r="G25" s="47">
        <v>16708885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16708885</v>
      </c>
      <c r="O25" s="48">
        <f t="shared" si="1"/>
        <v>11.393762947547007</v>
      </c>
      <c r="P25" s="9"/>
    </row>
    <row r="26" spans="1:16">
      <c r="A26" s="12"/>
      <c r="B26" s="25">
        <v>324.32</v>
      </c>
      <c r="C26" s="20" t="s">
        <v>27</v>
      </c>
      <c r="D26" s="47">
        <v>0</v>
      </c>
      <c r="E26" s="47">
        <v>0</v>
      </c>
      <c r="F26" s="47">
        <v>0</v>
      </c>
      <c r="G26" s="47">
        <v>5027829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5027829</v>
      </c>
      <c r="O26" s="48">
        <f t="shared" si="1"/>
        <v>3.4284688515602517</v>
      </c>
      <c r="P26" s="9"/>
    </row>
    <row r="27" spans="1:16">
      <c r="A27" s="12"/>
      <c r="B27" s="25">
        <v>324.51</v>
      </c>
      <c r="C27" s="20" t="s">
        <v>28</v>
      </c>
      <c r="D27" s="47">
        <v>0</v>
      </c>
      <c r="E27" s="47">
        <v>17415371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17415371</v>
      </c>
      <c r="O27" s="48">
        <f t="shared" si="1"/>
        <v>11.875514662862582</v>
      </c>
      <c r="P27" s="9"/>
    </row>
    <row r="28" spans="1:16">
      <c r="A28" s="12"/>
      <c r="B28" s="25">
        <v>324.61</v>
      </c>
      <c r="C28" s="20" t="s">
        <v>30</v>
      </c>
      <c r="D28" s="47">
        <v>0</v>
      </c>
      <c r="E28" s="47">
        <v>0</v>
      </c>
      <c r="F28" s="47">
        <v>0</v>
      </c>
      <c r="G28" s="47">
        <v>3920198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3920198</v>
      </c>
      <c r="O28" s="48">
        <f t="shared" si="1"/>
        <v>2.6731769785624762</v>
      </c>
      <c r="P28" s="9"/>
    </row>
    <row r="29" spans="1:16">
      <c r="A29" s="12"/>
      <c r="B29" s="25">
        <v>324.62</v>
      </c>
      <c r="C29" s="20" t="s">
        <v>31</v>
      </c>
      <c r="D29" s="47">
        <v>0</v>
      </c>
      <c r="E29" s="47">
        <v>0</v>
      </c>
      <c r="F29" s="47">
        <v>0</v>
      </c>
      <c r="G29" s="47">
        <v>44396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44396</v>
      </c>
      <c r="O29" s="48">
        <f t="shared" si="1"/>
        <v>3.0273564024128296E-2</v>
      </c>
      <c r="P29" s="9"/>
    </row>
    <row r="30" spans="1:16">
      <c r="A30" s="12"/>
      <c r="B30" s="25">
        <v>324.91000000000003</v>
      </c>
      <c r="C30" s="20" t="s">
        <v>30</v>
      </c>
      <c r="D30" s="47">
        <v>0</v>
      </c>
      <c r="E30" s="47">
        <v>0</v>
      </c>
      <c r="F30" s="47">
        <v>0</v>
      </c>
      <c r="G30" s="47">
        <v>896661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896661</v>
      </c>
      <c r="O30" s="48">
        <f t="shared" si="1"/>
        <v>0.61143175492023838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772296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772296</v>
      </c>
      <c r="O31" s="48">
        <f t="shared" si="1"/>
        <v>0.52662745295923474</v>
      </c>
      <c r="P31" s="9"/>
    </row>
    <row r="32" spans="1:16">
      <c r="A32" s="12"/>
      <c r="B32" s="25">
        <v>329</v>
      </c>
      <c r="C32" s="20" t="s">
        <v>34</v>
      </c>
      <c r="D32" s="47">
        <v>1651175</v>
      </c>
      <c r="E32" s="47">
        <v>1434531</v>
      </c>
      <c r="F32" s="47">
        <v>0</v>
      </c>
      <c r="G32" s="47">
        <v>258767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3344473</v>
      </c>
      <c r="O32" s="48">
        <f t="shared" si="1"/>
        <v>2.2805909877571953</v>
      </c>
      <c r="P32" s="9"/>
    </row>
    <row r="33" spans="1:16" ht="15.75">
      <c r="A33" s="29" t="s">
        <v>37</v>
      </c>
      <c r="B33" s="30"/>
      <c r="C33" s="31"/>
      <c r="D33" s="32">
        <f t="shared" ref="D33:M33" si="5">SUM(D34:D63)</f>
        <v>127335443</v>
      </c>
      <c r="E33" s="32">
        <f t="shared" si="5"/>
        <v>233127204</v>
      </c>
      <c r="F33" s="32">
        <f t="shared" si="5"/>
        <v>2001360</v>
      </c>
      <c r="G33" s="32">
        <f t="shared" si="5"/>
        <v>91053829</v>
      </c>
      <c r="H33" s="32">
        <f t="shared" si="5"/>
        <v>0</v>
      </c>
      <c r="I33" s="32">
        <f t="shared" si="5"/>
        <v>10942448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46291</v>
      </c>
      <c r="N33" s="45">
        <f>SUM(D33:M33)</f>
        <v>464506575</v>
      </c>
      <c r="O33" s="46">
        <f t="shared" si="1"/>
        <v>316.74631808926597</v>
      </c>
      <c r="P33" s="10"/>
    </row>
    <row r="34" spans="1:16">
      <c r="A34" s="12"/>
      <c r="B34" s="25">
        <v>331.1</v>
      </c>
      <c r="C34" s="20" t="s">
        <v>35</v>
      </c>
      <c r="D34" s="47">
        <v>1368687</v>
      </c>
      <c r="E34" s="47">
        <v>109412173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110780860</v>
      </c>
      <c r="O34" s="48">
        <f t="shared" si="1"/>
        <v>75.541297816424745</v>
      </c>
      <c r="P34" s="9"/>
    </row>
    <row r="35" spans="1:16">
      <c r="A35" s="12"/>
      <c r="B35" s="25">
        <v>331.2</v>
      </c>
      <c r="C35" s="20" t="s">
        <v>36</v>
      </c>
      <c r="D35" s="47">
        <v>32873</v>
      </c>
      <c r="E35" s="47">
        <v>7473506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7506379</v>
      </c>
      <c r="O35" s="48">
        <f t="shared" si="1"/>
        <v>5.1185882792565121</v>
      </c>
      <c r="P35" s="9"/>
    </row>
    <row r="36" spans="1:16">
      <c r="A36" s="12"/>
      <c r="B36" s="25">
        <v>331.39</v>
      </c>
      <c r="C36" s="20" t="s">
        <v>42</v>
      </c>
      <c r="D36" s="47">
        <v>0</v>
      </c>
      <c r="E36" s="47">
        <v>59975</v>
      </c>
      <c r="F36" s="47">
        <v>0</v>
      </c>
      <c r="G36" s="47">
        <v>200000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46291</v>
      </c>
      <c r="N36" s="47">
        <f t="shared" ref="N36:N45" si="6">SUM(D36:M36)</f>
        <v>306266</v>
      </c>
      <c r="O36" s="48">
        <f t="shared" si="1"/>
        <v>0.20884231370875025</v>
      </c>
      <c r="P36" s="9"/>
    </row>
    <row r="37" spans="1:16">
      <c r="A37" s="12"/>
      <c r="B37" s="25">
        <v>331.49</v>
      </c>
      <c r="C37" s="20" t="s">
        <v>44</v>
      </c>
      <c r="D37" s="47">
        <v>0</v>
      </c>
      <c r="E37" s="47">
        <v>58556435</v>
      </c>
      <c r="F37" s="47">
        <v>0</v>
      </c>
      <c r="G37" s="47">
        <v>421912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58978347</v>
      </c>
      <c r="O37" s="48">
        <f t="shared" ref="O37:O68" si="7">(N37/O$130)</f>
        <v>40.217243984632738</v>
      </c>
      <c r="P37" s="9"/>
    </row>
    <row r="38" spans="1:16">
      <c r="A38" s="12"/>
      <c r="B38" s="25">
        <v>331.5</v>
      </c>
      <c r="C38" s="20" t="s">
        <v>38</v>
      </c>
      <c r="D38" s="47">
        <v>0</v>
      </c>
      <c r="E38" s="47">
        <v>5476350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5476350</v>
      </c>
      <c r="O38" s="48">
        <f t="shared" si="7"/>
        <v>3.734314630676975</v>
      </c>
      <c r="P38" s="9"/>
    </row>
    <row r="39" spans="1:16">
      <c r="A39" s="12"/>
      <c r="B39" s="25">
        <v>331.62</v>
      </c>
      <c r="C39" s="20" t="s">
        <v>45</v>
      </c>
      <c r="D39" s="47">
        <v>0</v>
      </c>
      <c r="E39" s="47">
        <v>937017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937017</v>
      </c>
      <c r="O39" s="48">
        <f t="shared" si="7"/>
        <v>0.63895044916651555</v>
      </c>
      <c r="P39" s="9"/>
    </row>
    <row r="40" spans="1:16">
      <c r="A40" s="12"/>
      <c r="B40" s="25">
        <v>331.69</v>
      </c>
      <c r="C40" s="20" t="s">
        <v>46</v>
      </c>
      <c r="D40" s="47">
        <v>735019</v>
      </c>
      <c r="E40" s="47">
        <v>12308064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13043083</v>
      </c>
      <c r="O40" s="48">
        <f t="shared" si="7"/>
        <v>8.8940582095801286</v>
      </c>
      <c r="P40" s="9"/>
    </row>
    <row r="41" spans="1:16">
      <c r="A41" s="12"/>
      <c r="B41" s="25">
        <v>331.7</v>
      </c>
      <c r="C41" s="20" t="s">
        <v>235</v>
      </c>
      <c r="D41" s="47">
        <v>0</v>
      </c>
      <c r="E41" s="47">
        <v>68387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68387</v>
      </c>
      <c r="O41" s="48">
        <f t="shared" si="7"/>
        <v>4.6632989974728846E-2</v>
      </c>
      <c r="P41" s="9"/>
    </row>
    <row r="42" spans="1:16">
      <c r="A42" s="12"/>
      <c r="B42" s="25">
        <v>331.9</v>
      </c>
      <c r="C42" s="20" t="s">
        <v>39</v>
      </c>
      <c r="D42" s="47">
        <v>0</v>
      </c>
      <c r="E42" s="47">
        <v>1430</v>
      </c>
      <c r="F42" s="47">
        <v>0</v>
      </c>
      <c r="G42" s="47">
        <v>0</v>
      </c>
      <c r="H42" s="47">
        <v>0</v>
      </c>
      <c r="I42" s="47">
        <v>10942448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10943878</v>
      </c>
      <c r="O42" s="48">
        <f t="shared" si="7"/>
        <v>7.4626135531410291</v>
      </c>
      <c r="P42" s="9"/>
    </row>
    <row r="43" spans="1:16">
      <c r="A43" s="12"/>
      <c r="B43" s="25">
        <v>333</v>
      </c>
      <c r="C43" s="20" t="s">
        <v>4</v>
      </c>
      <c r="D43" s="47">
        <v>6697</v>
      </c>
      <c r="E43" s="47">
        <v>5370</v>
      </c>
      <c r="F43" s="47">
        <v>153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12220</v>
      </c>
      <c r="O43" s="48">
        <f t="shared" si="7"/>
        <v>8.3327991795397738E-3</v>
      </c>
      <c r="P43" s="9"/>
    </row>
    <row r="44" spans="1:16">
      <c r="A44" s="12"/>
      <c r="B44" s="25">
        <v>334.1</v>
      </c>
      <c r="C44" s="20" t="s">
        <v>40</v>
      </c>
      <c r="D44" s="47">
        <v>0</v>
      </c>
      <c r="E44" s="47">
        <v>0</v>
      </c>
      <c r="F44" s="47">
        <v>0</v>
      </c>
      <c r="G44" s="47">
        <v>319258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319258</v>
      </c>
      <c r="O44" s="48">
        <f t="shared" si="7"/>
        <v>0.21770153849930515</v>
      </c>
      <c r="P44" s="9"/>
    </row>
    <row r="45" spans="1:16">
      <c r="A45" s="12"/>
      <c r="B45" s="25">
        <v>334.2</v>
      </c>
      <c r="C45" s="20" t="s">
        <v>41</v>
      </c>
      <c r="D45" s="47">
        <v>0</v>
      </c>
      <c r="E45" s="47">
        <v>2233681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2233681</v>
      </c>
      <c r="O45" s="48">
        <f t="shared" si="7"/>
        <v>1.5231436337277888</v>
      </c>
      <c r="P45" s="9"/>
    </row>
    <row r="46" spans="1:16">
      <c r="A46" s="12"/>
      <c r="B46" s="25">
        <v>334.39</v>
      </c>
      <c r="C46" s="20" t="s">
        <v>47</v>
      </c>
      <c r="D46" s="47">
        <v>0</v>
      </c>
      <c r="E46" s="47">
        <v>437509</v>
      </c>
      <c r="F46" s="47">
        <v>0</v>
      </c>
      <c r="G46" s="47">
        <v>1082779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0" si="8">SUM(D46:M46)</f>
        <v>1520288</v>
      </c>
      <c r="O46" s="48">
        <f t="shared" si="7"/>
        <v>1.0366820457499315</v>
      </c>
      <c r="P46" s="9"/>
    </row>
    <row r="47" spans="1:16">
      <c r="A47" s="12"/>
      <c r="B47" s="25">
        <v>334.49</v>
      </c>
      <c r="C47" s="20" t="s">
        <v>48</v>
      </c>
      <c r="D47" s="47">
        <v>0</v>
      </c>
      <c r="E47" s="47">
        <v>5127264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5127264</v>
      </c>
      <c r="O47" s="48">
        <f t="shared" si="7"/>
        <v>3.4962734249168426</v>
      </c>
      <c r="P47" s="9"/>
    </row>
    <row r="48" spans="1:16">
      <c r="A48" s="12"/>
      <c r="B48" s="25">
        <v>334.69</v>
      </c>
      <c r="C48" s="20" t="s">
        <v>49</v>
      </c>
      <c r="D48" s="47">
        <v>264215</v>
      </c>
      <c r="E48" s="47">
        <v>5251770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5515985</v>
      </c>
      <c r="O48" s="48">
        <f t="shared" si="7"/>
        <v>3.7613416761336902</v>
      </c>
      <c r="P48" s="9"/>
    </row>
    <row r="49" spans="1:16">
      <c r="A49" s="12"/>
      <c r="B49" s="25">
        <v>334.7</v>
      </c>
      <c r="C49" s="20" t="s">
        <v>50</v>
      </c>
      <c r="D49" s="47">
        <v>0</v>
      </c>
      <c r="E49" s="47">
        <v>1007606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1007606</v>
      </c>
      <c r="O49" s="48">
        <f t="shared" si="7"/>
        <v>0.68708497954986514</v>
      </c>
      <c r="P49" s="9"/>
    </row>
    <row r="50" spans="1:16">
      <c r="A50" s="12"/>
      <c r="B50" s="25">
        <v>334.82</v>
      </c>
      <c r="C50" s="20" t="s">
        <v>222</v>
      </c>
      <c r="D50" s="47">
        <v>3431928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3431928</v>
      </c>
      <c r="O50" s="48">
        <f t="shared" si="7"/>
        <v>2.3402264175646135</v>
      </c>
      <c r="P50" s="9"/>
    </row>
    <row r="51" spans="1:16">
      <c r="A51" s="12"/>
      <c r="B51" s="25">
        <v>334.9</v>
      </c>
      <c r="C51" s="20" t="s">
        <v>51</v>
      </c>
      <c r="D51" s="47">
        <v>47345</v>
      </c>
      <c r="E51" s="47">
        <v>109543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156888</v>
      </c>
      <c r="O51" s="48">
        <f t="shared" si="7"/>
        <v>0.10698168557116497</v>
      </c>
      <c r="P51" s="9"/>
    </row>
    <row r="52" spans="1:16">
      <c r="A52" s="12"/>
      <c r="B52" s="25">
        <v>335.12</v>
      </c>
      <c r="C52" s="20" t="s">
        <v>187</v>
      </c>
      <c r="D52" s="47">
        <v>32408470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32408470</v>
      </c>
      <c r="O52" s="48">
        <f t="shared" si="7"/>
        <v>22.099285779553139</v>
      </c>
      <c r="P52" s="9"/>
    </row>
    <row r="53" spans="1:16">
      <c r="A53" s="12"/>
      <c r="B53" s="25">
        <v>335.13</v>
      </c>
      <c r="C53" s="20" t="s">
        <v>188</v>
      </c>
      <c r="D53" s="47">
        <v>492066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492066</v>
      </c>
      <c r="O53" s="48">
        <f t="shared" si="7"/>
        <v>0.33553904755150721</v>
      </c>
      <c r="P53" s="9"/>
    </row>
    <row r="54" spans="1:16">
      <c r="A54" s="12"/>
      <c r="B54" s="25">
        <v>335.14</v>
      </c>
      <c r="C54" s="20" t="s">
        <v>189</v>
      </c>
      <c r="D54" s="47">
        <v>35063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35063</v>
      </c>
      <c r="O54" s="48">
        <f t="shared" si="7"/>
        <v>2.3909405698216288E-2</v>
      </c>
      <c r="P54" s="9"/>
    </row>
    <row r="55" spans="1:16">
      <c r="A55" s="12"/>
      <c r="B55" s="25">
        <v>335.15</v>
      </c>
      <c r="C55" s="20" t="s">
        <v>190</v>
      </c>
      <c r="D55" s="47">
        <v>585676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585676</v>
      </c>
      <c r="O55" s="48">
        <f t="shared" si="7"/>
        <v>0.3993715623793892</v>
      </c>
      <c r="P55" s="9"/>
    </row>
    <row r="56" spans="1:16">
      <c r="A56" s="12"/>
      <c r="B56" s="25">
        <v>335.16</v>
      </c>
      <c r="C56" s="20" t="s">
        <v>191</v>
      </c>
      <c r="D56" s="47">
        <v>606827</v>
      </c>
      <c r="E56" s="47">
        <v>0</v>
      </c>
      <c r="F56" s="47">
        <v>2000004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2606831</v>
      </c>
      <c r="O56" s="48">
        <f t="shared" si="7"/>
        <v>1.7775940440260922</v>
      </c>
      <c r="P56" s="9"/>
    </row>
    <row r="57" spans="1:16">
      <c r="A57" s="12"/>
      <c r="B57" s="25">
        <v>335.18</v>
      </c>
      <c r="C57" s="20" t="s">
        <v>192</v>
      </c>
      <c r="D57" s="47">
        <v>87267100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87267100</v>
      </c>
      <c r="O57" s="48">
        <f t="shared" si="7"/>
        <v>59.507301086809768</v>
      </c>
      <c r="P57" s="9"/>
    </row>
    <row r="58" spans="1:16">
      <c r="A58" s="12"/>
      <c r="B58" s="25">
        <v>335.19</v>
      </c>
      <c r="C58" s="20" t="s">
        <v>254</v>
      </c>
      <c r="D58" s="47">
        <v>0</v>
      </c>
      <c r="E58" s="47">
        <v>5741022</v>
      </c>
      <c r="F58" s="47">
        <v>0</v>
      </c>
      <c r="G58" s="47">
        <v>83744649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89485671</v>
      </c>
      <c r="O58" s="48">
        <f t="shared" si="7"/>
        <v>61.02014123480901</v>
      </c>
      <c r="P58" s="9"/>
    </row>
    <row r="59" spans="1:16">
      <c r="A59" s="12"/>
      <c r="B59" s="25">
        <v>335.21</v>
      </c>
      <c r="C59" s="20" t="s">
        <v>58</v>
      </c>
      <c r="D59" s="47">
        <v>0</v>
      </c>
      <c r="E59" s="47">
        <v>503671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503671</v>
      </c>
      <c r="O59" s="48">
        <f t="shared" si="7"/>
        <v>0.34345247917823052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17009011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17009011</v>
      </c>
      <c r="O60" s="48">
        <f t="shared" si="7"/>
        <v>11.598418404712191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216282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216282</v>
      </c>
      <c r="O61" s="48">
        <f t="shared" si="7"/>
        <v>0.14748236269633561</v>
      </c>
      <c r="P61" s="9"/>
    </row>
    <row r="62" spans="1:16">
      <c r="A62" s="12"/>
      <c r="B62" s="25">
        <v>337.7</v>
      </c>
      <c r="C62" s="20" t="s">
        <v>64</v>
      </c>
      <c r="D62" s="47">
        <v>1920</v>
      </c>
      <c r="E62" s="47">
        <v>250000</v>
      </c>
      <c r="F62" s="47">
        <v>0</v>
      </c>
      <c r="G62" s="47">
        <v>125000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376920</v>
      </c>
      <c r="O62" s="48">
        <f t="shared" si="7"/>
        <v>0.25702116749199111</v>
      </c>
      <c r="P62" s="9"/>
    </row>
    <row r="63" spans="1:16">
      <c r="A63" s="12"/>
      <c r="B63" s="25">
        <v>339</v>
      </c>
      <c r="C63" s="20" t="s">
        <v>65</v>
      </c>
      <c r="D63" s="47">
        <v>51557</v>
      </c>
      <c r="E63" s="47">
        <v>1157420</v>
      </c>
      <c r="F63" s="47">
        <v>1203</v>
      </c>
      <c r="G63" s="47">
        <v>4943949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6154129</v>
      </c>
      <c r="O63" s="48">
        <f t="shared" si="7"/>
        <v>4.1964910869052314</v>
      </c>
      <c r="P63" s="9"/>
    </row>
    <row r="64" spans="1:16" ht="15.75">
      <c r="A64" s="29" t="s">
        <v>70</v>
      </c>
      <c r="B64" s="30"/>
      <c r="C64" s="31"/>
      <c r="D64" s="32">
        <f t="shared" ref="D64:M64" si="9">SUM(D65:D98)</f>
        <v>205441931</v>
      </c>
      <c r="E64" s="32">
        <f t="shared" si="9"/>
        <v>78607826</v>
      </c>
      <c r="F64" s="32">
        <f t="shared" si="9"/>
        <v>0</v>
      </c>
      <c r="G64" s="32">
        <f t="shared" si="9"/>
        <v>661743</v>
      </c>
      <c r="H64" s="32">
        <f t="shared" si="9"/>
        <v>0</v>
      </c>
      <c r="I64" s="32">
        <f t="shared" si="9"/>
        <v>273082939</v>
      </c>
      <c r="J64" s="32">
        <f t="shared" si="9"/>
        <v>146118637</v>
      </c>
      <c r="K64" s="32">
        <f t="shared" si="9"/>
        <v>0</v>
      </c>
      <c r="L64" s="32">
        <f t="shared" si="9"/>
        <v>0</v>
      </c>
      <c r="M64" s="32">
        <f t="shared" si="9"/>
        <v>308884449</v>
      </c>
      <c r="N64" s="32">
        <f>SUM(D64:M64)</f>
        <v>1012797525</v>
      </c>
      <c r="O64" s="46">
        <f t="shared" si="7"/>
        <v>690.62507245171139</v>
      </c>
      <c r="P64" s="10"/>
    </row>
    <row r="65" spans="1:16">
      <c r="A65" s="12"/>
      <c r="B65" s="25">
        <v>341.1</v>
      </c>
      <c r="C65" s="20" t="s">
        <v>193</v>
      </c>
      <c r="D65" s="47">
        <v>11191999</v>
      </c>
      <c r="E65" s="47">
        <v>52981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11244980</v>
      </c>
      <c r="O65" s="48">
        <f t="shared" si="7"/>
        <v>7.6679345432030406</v>
      </c>
      <c r="P65" s="9"/>
    </row>
    <row r="66" spans="1:16">
      <c r="A66" s="12"/>
      <c r="B66" s="25">
        <v>341.16</v>
      </c>
      <c r="C66" s="20" t="s">
        <v>194</v>
      </c>
      <c r="D66" s="47">
        <v>0</v>
      </c>
      <c r="E66" s="47">
        <v>2979757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98" si="10">SUM(D66:M66)</f>
        <v>2979757</v>
      </c>
      <c r="O66" s="48">
        <f t="shared" si="7"/>
        <v>2.0318917090693858</v>
      </c>
      <c r="P66" s="9"/>
    </row>
    <row r="67" spans="1:16">
      <c r="A67" s="12"/>
      <c r="B67" s="25">
        <v>341.2</v>
      </c>
      <c r="C67" s="20" t="s">
        <v>195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146118637</v>
      </c>
      <c r="K67" s="47">
        <v>0</v>
      </c>
      <c r="L67" s="47">
        <v>0</v>
      </c>
      <c r="M67" s="47">
        <v>0</v>
      </c>
      <c r="N67" s="47">
        <f t="shared" si="10"/>
        <v>146118637</v>
      </c>
      <c r="O67" s="48">
        <f t="shared" si="7"/>
        <v>99.638073527747125</v>
      </c>
      <c r="P67" s="9"/>
    </row>
    <row r="68" spans="1:16">
      <c r="A68" s="12"/>
      <c r="B68" s="25">
        <v>341.3</v>
      </c>
      <c r="C68" s="20" t="s">
        <v>196</v>
      </c>
      <c r="D68" s="47">
        <v>0</v>
      </c>
      <c r="E68" s="47">
        <v>420564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420564</v>
      </c>
      <c r="O68" s="48">
        <f t="shared" si="7"/>
        <v>0.28678194387430156</v>
      </c>
      <c r="P68" s="9"/>
    </row>
    <row r="69" spans="1:16">
      <c r="A69" s="12"/>
      <c r="B69" s="25">
        <v>341.52</v>
      </c>
      <c r="C69" s="20" t="s">
        <v>197</v>
      </c>
      <c r="D69" s="47">
        <v>2614358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2614358</v>
      </c>
      <c r="O69" s="48">
        <f t="shared" ref="O69:O100" si="11">(N69/O$130)</f>
        <v>1.7827266937334896</v>
      </c>
      <c r="P69" s="9"/>
    </row>
    <row r="70" spans="1:16">
      <c r="A70" s="12"/>
      <c r="B70" s="25">
        <v>341.55</v>
      </c>
      <c r="C70" s="20" t="s">
        <v>198</v>
      </c>
      <c r="D70" s="47">
        <v>311527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311527</v>
      </c>
      <c r="O70" s="48">
        <f t="shared" si="11"/>
        <v>0.21242978150609548</v>
      </c>
      <c r="P70" s="9"/>
    </row>
    <row r="71" spans="1:16">
      <c r="A71" s="12"/>
      <c r="B71" s="25">
        <v>341.8</v>
      </c>
      <c r="C71" s="20" t="s">
        <v>199</v>
      </c>
      <c r="D71" s="47">
        <v>53998225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53998225</v>
      </c>
      <c r="O71" s="48">
        <f t="shared" si="11"/>
        <v>36.821306462897226</v>
      </c>
      <c r="P71" s="9"/>
    </row>
    <row r="72" spans="1:16">
      <c r="A72" s="12"/>
      <c r="B72" s="25">
        <v>341.9</v>
      </c>
      <c r="C72" s="20" t="s">
        <v>200</v>
      </c>
      <c r="D72" s="47">
        <v>27481792</v>
      </c>
      <c r="E72" s="47">
        <v>687591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28169383</v>
      </c>
      <c r="O72" s="48">
        <f t="shared" si="11"/>
        <v>19.208658883023048</v>
      </c>
      <c r="P72" s="9"/>
    </row>
    <row r="73" spans="1:16">
      <c r="A73" s="12"/>
      <c r="B73" s="25">
        <v>342.1</v>
      </c>
      <c r="C73" s="20" t="s">
        <v>80</v>
      </c>
      <c r="D73" s="47">
        <v>74074992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74074992</v>
      </c>
      <c r="O73" s="48">
        <f t="shared" si="11"/>
        <v>50.511622959248385</v>
      </c>
      <c r="P73" s="9"/>
    </row>
    <row r="74" spans="1:16">
      <c r="A74" s="12"/>
      <c r="B74" s="25">
        <v>342.2</v>
      </c>
      <c r="C74" s="20" t="s">
        <v>81</v>
      </c>
      <c r="D74" s="47">
        <v>0</v>
      </c>
      <c r="E74" s="47">
        <v>13047779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13047779</v>
      </c>
      <c r="O74" s="48">
        <f t="shared" si="11"/>
        <v>8.8972604047476498</v>
      </c>
      <c r="P74" s="9"/>
    </row>
    <row r="75" spans="1:16">
      <c r="A75" s="12"/>
      <c r="B75" s="25">
        <v>342.3</v>
      </c>
      <c r="C75" s="20" t="s">
        <v>82</v>
      </c>
      <c r="D75" s="47">
        <v>3277847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3277847</v>
      </c>
      <c r="O75" s="48">
        <f t="shared" si="11"/>
        <v>2.2351588209702871</v>
      </c>
      <c r="P75" s="9"/>
    </row>
    <row r="76" spans="1:16">
      <c r="A76" s="12"/>
      <c r="B76" s="25">
        <v>342.4</v>
      </c>
      <c r="C76" s="20" t="s">
        <v>83</v>
      </c>
      <c r="D76" s="47">
        <v>0</v>
      </c>
      <c r="E76" s="47">
        <v>3147266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3147266</v>
      </c>
      <c r="O76" s="48">
        <f t="shared" si="11"/>
        <v>2.1461158381827681</v>
      </c>
      <c r="P76" s="9"/>
    </row>
    <row r="77" spans="1:16">
      <c r="A77" s="12"/>
      <c r="B77" s="25">
        <v>342.5</v>
      </c>
      <c r="C77" s="20" t="s">
        <v>182</v>
      </c>
      <c r="D77" s="47">
        <v>0</v>
      </c>
      <c r="E77" s="47">
        <v>3500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3500</v>
      </c>
      <c r="O77" s="48">
        <f t="shared" si="11"/>
        <v>2.386644609524485E-3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27148367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27148367</v>
      </c>
      <c r="O78" s="48">
        <f t="shared" si="11"/>
        <v>18.512429645126403</v>
      </c>
      <c r="P78" s="9"/>
    </row>
    <row r="79" spans="1:16">
      <c r="A79" s="12"/>
      <c r="B79" s="25">
        <v>342.9</v>
      </c>
      <c r="C79" s="20" t="s">
        <v>85</v>
      </c>
      <c r="D79" s="47">
        <v>177255</v>
      </c>
      <c r="E79" s="47">
        <v>81034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258289</v>
      </c>
      <c r="O79" s="48">
        <f t="shared" si="11"/>
        <v>0.17612687129984847</v>
      </c>
      <c r="P79" s="9"/>
    </row>
    <row r="80" spans="1:16">
      <c r="A80" s="12"/>
      <c r="B80" s="25">
        <v>343.4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307972307</v>
      </c>
      <c r="N80" s="47">
        <f t="shared" si="10"/>
        <v>307972307</v>
      </c>
      <c r="O80" s="48">
        <f t="shared" si="11"/>
        <v>210.00584182410566</v>
      </c>
      <c r="P80" s="9"/>
    </row>
    <row r="81" spans="1:16">
      <c r="A81" s="12"/>
      <c r="B81" s="25">
        <v>343.6</v>
      </c>
      <c r="C81" s="20" t="s">
        <v>87</v>
      </c>
      <c r="D81" s="47">
        <v>61480</v>
      </c>
      <c r="E81" s="47">
        <v>7881</v>
      </c>
      <c r="F81" s="47">
        <v>0</v>
      </c>
      <c r="G81" s="47">
        <v>0</v>
      </c>
      <c r="H81" s="47">
        <v>0</v>
      </c>
      <c r="I81" s="47">
        <v>213330647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213400008</v>
      </c>
      <c r="O81" s="48">
        <f t="shared" si="11"/>
        <v>145.51713679019485</v>
      </c>
      <c r="P81" s="9"/>
    </row>
    <row r="82" spans="1:16">
      <c r="A82" s="12"/>
      <c r="B82" s="25">
        <v>343.9</v>
      </c>
      <c r="C82" s="20" t="s">
        <v>88</v>
      </c>
      <c r="D82" s="47">
        <v>111652</v>
      </c>
      <c r="E82" s="47">
        <v>1582454</v>
      </c>
      <c r="F82" s="47">
        <v>0</v>
      </c>
      <c r="G82" s="47">
        <v>102344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1796450</v>
      </c>
      <c r="O82" s="48">
        <f t="shared" si="11"/>
        <v>1.2249964882229316</v>
      </c>
      <c r="P82" s="9"/>
    </row>
    <row r="83" spans="1:16">
      <c r="A83" s="12"/>
      <c r="B83" s="25">
        <v>344.1</v>
      </c>
      <c r="C83" s="20" t="s">
        <v>201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59752292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59752292</v>
      </c>
      <c r="O83" s="48">
        <f t="shared" si="11"/>
        <v>40.744995888152289</v>
      </c>
      <c r="P83" s="9"/>
    </row>
    <row r="84" spans="1:16">
      <c r="A84" s="12"/>
      <c r="B84" s="25">
        <v>344.3</v>
      </c>
      <c r="C84" s="20" t="s">
        <v>223</v>
      </c>
      <c r="D84" s="47">
        <v>0</v>
      </c>
      <c r="E84" s="47">
        <v>6327479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6327479</v>
      </c>
      <c r="O84" s="48">
        <f t="shared" si="11"/>
        <v>4.3146981849226798</v>
      </c>
      <c r="P84" s="9"/>
    </row>
    <row r="85" spans="1:16">
      <c r="A85" s="12"/>
      <c r="B85" s="25">
        <v>344.5</v>
      </c>
      <c r="C85" s="20" t="s">
        <v>202</v>
      </c>
      <c r="D85" s="47">
        <v>266025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266025</v>
      </c>
      <c r="O85" s="48">
        <f t="shared" si="11"/>
        <v>0.18140203778535746</v>
      </c>
      <c r="P85" s="9"/>
    </row>
    <row r="86" spans="1:16">
      <c r="A86" s="12"/>
      <c r="B86" s="25">
        <v>344.9</v>
      </c>
      <c r="C86" s="20" t="s">
        <v>203</v>
      </c>
      <c r="D86" s="47">
        <v>0</v>
      </c>
      <c r="E86" s="47">
        <v>645030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645030</v>
      </c>
      <c r="O86" s="48">
        <f t="shared" si="11"/>
        <v>0.43984496356616531</v>
      </c>
      <c r="P86" s="9"/>
    </row>
    <row r="87" spans="1:16">
      <c r="A87" s="12"/>
      <c r="B87" s="25">
        <v>346.4</v>
      </c>
      <c r="C87" s="20" t="s">
        <v>93</v>
      </c>
      <c r="D87" s="47">
        <v>2337189</v>
      </c>
      <c r="E87" s="47">
        <v>167240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2504429</v>
      </c>
      <c r="O87" s="48">
        <f t="shared" si="11"/>
        <v>1.7077662779390848</v>
      </c>
      <c r="P87" s="9"/>
    </row>
    <row r="88" spans="1:16">
      <c r="A88" s="12"/>
      <c r="B88" s="25">
        <v>346.9</v>
      </c>
      <c r="C88" s="20" t="s">
        <v>94</v>
      </c>
      <c r="D88" s="47">
        <v>9177</v>
      </c>
      <c r="E88" s="47">
        <v>20175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29352</v>
      </c>
      <c r="O88" s="48">
        <f t="shared" si="11"/>
        <v>2.0015083593932195E-2</v>
      </c>
      <c r="P88" s="9"/>
    </row>
    <row r="89" spans="1:16">
      <c r="A89" s="12"/>
      <c r="B89" s="25">
        <v>347.2</v>
      </c>
      <c r="C89" s="20" t="s">
        <v>95</v>
      </c>
      <c r="D89" s="47">
        <v>2690293</v>
      </c>
      <c r="E89" s="47">
        <v>10723704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13413997</v>
      </c>
      <c r="O89" s="48">
        <f t="shared" si="11"/>
        <v>9.1469838949221742</v>
      </c>
      <c r="P89" s="9"/>
    </row>
    <row r="90" spans="1:16">
      <c r="A90" s="12"/>
      <c r="B90" s="25">
        <v>347.3</v>
      </c>
      <c r="C90" s="20" t="s">
        <v>96</v>
      </c>
      <c r="D90" s="47">
        <v>1528425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1528425</v>
      </c>
      <c r="O90" s="48">
        <f t="shared" si="11"/>
        <v>1.0422306535178461</v>
      </c>
      <c r="P90" s="9"/>
    </row>
    <row r="91" spans="1:16">
      <c r="A91" s="12"/>
      <c r="B91" s="25">
        <v>347.5</v>
      </c>
      <c r="C91" s="20" t="s">
        <v>156</v>
      </c>
      <c r="D91" s="47">
        <v>0</v>
      </c>
      <c r="E91" s="47">
        <v>3234332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3234332</v>
      </c>
      <c r="O91" s="48">
        <f t="shared" si="11"/>
        <v>2.2054860094892992</v>
      </c>
      <c r="P91" s="9"/>
    </row>
    <row r="92" spans="1:16">
      <c r="A92" s="12"/>
      <c r="B92" s="25">
        <v>347.9</v>
      </c>
      <c r="C92" s="20" t="s">
        <v>97</v>
      </c>
      <c r="D92" s="47">
        <v>9268</v>
      </c>
      <c r="E92" s="47">
        <v>1596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10864</v>
      </c>
      <c r="O92" s="48">
        <f t="shared" si="11"/>
        <v>7.4081448679640012E-3</v>
      </c>
      <c r="P92" s="9"/>
    </row>
    <row r="93" spans="1:16">
      <c r="A93" s="12"/>
      <c r="B93" s="25">
        <v>348.92099999999999</v>
      </c>
      <c r="C93" s="20" t="s">
        <v>204</v>
      </c>
      <c r="D93" s="47">
        <v>0</v>
      </c>
      <c r="E93" s="47">
        <v>257893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257893</v>
      </c>
      <c r="O93" s="48">
        <f t="shared" si="11"/>
        <v>0.17585683950974229</v>
      </c>
      <c r="P93" s="9"/>
    </row>
    <row r="94" spans="1:16">
      <c r="A94" s="12"/>
      <c r="B94" s="25">
        <v>348.92200000000003</v>
      </c>
      <c r="C94" s="20" t="s">
        <v>205</v>
      </c>
      <c r="D94" s="47">
        <v>0</v>
      </c>
      <c r="E94" s="47">
        <v>257893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257893</v>
      </c>
      <c r="O94" s="48">
        <f t="shared" si="11"/>
        <v>0.17585683950974229</v>
      </c>
      <c r="P94" s="9"/>
    </row>
    <row r="95" spans="1:16">
      <c r="A95" s="12"/>
      <c r="B95" s="25">
        <v>348.923</v>
      </c>
      <c r="C95" s="20" t="s">
        <v>206</v>
      </c>
      <c r="D95" s="47">
        <v>0</v>
      </c>
      <c r="E95" s="47">
        <v>257893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257893</v>
      </c>
      <c r="O95" s="48">
        <f t="shared" si="11"/>
        <v>0.17585683950974229</v>
      </c>
      <c r="P95" s="9"/>
    </row>
    <row r="96" spans="1:16">
      <c r="A96" s="12"/>
      <c r="B96" s="25">
        <v>348.92399999999998</v>
      </c>
      <c r="C96" s="20" t="s">
        <v>207</v>
      </c>
      <c r="D96" s="47">
        <v>0</v>
      </c>
      <c r="E96" s="47">
        <v>257893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257893</v>
      </c>
      <c r="O96" s="48">
        <f t="shared" si="11"/>
        <v>0.17585683950974229</v>
      </c>
      <c r="P96" s="9"/>
    </row>
    <row r="97" spans="1:16">
      <c r="A97" s="12"/>
      <c r="B97" s="25">
        <v>348.93</v>
      </c>
      <c r="C97" s="20" t="s">
        <v>208</v>
      </c>
      <c r="D97" s="47">
        <v>2858986</v>
      </c>
      <c r="E97" s="47">
        <v>41862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2900848</v>
      </c>
      <c r="O97" s="48">
        <f t="shared" si="11"/>
        <v>1.9780837834999665</v>
      </c>
      <c r="P97" s="9"/>
    </row>
    <row r="98" spans="1:16">
      <c r="A98" s="12"/>
      <c r="B98" s="25">
        <v>349</v>
      </c>
      <c r="C98" s="20" t="s">
        <v>1</v>
      </c>
      <c r="D98" s="47">
        <v>22441441</v>
      </c>
      <c r="E98" s="47">
        <v>7255662</v>
      </c>
      <c r="F98" s="47">
        <v>0</v>
      </c>
      <c r="G98" s="47">
        <v>559399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912142</v>
      </c>
      <c r="N98" s="47">
        <f t="shared" si="10"/>
        <v>31168644</v>
      </c>
      <c r="O98" s="48">
        <f t="shared" si="11"/>
        <v>21.253850339653624</v>
      </c>
      <c r="P98" s="9"/>
    </row>
    <row r="99" spans="1:16" ht="15.75">
      <c r="A99" s="29" t="s">
        <v>71</v>
      </c>
      <c r="B99" s="30"/>
      <c r="C99" s="31"/>
      <c r="D99" s="32">
        <f t="shared" ref="D99:M99" si="12">SUM(D100:D108)</f>
        <v>3023391</v>
      </c>
      <c r="E99" s="32">
        <f t="shared" si="12"/>
        <v>1604982</v>
      </c>
      <c r="F99" s="32">
        <f t="shared" si="12"/>
        <v>0</v>
      </c>
      <c r="G99" s="32">
        <f t="shared" si="12"/>
        <v>785261</v>
      </c>
      <c r="H99" s="32">
        <f t="shared" si="12"/>
        <v>0</v>
      </c>
      <c r="I99" s="32">
        <f t="shared" si="12"/>
        <v>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5413634</v>
      </c>
      <c r="O99" s="46">
        <f t="shared" si="11"/>
        <v>3.6915486868681358</v>
      </c>
      <c r="P99" s="10"/>
    </row>
    <row r="100" spans="1:16">
      <c r="A100" s="13"/>
      <c r="B100" s="40">
        <v>351.1</v>
      </c>
      <c r="C100" s="21" t="s">
        <v>116</v>
      </c>
      <c r="D100" s="47">
        <v>26787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26787</v>
      </c>
      <c r="O100" s="48">
        <f t="shared" si="11"/>
        <v>1.826601404438068E-2</v>
      </c>
      <c r="P100" s="9"/>
    </row>
    <row r="101" spans="1:16">
      <c r="A101" s="13"/>
      <c r="B101" s="40">
        <v>351.2</v>
      </c>
      <c r="C101" s="21" t="s">
        <v>118</v>
      </c>
      <c r="D101" s="47">
        <v>0</v>
      </c>
      <c r="E101" s="47">
        <v>499282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3">SUM(D101:M101)</f>
        <v>499282</v>
      </c>
      <c r="O101" s="48">
        <f t="shared" ref="O101:O128" si="14">(N101/O$130)</f>
        <v>0.34045962683788683</v>
      </c>
      <c r="P101" s="9"/>
    </row>
    <row r="102" spans="1:16">
      <c r="A102" s="13"/>
      <c r="B102" s="40">
        <v>351.3</v>
      </c>
      <c r="C102" s="21" t="s">
        <v>119</v>
      </c>
      <c r="D102" s="47">
        <v>106987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106987</v>
      </c>
      <c r="O102" s="48">
        <f t="shared" si="14"/>
        <v>7.2954270525484588E-2</v>
      </c>
      <c r="P102" s="9"/>
    </row>
    <row r="103" spans="1:16">
      <c r="A103" s="13"/>
      <c r="B103" s="40">
        <v>351.5</v>
      </c>
      <c r="C103" s="21" t="s">
        <v>120</v>
      </c>
      <c r="D103" s="47">
        <v>0</v>
      </c>
      <c r="E103" s="47">
        <v>544567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544567</v>
      </c>
      <c r="O103" s="48">
        <f t="shared" si="14"/>
        <v>0.37133939859283432</v>
      </c>
      <c r="P103" s="9"/>
    </row>
    <row r="104" spans="1:16">
      <c r="A104" s="13"/>
      <c r="B104" s="40">
        <v>351.7</v>
      </c>
      <c r="C104" s="21" t="s">
        <v>209</v>
      </c>
      <c r="D104" s="47">
        <v>0</v>
      </c>
      <c r="E104" s="47">
        <v>0</v>
      </c>
      <c r="F104" s="47">
        <v>0</v>
      </c>
      <c r="G104" s="47">
        <v>775183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775183</v>
      </c>
      <c r="O104" s="48">
        <f t="shared" si="14"/>
        <v>0.52859609381286254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86367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86367</v>
      </c>
      <c r="O105" s="48">
        <f t="shared" si="14"/>
        <v>5.8893524283086057E-2</v>
      </c>
      <c r="P105" s="9"/>
    </row>
    <row r="106" spans="1:16">
      <c r="A106" s="13"/>
      <c r="B106" s="40">
        <v>353</v>
      </c>
      <c r="C106" s="21" t="s">
        <v>122</v>
      </c>
      <c r="D106" s="47">
        <v>0</v>
      </c>
      <c r="E106" s="47">
        <v>83534</v>
      </c>
      <c r="F106" s="47">
        <v>0</v>
      </c>
      <c r="G106" s="47">
        <v>10078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93612</v>
      </c>
      <c r="O106" s="48">
        <f t="shared" si="14"/>
        <v>6.3833878624801735E-2</v>
      </c>
      <c r="P106" s="9"/>
    </row>
    <row r="107" spans="1:16">
      <c r="A107" s="13"/>
      <c r="B107" s="40">
        <v>354</v>
      </c>
      <c r="C107" s="21" t="s">
        <v>123</v>
      </c>
      <c r="D107" s="47">
        <v>39220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39220</v>
      </c>
      <c r="O107" s="48">
        <f t="shared" si="14"/>
        <v>2.6744057595871513E-2</v>
      </c>
      <c r="P107" s="9"/>
    </row>
    <row r="108" spans="1:16">
      <c r="A108" s="13"/>
      <c r="B108" s="40">
        <v>359</v>
      </c>
      <c r="C108" s="21" t="s">
        <v>124</v>
      </c>
      <c r="D108" s="47">
        <v>2850397</v>
      </c>
      <c r="E108" s="47">
        <v>391232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3241629</v>
      </c>
      <c r="O108" s="48">
        <f t="shared" si="14"/>
        <v>2.2104618225509274</v>
      </c>
      <c r="P108" s="9"/>
    </row>
    <row r="109" spans="1:16" ht="15.75">
      <c r="A109" s="29" t="s">
        <v>5</v>
      </c>
      <c r="B109" s="30"/>
      <c r="C109" s="31"/>
      <c r="D109" s="32">
        <f t="shared" ref="D109:M109" si="15">SUM(D110:D118)</f>
        <v>21442928</v>
      </c>
      <c r="E109" s="32">
        <f t="shared" si="15"/>
        <v>26437062</v>
      </c>
      <c r="F109" s="32">
        <f t="shared" si="15"/>
        <v>2365626</v>
      </c>
      <c r="G109" s="32">
        <f t="shared" si="15"/>
        <v>20248809</v>
      </c>
      <c r="H109" s="32">
        <f t="shared" si="15"/>
        <v>0</v>
      </c>
      <c r="I109" s="32">
        <f t="shared" si="15"/>
        <v>6786485</v>
      </c>
      <c r="J109" s="32">
        <f t="shared" si="15"/>
        <v>4266785</v>
      </c>
      <c r="K109" s="32">
        <f t="shared" si="15"/>
        <v>0</v>
      </c>
      <c r="L109" s="32">
        <f t="shared" si="15"/>
        <v>0</v>
      </c>
      <c r="M109" s="32">
        <f t="shared" si="15"/>
        <v>12998232</v>
      </c>
      <c r="N109" s="32">
        <f>SUM(D109:M109)</f>
        <v>94545927</v>
      </c>
      <c r="O109" s="46">
        <f t="shared" si="14"/>
        <v>64.470722007727275</v>
      </c>
      <c r="P109" s="10"/>
    </row>
    <row r="110" spans="1:16">
      <c r="A110" s="12"/>
      <c r="B110" s="25">
        <v>361.1</v>
      </c>
      <c r="C110" s="20" t="s">
        <v>125</v>
      </c>
      <c r="D110" s="47">
        <v>8799878</v>
      </c>
      <c r="E110" s="47">
        <v>9031304</v>
      </c>
      <c r="F110" s="47">
        <v>239494</v>
      </c>
      <c r="G110" s="47">
        <v>16699070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12406950</v>
      </c>
      <c r="N110" s="47">
        <f>SUM(D110:M110)</f>
        <v>47176696</v>
      </c>
      <c r="O110" s="48">
        <f t="shared" si="14"/>
        <v>32.169716343878669</v>
      </c>
      <c r="P110" s="9"/>
    </row>
    <row r="111" spans="1:16">
      <c r="A111" s="12"/>
      <c r="B111" s="25">
        <v>361.3</v>
      </c>
      <c r="C111" s="20" t="s">
        <v>210</v>
      </c>
      <c r="D111" s="47">
        <v>-339387</v>
      </c>
      <c r="E111" s="47">
        <v>-357754</v>
      </c>
      <c r="F111" s="47">
        <v>-17055</v>
      </c>
      <c r="G111" s="47">
        <v>-916679</v>
      </c>
      <c r="H111" s="47">
        <v>0</v>
      </c>
      <c r="I111" s="47">
        <v>-376459</v>
      </c>
      <c r="J111" s="47">
        <v>-113628</v>
      </c>
      <c r="K111" s="47">
        <v>0</v>
      </c>
      <c r="L111" s="47">
        <v>0</v>
      </c>
      <c r="M111" s="47">
        <v>4040</v>
      </c>
      <c r="N111" s="47">
        <f t="shared" ref="N111:N118" si="16">SUM(D111:M111)</f>
        <v>-2116922</v>
      </c>
      <c r="O111" s="48">
        <f t="shared" si="14"/>
        <v>-1.443525851452512</v>
      </c>
      <c r="P111" s="9"/>
    </row>
    <row r="112" spans="1:16">
      <c r="A112" s="12"/>
      <c r="B112" s="25">
        <v>361.4</v>
      </c>
      <c r="C112" s="20" t="s">
        <v>263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-2712</v>
      </c>
      <c r="N112" s="47">
        <f t="shared" si="16"/>
        <v>-2712</v>
      </c>
      <c r="O112" s="48">
        <f t="shared" si="14"/>
        <v>-1.8493086231515438E-3</v>
      </c>
      <c r="P112" s="9"/>
    </row>
    <row r="113" spans="1:119">
      <c r="A113" s="12"/>
      <c r="B113" s="25">
        <v>362</v>
      </c>
      <c r="C113" s="20" t="s">
        <v>126</v>
      </c>
      <c r="D113" s="47">
        <v>437089</v>
      </c>
      <c r="E113" s="47">
        <v>2097295</v>
      </c>
      <c r="F113" s="47">
        <v>0</v>
      </c>
      <c r="G113" s="47">
        <v>0</v>
      </c>
      <c r="H113" s="47">
        <v>0</v>
      </c>
      <c r="I113" s="47">
        <v>49585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2583969</v>
      </c>
      <c r="O113" s="48">
        <f t="shared" si="14"/>
        <v>1.7620044814366782</v>
      </c>
      <c r="P113" s="9"/>
    </row>
    <row r="114" spans="1:119">
      <c r="A114" s="12"/>
      <c r="B114" s="25">
        <v>364</v>
      </c>
      <c r="C114" s="20" t="s">
        <v>211</v>
      </c>
      <c r="D114" s="47">
        <v>1376581</v>
      </c>
      <c r="E114" s="47">
        <v>434004</v>
      </c>
      <c r="F114" s="47">
        <v>0</v>
      </c>
      <c r="G114" s="47">
        <v>884190</v>
      </c>
      <c r="H114" s="47">
        <v>0</v>
      </c>
      <c r="I114" s="47">
        <v>327152</v>
      </c>
      <c r="J114" s="47">
        <v>1284611</v>
      </c>
      <c r="K114" s="47">
        <v>0</v>
      </c>
      <c r="L114" s="47">
        <v>0</v>
      </c>
      <c r="M114" s="47">
        <v>0</v>
      </c>
      <c r="N114" s="47">
        <f t="shared" si="16"/>
        <v>4306538</v>
      </c>
      <c r="O114" s="48">
        <f t="shared" si="14"/>
        <v>2.9366216295463876</v>
      </c>
      <c r="P114" s="9"/>
    </row>
    <row r="115" spans="1:119">
      <c r="A115" s="12"/>
      <c r="B115" s="25">
        <v>365</v>
      </c>
      <c r="C115" s="20" t="s">
        <v>212</v>
      </c>
      <c r="D115" s="47">
        <v>18359</v>
      </c>
      <c r="E115" s="47">
        <v>685</v>
      </c>
      <c r="F115" s="47">
        <v>0</v>
      </c>
      <c r="G115" s="47">
        <v>0</v>
      </c>
      <c r="H115" s="47">
        <v>0</v>
      </c>
      <c r="I115" s="47">
        <v>0</v>
      </c>
      <c r="J115" s="47">
        <v>14375</v>
      </c>
      <c r="K115" s="47">
        <v>0</v>
      </c>
      <c r="L115" s="47">
        <v>0</v>
      </c>
      <c r="M115" s="47">
        <v>0</v>
      </c>
      <c r="N115" s="47">
        <f t="shared" si="16"/>
        <v>33419</v>
      </c>
      <c r="O115" s="48">
        <f t="shared" si="14"/>
        <v>2.2788364630199648E-2</v>
      </c>
      <c r="P115" s="9"/>
    </row>
    <row r="116" spans="1:119">
      <c r="A116" s="12"/>
      <c r="B116" s="25">
        <v>366</v>
      </c>
      <c r="C116" s="20" t="s">
        <v>129</v>
      </c>
      <c r="D116" s="47">
        <v>745425</v>
      </c>
      <c r="E116" s="47">
        <v>3151385</v>
      </c>
      <c r="F116" s="47">
        <v>2143134</v>
      </c>
      <c r="G116" s="47">
        <v>722923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6762867</v>
      </c>
      <c r="O116" s="48">
        <f t="shared" si="14"/>
        <v>4.6115885915660071</v>
      </c>
      <c r="P116" s="9"/>
    </row>
    <row r="117" spans="1:119">
      <c r="A117" s="12"/>
      <c r="B117" s="25">
        <v>367</v>
      </c>
      <c r="C117" s="20" t="s">
        <v>227</v>
      </c>
      <c r="D117" s="47">
        <v>22003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22003</v>
      </c>
      <c r="O117" s="48">
        <f t="shared" si="14"/>
        <v>1.500381181239064E-2</v>
      </c>
      <c r="P117" s="9"/>
    </row>
    <row r="118" spans="1:119">
      <c r="A118" s="12"/>
      <c r="B118" s="25">
        <v>369.9</v>
      </c>
      <c r="C118" s="20" t="s">
        <v>130</v>
      </c>
      <c r="D118" s="47">
        <v>10382980</v>
      </c>
      <c r="E118" s="47">
        <v>12080143</v>
      </c>
      <c r="F118" s="47">
        <v>53</v>
      </c>
      <c r="G118" s="47">
        <v>2859305</v>
      </c>
      <c r="H118" s="47">
        <v>0</v>
      </c>
      <c r="I118" s="47">
        <v>6786207</v>
      </c>
      <c r="J118" s="47">
        <v>3081427</v>
      </c>
      <c r="K118" s="47">
        <v>0</v>
      </c>
      <c r="L118" s="47">
        <v>0</v>
      </c>
      <c r="M118" s="47">
        <v>589954</v>
      </c>
      <c r="N118" s="47">
        <f t="shared" si="16"/>
        <v>35780069</v>
      </c>
      <c r="O118" s="48">
        <f t="shared" si="14"/>
        <v>24.398373944932608</v>
      </c>
      <c r="P118" s="9"/>
    </row>
    <row r="119" spans="1:119" ht="15.75">
      <c r="A119" s="29" t="s">
        <v>72</v>
      </c>
      <c r="B119" s="30"/>
      <c r="C119" s="31"/>
      <c r="D119" s="32">
        <f t="shared" ref="D119:M119" si="17">SUM(D120:D127)</f>
        <v>14537657</v>
      </c>
      <c r="E119" s="32">
        <f t="shared" si="17"/>
        <v>106368823</v>
      </c>
      <c r="F119" s="32">
        <f t="shared" si="17"/>
        <v>139189597</v>
      </c>
      <c r="G119" s="32">
        <f t="shared" si="17"/>
        <v>127438558</v>
      </c>
      <c r="H119" s="32">
        <f t="shared" si="17"/>
        <v>0</v>
      </c>
      <c r="I119" s="32">
        <f t="shared" si="17"/>
        <v>63779226</v>
      </c>
      <c r="J119" s="32">
        <f t="shared" si="17"/>
        <v>2239788</v>
      </c>
      <c r="K119" s="32">
        <f t="shared" si="17"/>
        <v>0</v>
      </c>
      <c r="L119" s="32">
        <f t="shared" si="17"/>
        <v>0</v>
      </c>
      <c r="M119" s="32">
        <f t="shared" si="17"/>
        <v>0</v>
      </c>
      <c r="N119" s="32">
        <f>SUM(D119:M119)</f>
        <v>453553649</v>
      </c>
      <c r="O119" s="46">
        <f t="shared" si="14"/>
        <v>309.27753471886007</v>
      </c>
      <c r="P119" s="9"/>
    </row>
    <row r="120" spans="1:119">
      <c r="A120" s="12"/>
      <c r="B120" s="25">
        <v>381</v>
      </c>
      <c r="C120" s="20" t="s">
        <v>131</v>
      </c>
      <c r="D120" s="47">
        <v>14537657</v>
      </c>
      <c r="E120" s="47">
        <v>106055823</v>
      </c>
      <c r="F120" s="47">
        <v>71539440</v>
      </c>
      <c r="G120" s="47">
        <v>127438558</v>
      </c>
      <c r="H120" s="47">
        <v>0</v>
      </c>
      <c r="I120" s="47">
        <v>287226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319858704</v>
      </c>
      <c r="O120" s="48">
        <f t="shared" si="14"/>
        <v>218.11115763173936</v>
      </c>
      <c r="P120" s="9"/>
    </row>
    <row r="121" spans="1:119">
      <c r="A121" s="12"/>
      <c r="B121" s="25">
        <v>384</v>
      </c>
      <c r="C121" s="20" t="s">
        <v>132</v>
      </c>
      <c r="D121" s="47">
        <v>0</v>
      </c>
      <c r="E121" s="47">
        <v>313000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7" si="18">SUM(D121:M121)</f>
        <v>313000</v>
      </c>
      <c r="O121" s="48">
        <f t="shared" si="14"/>
        <v>0.21343421793747536</v>
      </c>
      <c r="P121" s="9"/>
    </row>
    <row r="122" spans="1:119">
      <c r="A122" s="12"/>
      <c r="B122" s="25">
        <v>385</v>
      </c>
      <c r="C122" s="20" t="s">
        <v>133</v>
      </c>
      <c r="D122" s="47">
        <v>0</v>
      </c>
      <c r="E122" s="47">
        <v>0</v>
      </c>
      <c r="F122" s="47">
        <v>67650157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67650157</v>
      </c>
      <c r="O122" s="48">
        <f t="shared" si="14"/>
        <v>46.130537867867169</v>
      </c>
      <c r="P122" s="9"/>
    </row>
    <row r="123" spans="1:119">
      <c r="A123" s="12"/>
      <c r="B123" s="25">
        <v>389.1</v>
      </c>
      <c r="C123" s="20" t="s">
        <v>213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8208442</v>
      </c>
      <c r="J123" s="47">
        <v>2239788</v>
      </c>
      <c r="K123" s="47">
        <v>0</v>
      </c>
      <c r="L123" s="47">
        <v>0</v>
      </c>
      <c r="M123" s="47">
        <v>0</v>
      </c>
      <c r="N123" s="47">
        <f t="shared" si="18"/>
        <v>10448230</v>
      </c>
      <c r="O123" s="48">
        <f t="shared" si="14"/>
        <v>7.1246319453062883</v>
      </c>
      <c r="P123" s="9"/>
    </row>
    <row r="124" spans="1:119">
      <c r="A124" s="12"/>
      <c r="B124" s="25">
        <v>389.5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2511577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2511577</v>
      </c>
      <c r="O124" s="48">
        <f t="shared" si="14"/>
        <v>1.7126404881301935</v>
      </c>
      <c r="P124" s="9"/>
    </row>
    <row r="125" spans="1:119">
      <c r="A125" s="12"/>
      <c r="B125" s="25">
        <v>389.6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4694308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4694308</v>
      </c>
      <c r="O125" s="48">
        <f t="shared" si="14"/>
        <v>3.2010413953279047</v>
      </c>
      <c r="P125" s="9"/>
    </row>
    <row r="126" spans="1:119">
      <c r="A126" s="12"/>
      <c r="B126" s="25">
        <v>389.7</v>
      </c>
      <c r="C126" s="20" t="s">
        <v>216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46282793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46282793</v>
      </c>
      <c r="O126" s="48">
        <f t="shared" si="14"/>
        <v>31.560165264910733</v>
      </c>
      <c r="P126" s="9"/>
    </row>
    <row r="127" spans="1:119" ht="15.75" thickBot="1">
      <c r="A127" s="12"/>
      <c r="B127" s="25">
        <v>389.9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1794880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1794880</v>
      </c>
      <c r="O127" s="48">
        <f t="shared" si="14"/>
        <v>1.223925907640945</v>
      </c>
      <c r="P127" s="9"/>
    </row>
    <row r="128" spans="1:119" ht="16.5" thickBot="1">
      <c r="A128" s="14" t="s">
        <v>99</v>
      </c>
      <c r="B128" s="23"/>
      <c r="C128" s="22"/>
      <c r="D128" s="15">
        <f t="shared" ref="D128:M128" si="19">SUM(D5,D16,D33,D64,D99,D109,D119)</f>
        <v>1390987508</v>
      </c>
      <c r="E128" s="15">
        <f t="shared" si="19"/>
        <v>920647848</v>
      </c>
      <c r="F128" s="15">
        <f t="shared" si="19"/>
        <v>162093553</v>
      </c>
      <c r="G128" s="15">
        <f t="shared" si="19"/>
        <v>280689326</v>
      </c>
      <c r="H128" s="15">
        <f t="shared" si="19"/>
        <v>0</v>
      </c>
      <c r="I128" s="15">
        <f t="shared" si="19"/>
        <v>354591098</v>
      </c>
      <c r="J128" s="15">
        <f t="shared" si="19"/>
        <v>152625210</v>
      </c>
      <c r="K128" s="15">
        <f t="shared" si="19"/>
        <v>0</v>
      </c>
      <c r="L128" s="15">
        <f t="shared" si="19"/>
        <v>0</v>
      </c>
      <c r="M128" s="15">
        <f t="shared" si="19"/>
        <v>326299078</v>
      </c>
      <c r="N128" s="15">
        <f>SUM(D128:M128)</f>
        <v>3587933621</v>
      </c>
      <c r="O128" s="38">
        <f t="shared" si="14"/>
        <v>2446.606410254662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264</v>
      </c>
      <c r="M130" s="52"/>
      <c r="N130" s="52"/>
      <c r="O130" s="44">
        <v>1466494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168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932464907</v>
      </c>
      <c r="E5" s="27">
        <f t="shared" si="0"/>
        <v>422136692</v>
      </c>
      <c r="F5" s="27">
        <f t="shared" si="0"/>
        <v>25037074</v>
      </c>
      <c r="G5" s="27">
        <f t="shared" si="0"/>
        <v>10885811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2344699</v>
      </c>
      <c r="N5" s="28">
        <f>SUM(D5:M5)</f>
        <v>1392869183</v>
      </c>
      <c r="O5" s="33">
        <f t="shared" ref="O5:O36" si="1">(N5/O$129)</f>
        <v>962.02123759459676</v>
      </c>
      <c r="P5" s="6"/>
    </row>
    <row r="6" spans="1:133">
      <c r="A6" s="12"/>
      <c r="B6" s="25">
        <v>311</v>
      </c>
      <c r="C6" s="20" t="s">
        <v>3</v>
      </c>
      <c r="D6" s="47">
        <v>865354421</v>
      </c>
      <c r="E6" s="47">
        <v>325334076</v>
      </c>
      <c r="F6" s="47">
        <v>25037074</v>
      </c>
      <c r="G6" s="47">
        <v>3703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2344699</v>
      </c>
      <c r="N6" s="47">
        <f>SUM(D6:M6)</f>
        <v>1218073973</v>
      </c>
      <c r="O6" s="48">
        <f t="shared" si="1"/>
        <v>841.29439095159262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54202758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54202758</v>
      </c>
      <c r="O7" s="48">
        <f t="shared" si="1"/>
        <v>37.436541039619243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6739304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6739304</v>
      </c>
      <c r="O8" s="48">
        <f t="shared" si="1"/>
        <v>4.6546751509299602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24941766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24941766</v>
      </c>
      <c r="O9" s="48">
        <f t="shared" si="1"/>
        <v>17.226677772735844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10882107</v>
      </c>
      <c r="F10" s="47">
        <v>0</v>
      </c>
      <c r="G10" s="47">
        <v>10882108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21764215</v>
      </c>
      <c r="O10" s="48">
        <f t="shared" si="1"/>
        <v>15.032019736755771</v>
      </c>
      <c r="P10" s="9"/>
    </row>
    <row r="11" spans="1:133">
      <c r="A11" s="12"/>
      <c r="B11" s="25">
        <v>314.10000000000002</v>
      </c>
      <c r="C11" s="20" t="s">
        <v>16</v>
      </c>
      <c r="D11" s="47">
        <v>42081335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42081335</v>
      </c>
      <c r="O11" s="48">
        <f t="shared" si="1"/>
        <v>29.064565768580739</v>
      </c>
      <c r="P11" s="9"/>
    </row>
    <row r="12" spans="1:133">
      <c r="A12" s="12"/>
      <c r="B12" s="25">
        <v>314.39999999999998</v>
      </c>
      <c r="C12" s="20" t="s">
        <v>17</v>
      </c>
      <c r="D12" s="47">
        <v>1930672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1930672</v>
      </c>
      <c r="O12" s="48">
        <f t="shared" si="1"/>
        <v>1.3334687058183232</v>
      </c>
      <c r="P12" s="9"/>
    </row>
    <row r="13" spans="1:133">
      <c r="A13" s="12"/>
      <c r="B13" s="25">
        <v>315</v>
      </c>
      <c r="C13" s="20" t="s">
        <v>185</v>
      </c>
      <c r="D13" s="47">
        <v>19893752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19893752</v>
      </c>
      <c r="O13" s="48">
        <f t="shared" si="1"/>
        <v>13.740135938839265</v>
      </c>
      <c r="P13" s="9"/>
    </row>
    <row r="14" spans="1:133">
      <c r="A14" s="12"/>
      <c r="B14" s="25">
        <v>316</v>
      </c>
      <c r="C14" s="20" t="s">
        <v>186</v>
      </c>
      <c r="D14" s="47">
        <v>2281060</v>
      </c>
      <c r="E14" s="47">
        <v>36681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2317741</v>
      </c>
      <c r="O14" s="48">
        <f t="shared" si="1"/>
        <v>1.6008079527190875</v>
      </c>
      <c r="P14" s="9"/>
    </row>
    <row r="15" spans="1:133">
      <c r="A15" s="12"/>
      <c r="B15" s="25">
        <v>319</v>
      </c>
      <c r="C15" s="20" t="s">
        <v>260</v>
      </c>
      <c r="D15" s="47">
        <v>923667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923667</v>
      </c>
      <c r="O15" s="48">
        <f t="shared" si="1"/>
        <v>0.63795457700587832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SUM(D17:D34)</f>
        <v>37853788</v>
      </c>
      <c r="E16" s="32">
        <f t="shared" si="3"/>
        <v>36707874</v>
      </c>
      <c r="F16" s="32">
        <f t="shared" si="3"/>
        <v>0</v>
      </c>
      <c r="G16" s="32">
        <f t="shared" si="3"/>
        <v>45247559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1490997</v>
      </c>
      <c r="N16" s="45">
        <f>SUM(D16:M16)</f>
        <v>121300218</v>
      </c>
      <c r="O16" s="46">
        <f t="shared" si="1"/>
        <v>83.779142553442782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24892086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24892086</v>
      </c>
      <c r="O17" s="48">
        <f t="shared" si="1"/>
        <v>17.192364991846571</v>
      </c>
      <c r="P17" s="9"/>
    </row>
    <row r="18" spans="1:16">
      <c r="A18" s="12"/>
      <c r="B18" s="25">
        <v>323.10000000000002</v>
      </c>
      <c r="C18" s="20" t="s">
        <v>20</v>
      </c>
      <c r="D18" s="47">
        <v>35378969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32" si="4">SUM(D18:M18)</f>
        <v>35378969</v>
      </c>
      <c r="O18" s="48">
        <f t="shared" si="1"/>
        <v>24.43540280566382</v>
      </c>
      <c r="P18" s="9"/>
    </row>
    <row r="19" spans="1:16">
      <c r="A19" s="12"/>
      <c r="B19" s="25">
        <v>323.2</v>
      </c>
      <c r="C19" s="20" t="s">
        <v>21</v>
      </c>
      <c r="D19" s="47">
        <v>0</v>
      </c>
      <c r="E19" s="47">
        <v>2106757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2106757</v>
      </c>
      <c r="O19" s="48">
        <f t="shared" si="1"/>
        <v>1.4550863793869147</v>
      </c>
      <c r="P19" s="9"/>
    </row>
    <row r="20" spans="1:16">
      <c r="A20" s="12"/>
      <c r="B20" s="25">
        <v>323.7</v>
      </c>
      <c r="C20" s="20" t="s">
        <v>164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1490997</v>
      </c>
      <c r="N20" s="47">
        <f t="shared" si="4"/>
        <v>1490997</v>
      </c>
      <c r="O20" s="48">
        <f t="shared" si="1"/>
        <v>1.0297957602166512</v>
      </c>
      <c r="P20" s="9"/>
    </row>
    <row r="21" spans="1:16">
      <c r="A21" s="12"/>
      <c r="B21" s="25">
        <v>324.11</v>
      </c>
      <c r="C21" s="20" t="s">
        <v>22</v>
      </c>
      <c r="D21" s="47">
        <v>0</v>
      </c>
      <c r="E21" s="47">
        <v>0</v>
      </c>
      <c r="F21" s="47">
        <v>0</v>
      </c>
      <c r="G21" s="47">
        <v>328442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328442</v>
      </c>
      <c r="O21" s="48">
        <f t="shared" si="1"/>
        <v>0.22684698834208075</v>
      </c>
      <c r="P21" s="9"/>
    </row>
    <row r="22" spans="1:16">
      <c r="A22" s="12"/>
      <c r="B22" s="25">
        <v>324.12</v>
      </c>
      <c r="C22" s="20" t="s">
        <v>23</v>
      </c>
      <c r="D22" s="47">
        <v>0</v>
      </c>
      <c r="E22" s="47">
        <v>0</v>
      </c>
      <c r="F22" s="47">
        <v>0</v>
      </c>
      <c r="G22" s="47">
        <v>80557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80557</v>
      </c>
      <c r="O22" s="48">
        <f t="shared" si="1"/>
        <v>5.5638782006786583E-2</v>
      </c>
      <c r="P22" s="9"/>
    </row>
    <row r="23" spans="1:16">
      <c r="A23" s="12"/>
      <c r="B23" s="25">
        <v>324.20999999999998</v>
      </c>
      <c r="C23" s="20" t="s">
        <v>24</v>
      </c>
      <c r="D23" s="47">
        <v>0</v>
      </c>
      <c r="E23" s="47">
        <v>0</v>
      </c>
      <c r="F23" s="47">
        <v>0</v>
      </c>
      <c r="G23" s="47">
        <v>962178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962178</v>
      </c>
      <c r="O23" s="48">
        <f t="shared" si="1"/>
        <v>0.6645531982785593</v>
      </c>
      <c r="P23" s="9"/>
    </row>
    <row r="24" spans="1:16">
      <c r="A24" s="12"/>
      <c r="B24" s="25">
        <v>324.22000000000003</v>
      </c>
      <c r="C24" s="20" t="s">
        <v>25</v>
      </c>
      <c r="D24" s="47">
        <v>0</v>
      </c>
      <c r="E24" s="47">
        <v>0</v>
      </c>
      <c r="F24" s="47">
        <v>0</v>
      </c>
      <c r="G24" s="47">
        <v>438198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438198</v>
      </c>
      <c r="O24" s="48">
        <f t="shared" si="1"/>
        <v>0.30265281723264109</v>
      </c>
      <c r="P24" s="9"/>
    </row>
    <row r="25" spans="1:16">
      <c r="A25" s="12"/>
      <c r="B25" s="25">
        <v>324.31</v>
      </c>
      <c r="C25" s="20" t="s">
        <v>26</v>
      </c>
      <c r="D25" s="47">
        <v>0</v>
      </c>
      <c r="E25" s="47">
        <v>0</v>
      </c>
      <c r="F25" s="47">
        <v>0</v>
      </c>
      <c r="G25" s="47">
        <v>19872046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19872046</v>
      </c>
      <c r="O25" s="48">
        <f t="shared" si="1"/>
        <v>13.725144126802578</v>
      </c>
      <c r="P25" s="9"/>
    </row>
    <row r="26" spans="1:16">
      <c r="A26" s="12"/>
      <c r="B26" s="25">
        <v>324.32</v>
      </c>
      <c r="C26" s="20" t="s">
        <v>27</v>
      </c>
      <c r="D26" s="47">
        <v>0</v>
      </c>
      <c r="E26" s="47">
        <v>0</v>
      </c>
      <c r="F26" s="47">
        <v>0</v>
      </c>
      <c r="G26" s="47">
        <v>6817522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6817522</v>
      </c>
      <c r="O26" s="48">
        <f t="shared" si="1"/>
        <v>4.7086984419041382</v>
      </c>
      <c r="P26" s="9"/>
    </row>
    <row r="27" spans="1:16">
      <c r="A27" s="12"/>
      <c r="B27" s="25">
        <v>324.51</v>
      </c>
      <c r="C27" s="20" t="s">
        <v>28</v>
      </c>
      <c r="D27" s="47">
        <v>0</v>
      </c>
      <c r="E27" s="47">
        <v>7574888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7574888</v>
      </c>
      <c r="O27" s="48">
        <f t="shared" si="1"/>
        <v>5.2317929187758185</v>
      </c>
      <c r="P27" s="9"/>
    </row>
    <row r="28" spans="1:16">
      <c r="A28" s="12"/>
      <c r="B28" s="25">
        <v>324.61</v>
      </c>
      <c r="C28" s="20" t="s">
        <v>30</v>
      </c>
      <c r="D28" s="47">
        <v>0</v>
      </c>
      <c r="E28" s="47">
        <v>0</v>
      </c>
      <c r="F28" s="47">
        <v>0</v>
      </c>
      <c r="G28" s="47">
        <v>3172443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3172443</v>
      </c>
      <c r="O28" s="48">
        <f t="shared" si="1"/>
        <v>2.1911300632590098</v>
      </c>
      <c r="P28" s="9"/>
    </row>
    <row r="29" spans="1:16">
      <c r="A29" s="12"/>
      <c r="B29" s="25">
        <v>324.62</v>
      </c>
      <c r="C29" s="20" t="s">
        <v>31</v>
      </c>
      <c r="D29" s="47">
        <v>0</v>
      </c>
      <c r="E29" s="47">
        <v>0</v>
      </c>
      <c r="F29" s="47">
        <v>0</v>
      </c>
      <c r="G29" s="47">
        <v>169539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169539</v>
      </c>
      <c r="O29" s="48">
        <f t="shared" si="1"/>
        <v>0.11709650884030674</v>
      </c>
      <c r="P29" s="9"/>
    </row>
    <row r="30" spans="1:16">
      <c r="A30" s="12"/>
      <c r="B30" s="25">
        <v>324.70999999999998</v>
      </c>
      <c r="C30" s="20" t="s">
        <v>152</v>
      </c>
      <c r="D30" s="47">
        <v>0</v>
      </c>
      <c r="E30" s="47">
        <v>413252</v>
      </c>
      <c r="F30" s="47">
        <v>0</v>
      </c>
      <c r="G30" s="47">
        <v>691612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1104864</v>
      </c>
      <c r="O30" s="48">
        <f t="shared" si="1"/>
        <v>0.76310298599930793</v>
      </c>
      <c r="P30" s="9"/>
    </row>
    <row r="31" spans="1:16">
      <c r="A31" s="12"/>
      <c r="B31" s="25">
        <v>324.72000000000003</v>
      </c>
      <c r="C31" s="20" t="s">
        <v>32</v>
      </c>
      <c r="D31" s="47">
        <v>0</v>
      </c>
      <c r="E31" s="47">
        <v>0</v>
      </c>
      <c r="F31" s="47">
        <v>0</v>
      </c>
      <c r="G31" s="47">
        <v>11567048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11567048</v>
      </c>
      <c r="O31" s="48">
        <f t="shared" si="1"/>
        <v>7.9890817946799997</v>
      </c>
      <c r="P31" s="9"/>
    </row>
    <row r="32" spans="1:16">
      <c r="A32" s="12"/>
      <c r="B32" s="25">
        <v>325.10000000000002</v>
      </c>
      <c r="C32" s="20" t="s">
        <v>33</v>
      </c>
      <c r="D32" s="47">
        <v>0</v>
      </c>
      <c r="E32" s="47">
        <v>0</v>
      </c>
      <c r="F32" s="47">
        <v>0</v>
      </c>
      <c r="G32" s="47">
        <v>773953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4"/>
        <v>773953</v>
      </c>
      <c r="O32" s="48">
        <f t="shared" si="1"/>
        <v>0.53455071875192095</v>
      </c>
      <c r="P32" s="9"/>
    </row>
    <row r="33" spans="1:16">
      <c r="A33" s="12"/>
      <c r="B33" s="25">
        <v>329</v>
      </c>
      <c r="C33" s="20" t="s">
        <v>34</v>
      </c>
      <c r="D33" s="47">
        <v>2453775</v>
      </c>
      <c r="E33" s="47">
        <v>1720891</v>
      </c>
      <c r="F33" s="47">
        <v>0</v>
      </c>
      <c r="G33" s="47">
        <v>374021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4548687</v>
      </c>
      <c r="O33" s="48">
        <f t="shared" si="1"/>
        <v>3.1416686868938024</v>
      </c>
      <c r="P33" s="9"/>
    </row>
    <row r="34" spans="1:16">
      <c r="A34" s="12"/>
      <c r="B34" s="25">
        <v>367</v>
      </c>
      <c r="C34" s="20" t="s">
        <v>227</v>
      </c>
      <c r="D34" s="47">
        <v>21044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21044</v>
      </c>
      <c r="O34" s="48">
        <f t="shared" si="1"/>
        <v>1.4534584561873169E-2</v>
      </c>
      <c r="P34" s="9"/>
    </row>
    <row r="35" spans="1:16" ht="15.75">
      <c r="A35" s="29" t="s">
        <v>37</v>
      </c>
      <c r="B35" s="30"/>
      <c r="C35" s="31"/>
      <c r="D35" s="32">
        <f t="shared" ref="D35:M35" si="5">SUM(D36:D65)</f>
        <v>134374329</v>
      </c>
      <c r="E35" s="32">
        <f t="shared" si="5"/>
        <v>109789508</v>
      </c>
      <c r="F35" s="32">
        <f t="shared" si="5"/>
        <v>2002122</v>
      </c>
      <c r="G35" s="32">
        <f t="shared" si="5"/>
        <v>88829805</v>
      </c>
      <c r="H35" s="32">
        <f t="shared" si="5"/>
        <v>0</v>
      </c>
      <c r="I35" s="32">
        <f t="shared" si="5"/>
        <v>0</v>
      </c>
      <c r="J35" s="32">
        <f t="shared" si="5"/>
        <v>0</v>
      </c>
      <c r="K35" s="32">
        <f t="shared" si="5"/>
        <v>0</v>
      </c>
      <c r="L35" s="32">
        <f t="shared" si="5"/>
        <v>0</v>
      </c>
      <c r="M35" s="32">
        <f t="shared" si="5"/>
        <v>20672981</v>
      </c>
      <c r="N35" s="45">
        <f>SUM(D35:M35)</f>
        <v>355668745</v>
      </c>
      <c r="O35" s="46">
        <f t="shared" si="1"/>
        <v>245.65184614226405</v>
      </c>
      <c r="P35" s="10"/>
    </row>
    <row r="36" spans="1:16">
      <c r="A36" s="12"/>
      <c r="B36" s="25">
        <v>331.1</v>
      </c>
      <c r="C36" s="20" t="s">
        <v>35</v>
      </c>
      <c r="D36" s="47">
        <v>1040833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1040833</v>
      </c>
      <c r="O36" s="48">
        <f t="shared" si="1"/>
        <v>0.71887831464018892</v>
      </c>
      <c r="P36" s="9"/>
    </row>
    <row r="37" spans="1:16">
      <c r="A37" s="12"/>
      <c r="B37" s="25">
        <v>331.2</v>
      </c>
      <c r="C37" s="20" t="s">
        <v>36</v>
      </c>
      <c r="D37" s="47">
        <v>2449</v>
      </c>
      <c r="E37" s="47">
        <v>5128636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5131085</v>
      </c>
      <c r="O37" s="48">
        <f t="shared" ref="O37:O68" si="6">(N37/O$129)</f>
        <v>3.5439169752261446</v>
      </c>
      <c r="P37" s="9"/>
    </row>
    <row r="38" spans="1:16">
      <c r="A38" s="12"/>
      <c r="B38" s="25">
        <v>331.39</v>
      </c>
      <c r="C38" s="20" t="s">
        <v>42</v>
      </c>
      <c r="D38" s="47">
        <v>0</v>
      </c>
      <c r="E38" s="47">
        <v>191142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17497366</v>
      </c>
      <c r="N38" s="47">
        <f t="shared" ref="N38:N46" si="7">SUM(D38:M38)</f>
        <v>17688508</v>
      </c>
      <c r="O38" s="48">
        <f t="shared" si="6"/>
        <v>12.217026957772763</v>
      </c>
      <c r="P38" s="9"/>
    </row>
    <row r="39" spans="1:16">
      <c r="A39" s="12"/>
      <c r="B39" s="25">
        <v>331.42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1988278</v>
      </c>
      <c r="N39" s="47">
        <f t="shared" si="7"/>
        <v>1988278</v>
      </c>
      <c r="O39" s="48">
        <f t="shared" si="6"/>
        <v>1.3732557842383606</v>
      </c>
      <c r="P39" s="9"/>
    </row>
    <row r="40" spans="1:16">
      <c r="A40" s="12"/>
      <c r="B40" s="25">
        <v>331.49</v>
      </c>
      <c r="C40" s="20" t="s">
        <v>44</v>
      </c>
      <c r="D40" s="47">
        <v>0</v>
      </c>
      <c r="E40" s="47">
        <v>35533184</v>
      </c>
      <c r="F40" s="47">
        <v>0</v>
      </c>
      <c r="G40" s="47">
        <v>192853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35726037</v>
      </c>
      <c r="O40" s="48">
        <f t="shared" si="6"/>
        <v>24.675114324135603</v>
      </c>
      <c r="P40" s="9"/>
    </row>
    <row r="41" spans="1:16">
      <c r="A41" s="12"/>
      <c r="B41" s="25">
        <v>331.5</v>
      </c>
      <c r="C41" s="20" t="s">
        <v>38</v>
      </c>
      <c r="D41" s="47">
        <v>0</v>
      </c>
      <c r="E41" s="47">
        <v>7541274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7541274</v>
      </c>
      <c r="O41" s="48">
        <f t="shared" si="6"/>
        <v>5.2085765376000532</v>
      </c>
      <c r="P41" s="9"/>
    </row>
    <row r="42" spans="1:16">
      <c r="A42" s="12"/>
      <c r="B42" s="25">
        <v>331.62</v>
      </c>
      <c r="C42" s="20" t="s">
        <v>45</v>
      </c>
      <c r="D42" s="47">
        <v>0</v>
      </c>
      <c r="E42" s="47">
        <v>159895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159895</v>
      </c>
      <c r="O42" s="48">
        <f t="shared" si="6"/>
        <v>0.11043563003804933</v>
      </c>
      <c r="P42" s="9"/>
    </row>
    <row r="43" spans="1:16">
      <c r="A43" s="12"/>
      <c r="B43" s="25">
        <v>331.69</v>
      </c>
      <c r="C43" s="20" t="s">
        <v>46</v>
      </c>
      <c r="D43" s="47">
        <v>1106126</v>
      </c>
      <c r="E43" s="47">
        <v>13279452</v>
      </c>
      <c r="F43" s="47">
        <v>0</v>
      </c>
      <c r="G43" s="47">
        <v>200000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14585578</v>
      </c>
      <c r="O43" s="48">
        <f t="shared" si="6"/>
        <v>10.073907851396926</v>
      </c>
      <c r="P43" s="9"/>
    </row>
    <row r="44" spans="1:16">
      <c r="A44" s="12"/>
      <c r="B44" s="25">
        <v>333</v>
      </c>
      <c r="C44" s="20" t="s">
        <v>4</v>
      </c>
      <c r="D44" s="47">
        <v>7907</v>
      </c>
      <c r="E44" s="47">
        <v>6389</v>
      </c>
      <c r="F44" s="47">
        <v>251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14547</v>
      </c>
      <c r="O44" s="48">
        <f t="shared" si="6"/>
        <v>1.004726295483601E-2</v>
      </c>
      <c r="P44" s="9"/>
    </row>
    <row r="45" spans="1:16">
      <c r="A45" s="12"/>
      <c r="B45" s="25">
        <v>334.1</v>
      </c>
      <c r="C45" s="20" t="s">
        <v>40</v>
      </c>
      <c r="D45" s="47">
        <v>0</v>
      </c>
      <c r="E45" s="47">
        <v>0</v>
      </c>
      <c r="F45" s="47">
        <v>0</v>
      </c>
      <c r="G45" s="47">
        <v>376067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376067</v>
      </c>
      <c r="O45" s="48">
        <f t="shared" si="6"/>
        <v>0.25974043016679133</v>
      </c>
      <c r="P45" s="9"/>
    </row>
    <row r="46" spans="1:16">
      <c r="A46" s="12"/>
      <c r="B46" s="25">
        <v>334.2</v>
      </c>
      <c r="C46" s="20" t="s">
        <v>41</v>
      </c>
      <c r="D46" s="47">
        <v>0</v>
      </c>
      <c r="E46" s="47">
        <v>1378775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1378775</v>
      </c>
      <c r="O46" s="48">
        <f t="shared" si="6"/>
        <v>0.95228672444861617</v>
      </c>
      <c r="P46" s="9"/>
    </row>
    <row r="47" spans="1:16">
      <c r="A47" s="12"/>
      <c r="B47" s="25">
        <v>334.39</v>
      </c>
      <c r="C47" s="20" t="s">
        <v>47</v>
      </c>
      <c r="D47" s="47">
        <v>0</v>
      </c>
      <c r="E47" s="47">
        <v>41645</v>
      </c>
      <c r="F47" s="47">
        <v>0</v>
      </c>
      <c r="G47" s="47">
        <v>188478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8">SUM(D47:M47)</f>
        <v>230123</v>
      </c>
      <c r="O47" s="48">
        <f t="shared" si="6"/>
        <v>0.15894042022105775</v>
      </c>
      <c r="P47" s="9"/>
    </row>
    <row r="48" spans="1:16">
      <c r="A48" s="12"/>
      <c r="B48" s="25">
        <v>334.49</v>
      </c>
      <c r="C48" s="20" t="s">
        <v>48</v>
      </c>
      <c r="D48" s="47">
        <v>0</v>
      </c>
      <c r="E48" s="47">
        <v>16580747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1187337</v>
      </c>
      <c r="N48" s="47">
        <f t="shared" si="8"/>
        <v>17768084</v>
      </c>
      <c r="O48" s="48">
        <f t="shared" si="6"/>
        <v>12.271988186678657</v>
      </c>
      <c r="P48" s="9"/>
    </row>
    <row r="49" spans="1:16">
      <c r="A49" s="12"/>
      <c r="B49" s="25">
        <v>334.69</v>
      </c>
      <c r="C49" s="20" t="s">
        <v>49</v>
      </c>
      <c r="D49" s="47">
        <v>245013</v>
      </c>
      <c r="E49" s="47">
        <v>3909276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4154289</v>
      </c>
      <c r="O49" s="48">
        <f t="shared" si="6"/>
        <v>2.8692674760007377</v>
      </c>
      <c r="P49" s="9"/>
    </row>
    <row r="50" spans="1:16">
      <c r="A50" s="12"/>
      <c r="B50" s="25">
        <v>334.7</v>
      </c>
      <c r="C50" s="20" t="s">
        <v>50</v>
      </c>
      <c r="D50" s="47">
        <v>0</v>
      </c>
      <c r="E50" s="47">
        <v>1002522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1002522</v>
      </c>
      <c r="O50" s="48">
        <f t="shared" si="6"/>
        <v>0.69241782855627321</v>
      </c>
      <c r="P50" s="9"/>
    </row>
    <row r="51" spans="1:16">
      <c r="A51" s="12"/>
      <c r="B51" s="25">
        <v>334.82</v>
      </c>
      <c r="C51" s="20" t="s">
        <v>222</v>
      </c>
      <c r="D51" s="47">
        <v>2197402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2197402</v>
      </c>
      <c r="O51" s="48">
        <f t="shared" si="6"/>
        <v>1.5176927003150174</v>
      </c>
      <c r="P51" s="9"/>
    </row>
    <row r="52" spans="1:16">
      <c r="A52" s="12"/>
      <c r="B52" s="25">
        <v>334.9</v>
      </c>
      <c r="C52" s="20" t="s">
        <v>51</v>
      </c>
      <c r="D52" s="47">
        <v>216160</v>
      </c>
      <c r="E52" s="47">
        <v>216703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432863</v>
      </c>
      <c r="O52" s="48">
        <f t="shared" si="6"/>
        <v>0.29896806107232965</v>
      </c>
      <c r="P52" s="9"/>
    </row>
    <row r="53" spans="1:16">
      <c r="A53" s="12"/>
      <c r="B53" s="25">
        <v>335.12</v>
      </c>
      <c r="C53" s="20" t="s">
        <v>187</v>
      </c>
      <c r="D53" s="47">
        <v>34782859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34782859</v>
      </c>
      <c r="O53" s="48">
        <f t="shared" si="6"/>
        <v>24.023683968789737</v>
      </c>
      <c r="P53" s="9"/>
    </row>
    <row r="54" spans="1:16">
      <c r="A54" s="12"/>
      <c r="B54" s="25">
        <v>335.13</v>
      </c>
      <c r="C54" s="20" t="s">
        <v>188</v>
      </c>
      <c r="D54" s="47">
        <v>370688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370688</v>
      </c>
      <c r="O54" s="48">
        <f t="shared" si="6"/>
        <v>0.25602528426495158</v>
      </c>
      <c r="P54" s="9"/>
    </row>
    <row r="55" spans="1:16">
      <c r="A55" s="12"/>
      <c r="B55" s="25">
        <v>335.14</v>
      </c>
      <c r="C55" s="20" t="s">
        <v>189</v>
      </c>
      <c r="D55" s="47">
        <v>37885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37885</v>
      </c>
      <c r="O55" s="48">
        <f t="shared" si="6"/>
        <v>2.6166258131845893E-2</v>
      </c>
      <c r="P55" s="9"/>
    </row>
    <row r="56" spans="1:16">
      <c r="A56" s="12"/>
      <c r="B56" s="25">
        <v>335.15</v>
      </c>
      <c r="C56" s="20" t="s">
        <v>190</v>
      </c>
      <c r="D56" s="47">
        <v>594066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594066</v>
      </c>
      <c r="O56" s="48">
        <f t="shared" si="6"/>
        <v>0.41030709524490333</v>
      </c>
      <c r="P56" s="9"/>
    </row>
    <row r="57" spans="1:16">
      <c r="A57" s="12"/>
      <c r="B57" s="25">
        <v>335.16</v>
      </c>
      <c r="C57" s="20" t="s">
        <v>191</v>
      </c>
      <c r="D57" s="47">
        <v>654434</v>
      </c>
      <c r="E57" s="47">
        <v>0</v>
      </c>
      <c r="F57" s="47">
        <v>2000004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2654438</v>
      </c>
      <c r="O57" s="48">
        <f t="shared" si="6"/>
        <v>1.8333564709774515</v>
      </c>
      <c r="P57" s="9"/>
    </row>
    <row r="58" spans="1:16">
      <c r="A58" s="12"/>
      <c r="B58" s="25">
        <v>335.18</v>
      </c>
      <c r="C58" s="20" t="s">
        <v>192</v>
      </c>
      <c r="D58" s="47">
        <v>93058320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93058320</v>
      </c>
      <c r="O58" s="48">
        <f t="shared" si="6"/>
        <v>64.273142996856734</v>
      </c>
      <c r="P58" s="9"/>
    </row>
    <row r="59" spans="1:16">
      <c r="A59" s="12"/>
      <c r="B59" s="25">
        <v>335.19</v>
      </c>
      <c r="C59" s="20" t="s">
        <v>254</v>
      </c>
      <c r="D59" s="47">
        <v>0</v>
      </c>
      <c r="E59" s="47">
        <v>0</v>
      </c>
      <c r="F59" s="47">
        <v>0</v>
      </c>
      <c r="G59" s="47">
        <v>87677818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87677818</v>
      </c>
      <c r="O59" s="48">
        <f t="shared" si="6"/>
        <v>60.556959699749356</v>
      </c>
      <c r="P59" s="9"/>
    </row>
    <row r="60" spans="1:16">
      <c r="A60" s="12"/>
      <c r="B60" s="25">
        <v>335.21</v>
      </c>
      <c r="C60" s="20" t="s">
        <v>58</v>
      </c>
      <c r="D60" s="47">
        <v>0</v>
      </c>
      <c r="E60" s="47">
        <v>337899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337899</v>
      </c>
      <c r="O60" s="48">
        <f t="shared" si="6"/>
        <v>0.23337871074284269</v>
      </c>
      <c r="P60" s="9"/>
    </row>
    <row r="61" spans="1:16">
      <c r="A61" s="12"/>
      <c r="B61" s="25">
        <v>335.22</v>
      </c>
      <c r="C61" s="20" t="s">
        <v>153</v>
      </c>
      <c r="D61" s="47">
        <v>0</v>
      </c>
      <c r="E61" s="47">
        <v>5221376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5221376</v>
      </c>
      <c r="O61" s="48">
        <f t="shared" si="6"/>
        <v>3.6062787968701331</v>
      </c>
      <c r="P61" s="9"/>
    </row>
    <row r="62" spans="1:16">
      <c r="A62" s="12"/>
      <c r="B62" s="25">
        <v>335.49</v>
      </c>
      <c r="C62" s="20" t="s">
        <v>59</v>
      </c>
      <c r="D62" s="47">
        <v>0</v>
      </c>
      <c r="E62" s="47">
        <v>18965393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18965393</v>
      </c>
      <c r="O62" s="48">
        <f t="shared" si="6"/>
        <v>13.098940710304953</v>
      </c>
      <c r="P62" s="9"/>
    </row>
    <row r="63" spans="1:16">
      <c r="A63" s="12"/>
      <c r="B63" s="25">
        <v>337.2</v>
      </c>
      <c r="C63" s="20" t="s">
        <v>61</v>
      </c>
      <c r="D63" s="47">
        <v>0</v>
      </c>
      <c r="E63" s="47">
        <v>0</v>
      </c>
      <c r="F63" s="47">
        <v>0</v>
      </c>
      <c r="G63" s="47">
        <v>194589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194589</v>
      </c>
      <c r="O63" s="48">
        <f t="shared" si="6"/>
        <v>0.13439794123314663</v>
      </c>
      <c r="P63" s="9"/>
    </row>
    <row r="64" spans="1:16">
      <c r="A64" s="12"/>
      <c r="B64" s="25">
        <v>337.7</v>
      </c>
      <c r="C64" s="20" t="s">
        <v>64</v>
      </c>
      <c r="D64" s="47">
        <v>2500</v>
      </c>
      <c r="E64" s="47">
        <v>250000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252500</v>
      </c>
      <c r="O64" s="48">
        <f t="shared" si="6"/>
        <v>0.17439567581605089</v>
      </c>
      <c r="P64" s="9"/>
    </row>
    <row r="65" spans="1:16">
      <c r="A65" s="12"/>
      <c r="B65" s="25">
        <v>339</v>
      </c>
      <c r="C65" s="20" t="s">
        <v>65</v>
      </c>
      <c r="D65" s="47">
        <v>57687</v>
      </c>
      <c r="E65" s="47">
        <v>45200</v>
      </c>
      <c r="F65" s="47">
        <v>1867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104754</v>
      </c>
      <c r="O65" s="48">
        <f t="shared" si="6"/>
        <v>7.2351067819542952E-2</v>
      </c>
      <c r="P65" s="9"/>
    </row>
    <row r="66" spans="1:16" ht="15.75">
      <c r="A66" s="29" t="s">
        <v>70</v>
      </c>
      <c r="B66" s="30"/>
      <c r="C66" s="31"/>
      <c r="D66" s="32">
        <f t="shared" ref="D66:M66" si="9">SUM(D67:D101)</f>
        <v>210866592</v>
      </c>
      <c r="E66" s="32">
        <f t="shared" si="9"/>
        <v>85736731</v>
      </c>
      <c r="F66" s="32">
        <f t="shared" si="9"/>
        <v>0</v>
      </c>
      <c r="G66" s="32">
        <f t="shared" si="9"/>
        <v>433559</v>
      </c>
      <c r="H66" s="32">
        <f t="shared" si="9"/>
        <v>0</v>
      </c>
      <c r="I66" s="32">
        <f t="shared" si="9"/>
        <v>269923475</v>
      </c>
      <c r="J66" s="32">
        <f t="shared" si="9"/>
        <v>144016358</v>
      </c>
      <c r="K66" s="32">
        <f t="shared" si="9"/>
        <v>0</v>
      </c>
      <c r="L66" s="32">
        <f t="shared" si="9"/>
        <v>0</v>
      </c>
      <c r="M66" s="32">
        <f t="shared" si="9"/>
        <v>303375107</v>
      </c>
      <c r="N66" s="32">
        <f>SUM(D66:M66)</f>
        <v>1014351822</v>
      </c>
      <c r="O66" s="46">
        <f t="shared" si="6"/>
        <v>700.58840203141608</v>
      </c>
      <c r="P66" s="10"/>
    </row>
    <row r="67" spans="1:16">
      <c r="A67" s="12"/>
      <c r="B67" s="25">
        <v>341.1</v>
      </c>
      <c r="C67" s="20" t="s">
        <v>193</v>
      </c>
      <c r="D67" s="47">
        <v>9639675</v>
      </c>
      <c r="E67" s="47">
        <v>65783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9705458</v>
      </c>
      <c r="O67" s="48">
        <f t="shared" si="6"/>
        <v>6.7033263644130603</v>
      </c>
      <c r="P67" s="9"/>
    </row>
    <row r="68" spans="1:16">
      <c r="A68" s="12"/>
      <c r="B68" s="25">
        <v>341.16</v>
      </c>
      <c r="C68" s="20" t="s">
        <v>194</v>
      </c>
      <c r="D68" s="47">
        <v>0</v>
      </c>
      <c r="E68" s="47">
        <v>2487524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01" si="10">SUM(D68:M68)</f>
        <v>2487524</v>
      </c>
      <c r="O68" s="48">
        <f t="shared" si="6"/>
        <v>1.7180729864896878</v>
      </c>
      <c r="P68" s="9"/>
    </row>
    <row r="69" spans="1:16">
      <c r="A69" s="12"/>
      <c r="B69" s="25">
        <v>341.2</v>
      </c>
      <c r="C69" s="20" t="s">
        <v>195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144016358</v>
      </c>
      <c r="K69" s="47">
        <v>0</v>
      </c>
      <c r="L69" s="47">
        <v>0</v>
      </c>
      <c r="M69" s="47">
        <v>0</v>
      </c>
      <c r="N69" s="47">
        <f t="shared" si="10"/>
        <v>144016358</v>
      </c>
      <c r="O69" s="48">
        <f t="shared" ref="O69:O100" si="11">(N69/O$129)</f>
        <v>99.468633988025061</v>
      </c>
      <c r="P69" s="9"/>
    </row>
    <row r="70" spans="1:16">
      <c r="A70" s="12"/>
      <c r="B70" s="25">
        <v>341.3</v>
      </c>
      <c r="C70" s="20" t="s">
        <v>196</v>
      </c>
      <c r="D70" s="47">
        <v>0</v>
      </c>
      <c r="E70" s="47">
        <v>431839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431839</v>
      </c>
      <c r="O70" s="48">
        <f t="shared" si="11"/>
        <v>0.29826080890585188</v>
      </c>
      <c r="P70" s="9"/>
    </row>
    <row r="71" spans="1:16">
      <c r="A71" s="12"/>
      <c r="B71" s="25">
        <v>341.52</v>
      </c>
      <c r="C71" s="20" t="s">
        <v>197</v>
      </c>
      <c r="D71" s="47">
        <v>2996192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2996192</v>
      </c>
      <c r="O71" s="48">
        <f t="shared" si="11"/>
        <v>2.0693977374837433</v>
      </c>
      <c r="P71" s="9"/>
    </row>
    <row r="72" spans="1:16">
      <c r="A72" s="12"/>
      <c r="B72" s="25">
        <v>341.55</v>
      </c>
      <c r="C72" s="20" t="s">
        <v>198</v>
      </c>
      <c r="D72" s="47">
        <v>511275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511275</v>
      </c>
      <c r="O72" s="48">
        <f t="shared" si="11"/>
        <v>0.35312534317960959</v>
      </c>
      <c r="P72" s="9"/>
    </row>
    <row r="73" spans="1:16">
      <c r="A73" s="12"/>
      <c r="B73" s="25">
        <v>341.8</v>
      </c>
      <c r="C73" s="20" t="s">
        <v>199</v>
      </c>
      <c r="D73" s="47">
        <v>50127987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50127987</v>
      </c>
      <c r="O73" s="48">
        <f t="shared" si="11"/>
        <v>34.62219473331966</v>
      </c>
      <c r="P73" s="9"/>
    </row>
    <row r="74" spans="1:16">
      <c r="A74" s="12"/>
      <c r="B74" s="25">
        <v>341.9</v>
      </c>
      <c r="C74" s="20" t="s">
        <v>200</v>
      </c>
      <c r="D74" s="47">
        <v>31923459</v>
      </c>
      <c r="E74" s="47">
        <v>571298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32494757</v>
      </c>
      <c r="O74" s="48">
        <f t="shared" si="11"/>
        <v>22.443346960369706</v>
      </c>
      <c r="P74" s="9"/>
    </row>
    <row r="75" spans="1:16">
      <c r="A75" s="12"/>
      <c r="B75" s="25">
        <v>342.1</v>
      </c>
      <c r="C75" s="20" t="s">
        <v>80</v>
      </c>
      <c r="D75" s="47">
        <v>72057312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72057312</v>
      </c>
      <c r="O75" s="48">
        <f t="shared" si="11"/>
        <v>49.768251975160531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12743211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12743211</v>
      </c>
      <c r="O76" s="48">
        <f t="shared" si="11"/>
        <v>8.8014292847981537</v>
      </c>
      <c r="P76" s="9"/>
    </row>
    <row r="77" spans="1:16">
      <c r="A77" s="12"/>
      <c r="B77" s="25">
        <v>342.3</v>
      </c>
      <c r="C77" s="20" t="s">
        <v>82</v>
      </c>
      <c r="D77" s="47">
        <v>4209587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4209587</v>
      </c>
      <c r="O77" s="48">
        <f t="shared" si="11"/>
        <v>2.9074604743424248</v>
      </c>
      <c r="P77" s="9"/>
    </row>
    <row r="78" spans="1:16">
      <c r="A78" s="12"/>
      <c r="B78" s="25">
        <v>342.4</v>
      </c>
      <c r="C78" s="20" t="s">
        <v>83</v>
      </c>
      <c r="D78" s="47">
        <v>0</v>
      </c>
      <c r="E78" s="47">
        <v>2945287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2945287</v>
      </c>
      <c r="O78" s="48">
        <f t="shared" si="11"/>
        <v>2.0342388785632837</v>
      </c>
      <c r="P78" s="9"/>
    </row>
    <row r="79" spans="1:16">
      <c r="A79" s="12"/>
      <c r="B79" s="25">
        <v>342.5</v>
      </c>
      <c r="C79" s="20" t="s">
        <v>182</v>
      </c>
      <c r="D79" s="47">
        <v>0</v>
      </c>
      <c r="E79" s="47">
        <v>10000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10000</v>
      </c>
      <c r="O79" s="48">
        <f t="shared" si="11"/>
        <v>6.9067594382594411E-3</v>
      </c>
      <c r="P79" s="9"/>
    </row>
    <row r="80" spans="1:16">
      <c r="A80" s="12"/>
      <c r="B80" s="25">
        <v>342.6</v>
      </c>
      <c r="C80" s="20" t="s">
        <v>84</v>
      </c>
      <c r="D80" s="47">
        <v>0</v>
      </c>
      <c r="E80" s="47">
        <v>27483683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27483683</v>
      </c>
      <c r="O80" s="48">
        <f t="shared" si="11"/>
        <v>18.982318695838057</v>
      </c>
      <c r="P80" s="9"/>
    </row>
    <row r="81" spans="1:16">
      <c r="A81" s="12"/>
      <c r="B81" s="25">
        <v>342.9</v>
      </c>
      <c r="C81" s="20" t="s">
        <v>85</v>
      </c>
      <c r="D81" s="47">
        <v>290809</v>
      </c>
      <c r="E81" s="47">
        <v>80590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371399</v>
      </c>
      <c r="O81" s="48">
        <f t="shared" si="11"/>
        <v>0.25651635486101182</v>
      </c>
      <c r="P81" s="9"/>
    </row>
    <row r="82" spans="1:16">
      <c r="A82" s="12"/>
      <c r="B82" s="25">
        <v>343.4</v>
      </c>
      <c r="C82" s="20" t="s">
        <v>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302628531</v>
      </c>
      <c r="N82" s="47">
        <f t="shared" si="10"/>
        <v>302628531</v>
      </c>
      <c r="O82" s="48">
        <f t="shared" si="11"/>
        <v>209.01824627708399</v>
      </c>
      <c r="P82" s="9"/>
    </row>
    <row r="83" spans="1:16">
      <c r="A83" s="12"/>
      <c r="B83" s="25">
        <v>343.6</v>
      </c>
      <c r="C83" s="20" t="s">
        <v>87</v>
      </c>
      <c r="D83" s="47">
        <v>66465</v>
      </c>
      <c r="E83" s="47">
        <v>17088</v>
      </c>
      <c r="F83" s="47">
        <v>0</v>
      </c>
      <c r="G83" s="47">
        <v>0</v>
      </c>
      <c r="H83" s="47">
        <v>0</v>
      </c>
      <c r="I83" s="47">
        <v>199847203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199930756</v>
      </c>
      <c r="O83" s="48">
        <f t="shared" si="11"/>
        <v>138.08736360013455</v>
      </c>
      <c r="P83" s="9"/>
    </row>
    <row r="84" spans="1:16">
      <c r="A84" s="12"/>
      <c r="B84" s="25">
        <v>343.9</v>
      </c>
      <c r="C84" s="20" t="s">
        <v>88</v>
      </c>
      <c r="D84" s="47">
        <v>139521</v>
      </c>
      <c r="E84" s="47">
        <v>2522730</v>
      </c>
      <c r="F84" s="47">
        <v>0</v>
      </c>
      <c r="G84" s="47">
        <v>26315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2688566</v>
      </c>
      <c r="O84" s="48">
        <f t="shared" si="11"/>
        <v>1.8569278595883434</v>
      </c>
      <c r="P84" s="9"/>
    </row>
    <row r="85" spans="1:16">
      <c r="A85" s="12"/>
      <c r="B85" s="25">
        <v>344.1</v>
      </c>
      <c r="C85" s="20" t="s">
        <v>201</v>
      </c>
      <c r="D85" s="47">
        <v>0</v>
      </c>
      <c r="E85" s="47">
        <v>7581</v>
      </c>
      <c r="F85" s="47">
        <v>0</v>
      </c>
      <c r="G85" s="47">
        <v>0</v>
      </c>
      <c r="H85" s="47">
        <v>0</v>
      </c>
      <c r="I85" s="47">
        <v>70076272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70083853</v>
      </c>
      <c r="O85" s="48">
        <f t="shared" si="11"/>
        <v>48.40523131773373</v>
      </c>
      <c r="P85" s="9"/>
    </row>
    <row r="86" spans="1:16">
      <c r="A86" s="12"/>
      <c r="B86" s="25">
        <v>344.3</v>
      </c>
      <c r="C86" s="20" t="s">
        <v>223</v>
      </c>
      <c r="D86" s="47">
        <v>0</v>
      </c>
      <c r="E86" s="47">
        <v>10319919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10319919</v>
      </c>
      <c r="O86" s="48">
        <f t="shared" si="11"/>
        <v>7.1277197955322933</v>
      </c>
      <c r="P86" s="9"/>
    </row>
    <row r="87" spans="1:16">
      <c r="A87" s="12"/>
      <c r="B87" s="25">
        <v>344.5</v>
      </c>
      <c r="C87" s="20" t="s">
        <v>202</v>
      </c>
      <c r="D87" s="47">
        <v>303175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303175</v>
      </c>
      <c r="O87" s="48">
        <f t="shared" si="11"/>
        <v>0.20939567926943062</v>
      </c>
      <c r="P87" s="9"/>
    </row>
    <row r="88" spans="1:16">
      <c r="A88" s="12"/>
      <c r="B88" s="25">
        <v>344.9</v>
      </c>
      <c r="C88" s="20" t="s">
        <v>203</v>
      </c>
      <c r="D88" s="47">
        <v>0</v>
      </c>
      <c r="E88" s="47">
        <v>787426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787426</v>
      </c>
      <c r="O88" s="48">
        <f t="shared" si="11"/>
        <v>0.54385619574308786</v>
      </c>
      <c r="P88" s="9"/>
    </row>
    <row r="89" spans="1:16">
      <c r="A89" s="12"/>
      <c r="B89" s="25">
        <v>346.4</v>
      </c>
      <c r="C89" s="20" t="s">
        <v>93</v>
      </c>
      <c r="D89" s="47">
        <v>2672474</v>
      </c>
      <c r="E89" s="47">
        <v>173177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2845651</v>
      </c>
      <c r="O89" s="48">
        <f t="shared" si="11"/>
        <v>1.9654226902242418</v>
      </c>
      <c r="P89" s="9"/>
    </row>
    <row r="90" spans="1:16">
      <c r="A90" s="12"/>
      <c r="B90" s="25">
        <v>346.9</v>
      </c>
      <c r="C90" s="20" t="s">
        <v>94</v>
      </c>
      <c r="D90" s="47">
        <v>47516</v>
      </c>
      <c r="E90" s="47">
        <v>95394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142910</v>
      </c>
      <c r="O90" s="48">
        <f t="shared" si="11"/>
        <v>9.8704499132165682E-2</v>
      </c>
      <c r="P90" s="9"/>
    </row>
    <row r="91" spans="1:16">
      <c r="A91" s="12"/>
      <c r="B91" s="25">
        <v>347.2</v>
      </c>
      <c r="C91" s="20" t="s">
        <v>95</v>
      </c>
      <c r="D91" s="47">
        <v>4416974</v>
      </c>
      <c r="E91" s="47">
        <v>12560684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16977658</v>
      </c>
      <c r="O91" s="48">
        <f t="shared" si="11"/>
        <v>11.726059963104092</v>
      </c>
      <c r="P91" s="9"/>
    </row>
    <row r="92" spans="1:16">
      <c r="A92" s="12"/>
      <c r="B92" s="25">
        <v>347.3</v>
      </c>
      <c r="C92" s="20" t="s">
        <v>96</v>
      </c>
      <c r="D92" s="47">
        <v>3474051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3474051</v>
      </c>
      <c r="O92" s="48">
        <f t="shared" si="11"/>
        <v>2.3994434533244648</v>
      </c>
      <c r="P92" s="9"/>
    </row>
    <row r="93" spans="1:16">
      <c r="A93" s="12"/>
      <c r="B93" s="25">
        <v>347.5</v>
      </c>
      <c r="C93" s="20" t="s">
        <v>156</v>
      </c>
      <c r="D93" s="47">
        <v>0</v>
      </c>
      <c r="E93" s="47">
        <v>4092497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4092497</v>
      </c>
      <c r="O93" s="48">
        <f t="shared" si="11"/>
        <v>2.826589228079845</v>
      </c>
      <c r="P93" s="9"/>
    </row>
    <row r="94" spans="1:16">
      <c r="A94" s="12"/>
      <c r="B94" s="25">
        <v>347.9</v>
      </c>
      <c r="C94" s="20" t="s">
        <v>97</v>
      </c>
      <c r="D94" s="47">
        <v>24157</v>
      </c>
      <c r="E94" s="47">
        <v>3648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27805</v>
      </c>
      <c r="O94" s="48">
        <f t="shared" si="11"/>
        <v>1.9204244618080377E-2</v>
      </c>
      <c r="P94" s="9"/>
    </row>
    <row r="95" spans="1:16">
      <c r="A95" s="12"/>
      <c r="B95" s="25">
        <v>348.48</v>
      </c>
      <c r="C95" s="20" t="s">
        <v>228</v>
      </c>
      <c r="D95" s="47">
        <v>1000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1000</v>
      </c>
      <c r="O95" s="48">
        <f t="shared" si="11"/>
        <v>6.9067594382594413E-4</v>
      </c>
      <c r="P95" s="9"/>
    </row>
    <row r="96" spans="1:16">
      <c r="A96" s="12"/>
      <c r="B96" s="25">
        <v>348.92099999999999</v>
      </c>
      <c r="C96" s="20" t="s">
        <v>204</v>
      </c>
      <c r="D96" s="47">
        <v>0</v>
      </c>
      <c r="E96" s="47">
        <v>260941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260941</v>
      </c>
      <c r="O96" s="48">
        <f t="shared" si="11"/>
        <v>0.18022567145788568</v>
      </c>
      <c r="P96" s="9"/>
    </row>
    <row r="97" spans="1:16">
      <c r="A97" s="12"/>
      <c r="B97" s="25">
        <v>348.92200000000003</v>
      </c>
      <c r="C97" s="20" t="s">
        <v>205</v>
      </c>
      <c r="D97" s="47">
        <v>0</v>
      </c>
      <c r="E97" s="47">
        <v>260941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260941</v>
      </c>
      <c r="O97" s="48">
        <f t="shared" si="11"/>
        <v>0.18022567145788568</v>
      </c>
      <c r="P97" s="9"/>
    </row>
    <row r="98" spans="1:16">
      <c r="A98" s="12"/>
      <c r="B98" s="25">
        <v>348.923</v>
      </c>
      <c r="C98" s="20" t="s">
        <v>206</v>
      </c>
      <c r="D98" s="47">
        <v>0</v>
      </c>
      <c r="E98" s="47">
        <v>260941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260941</v>
      </c>
      <c r="O98" s="48">
        <f t="shared" si="11"/>
        <v>0.18022567145788568</v>
      </c>
      <c r="P98" s="9"/>
    </row>
    <row r="99" spans="1:16">
      <c r="A99" s="12"/>
      <c r="B99" s="25">
        <v>348.92399999999998</v>
      </c>
      <c r="C99" s="20" t="s">
        <v>207</v>
      </c>
      <c r="D99" s="47">
        <v>0</v>
      </c>
      <c r="E99" s="47">
        <v>260941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260941</v>
      </c>
      <c r="O99" s="48">
        <f t="shared" si="11"/>
        <v>0.18022567145788568</v>
      </c>
      <c r="P99" s="9"/>
    </row>
    <row r="100" spans="1:16">
      <c r="A100" s="12"/>
      <c r="B100" s="25">
        <v>348.93</v>
      </c>
      <c r="C100" s="20" t="s">
        <v>208</v>
      </c>
      <c r="D100" s="47">
        <v>3531777</v>
      </c>
      <c r="E100" s="47">
        <v>43750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3575527</v>
      </c>
      <c r="O100" s="48">
        <f t="shared" si="11"/>
        <v>2.4695304854001465</v>
      </c>
      <c r="P100" s="9"/>
    </row>
    <row r="101" spans="1:16">
      <c r="A101" s="12"/>
      <c r="B101" s="25">
        <v>349</v>
      </c>
      <c r="C101" s="20" t="s">
        <v>1</v>
      </c>
      <c r="D101" s="47">
        <v>24433186</v>
      </c>
      <c r="E101" s="47">
        <v>7249858</v>
      </c>
      <c r="F101" s="47">
        <v>0</v>
      </c>
      <c r="G101" s="47">
        <v>407244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746576</v>
      </c>
      <c r="N101" s="47">
        <f t="shared" si="10"/>
        <v>32836864</v>
      </c>
      <c r="O101" s="48">
        <f t="shared" ref="O101:O127" si="12">(N101/O$129)</f>
        <v>22.679632035484168</v>
      </c>
      <c r="P101" s="9"/>
    </row>
    <row r="102" spans="1:16" ht="15.75">
      <c r="A102" s="29" t="s">
        <v>71</v>
      </c>
      <c r="B102" s="30"/>
      <c r="C102" s="31"/>
      <c r="D102" s="32">
        <f t="shared" ref="D102:M102" si="13">SUM(D103:D111)</f>
        <v>3124493</v>
      </c>
      <c r="E102" s="32">
        <f t="shared" si="13"/>
        <v>2350441</v>
      </c>
      <c r="F102" s="32">
        <f t="shared" si="13"/>
        <v>0</v>
      </c>
      <c r="G102" s="32">
        <f t="shared" si="13"/>
        <v>987694</v>
      </c>
      <c r="H102" s="32">
        <f t="shared" si="13"/>
        <v>0</v>
      </c>
      <c r="I102" s="32">
        <f t="shared" si="13"/>
        <v>0</v>
      </c>
      <c r="J102" s="32">
        <f t="shared" si="13"/>
        <v>0</v>
      </c>
      <c r="K102" s="32">
        <f t="shared" si="13"/>
        <v>0</v>
      </c>
      <c r="L102" s="32">
        <f t="shared" si="13"/>
        <v>0</v>
      </c>
      <c r="M102" s="32">
        <f t="shared" si="13"/>
        <v>0</v>
      </c>
      <c r="N102" s="32">
        <f>SUM(D102:M102)</f>
        <v>6462628</v>
      </c>
      <c r="O102" s="46">
        <f t="shared" si="12"/>
        <v>4.463581693495974</v>
      </c>
      <c r="P102" s="10"/>
    </row>
    <row r="103" spans="1:16">
      <c r="A103" s="13"/>
      <c r="B103" s="40">
        <v>351.1</v>
      </c>
      <c r="C103" s="21" t="s">
        <v>116</v>
      </c>
      <c r="D103" s="47">
        <v>18561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18561</v>
      </c>
      <c r="O103" s="48">
        <f t="shared" si="12"/>
        <v>1.281963619335335E-2</v>
      </c>
      <c r="P103" s="9"/>
    </row>
    <row r="104" spans="1:16">
      <c r="A104" s="13"/>
      <c r="B104" s="40">
        <v>351.2</v>
      </c>
      <c r="C104" s="21" t="s">
        <v>118</v>
      </c>
      <c r="D104" s="47">
        <v>0</v>
      </c>
      <c r="E104" s="47">
        <v>934246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1" si="14">SUM(D104:M104)</f>
        <v>934246</v>
      </c>
      <c r="O104" s="48">
        <f t="shared" si="12"/>
        <v>0.64526123781561295</v>
      </c>
      <c r="P104" s="9"/>
    </row>
    <row r="105" spans="1:16">
      <c r="A105" s="13"/>
      <c r="B105" s="40">
        <v>351.3</v>
      </c>
      <c r="C105" s="21" t="s">
        <v>119</v>
      </c>
      <c r="D105" s="47">
        <v>130640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130640</v>
      </c>
      <c r="O105" s="48">
        <f t="shared" si="12"/>
        <v>9.0229905301421345E-2</v>
      </c>
      <c r="P105" s="9"/>
    </row>
    <row r="106" spans="1:16">
      <c r="A106" s="13"/>
      <c r="B106" s="40">
        <v>351.5</v>
      </c>
      <c r="C106" s="21" t="s">
        <v>120</v>
      </c>
      <c r="D106" s="47">
        <v>0</v>
      </c>
      <c r="E106" s="47">
        <v>639560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639560</v>
      </c>
      <c r="O106" s="48">
        <f t="shared" si="12"/>
        <v>0.44172870663332081</v>
      </c>
      <c r="P106" s="9"/>
    </row>
    <row r="107" spans="1:16">
      <c r="A107" s="13"/>
      <c r="B107" s="40">
        <v>351.7</v>
      </c>
      <c r="C107" s="21" t="s">
        <v>209</v>
      </c>
      <c r="D107" s="47">
        <v>0</v>
      </c>
      <c r="E107" s="47">
        <v>0</v>
      </c>
      <c r="F107" s="47">
        <v>0</v>
      </c>
      <c r="G107" s="47">
        <v>965074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965074</v>
      </c>
      <c r="O107" s="48">
        <f t="shared" si="12"/>
        <v>0.66655339581187922</v>
      </c>
      <c r="P107" s="9"/>
    </row>
    <row r="108" spans="1:16">
      <c r="A108" s="13"/>
      <c r="B108" s="40">
        <v>352</v>
      </c>
      <c r="C108" s="21" t="s">
        <v>121</v>
      </c>
      <c r="D108" s="47">
        <v>0</v>
      </c>
      <c r="E108" s="47">
        <v>288366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288366</v>
      </c>
      <c r="O108" s="48">
        <f t="shared" si="12"/>
        <v>0.19916745921731221</v>
      </c>
      <c r="P108" s="9"/>
    </row>
    <row r="109" spans="1:16">
      <c r="A109" s="13"/>
      <c r="B109" s="40">
        <v>353</v>
      </c>
      <c r="C109" s="21" t="s">
        <v>122</v>
      </c>
      <c r="D109" s="47">
        <v>0</v>
      </c>
      <c r="E109" s="47">
        <v>133721</v>
      </c>
      <c r="F109" s="47">
        <v>0</v>
      </c>
      <c r="G109" s="47">
        <v>22620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156341</v>
      </c>
      <c r="O109" s="48">
        <f t="shared" si="12"/>
        <v>0.10798096773369194</v>
      </c>
      <c r="P109" s="9"/>
    </row>
    <row r="110" spans="1:16">
      <c r="A110" s="13"/>
      <c r="B110" s="40">
        <v>354</v>
      </c>
      <c r="C110" s="21" t="s">
        <v>123</v>
      </c>
      <c r="D110" s="47">
        <v>32700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32700</v>
      </c>
      <c r="O110" s="48">
        <f t="shared" si="12"/>
        <v>2.2585103363108372E-2</v>
      </c>
      <c r="P110" s="9"/>
    </row>
    <row r="111" spans="1:16">
      <c r="A111" s="13"/>
      <c r="B111" s="40">
        <v>359</v>
      </c>
      <c r="C111" s="21" t="s">
        <v>124</v>
      </c>
      <c r="D111" s="47">
        <v>2942592</v>
      </c>
      <c r="E111" s="47">
        <v>354548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4"/>
        <v>3297140</v>
      </c>
      <c r="O111" s="48">
        <f t="shared" si="12"/>
        <v>2.2772552814262736</v>
      </c>
      <c r="P111" s="9"/>
    </row>
    <row r="112" spans="1:16" ht="15.75">
      <c r="A112" s="29" t="s">
        <v>5</v>
      </c>
      <c r="B112" s="30"/>
      <c r="C112" s="31"/>
      <c r="D112" s="32">
        <f t="shared" ref="D112:M112" si="15">SUM(D113:D119)</f>
        <v>25615173</v>
      </c>
      <c r="E112" s="32">
        <f t="shared" si="15"/>
        <v>30066667</v>
      </c>
      <c r="F112" s="32">
        <f t="shared" si="15"/>
        <v>3562328</v>
      </c>
      <c r="G112" s="32">
        <f t="shared" si="15"/>
        <v>30585450</v>
      </c>
      <c r="H112" s="32">
        <f t="shared" si="15"/>
        <v>0</v>
      </c>
      <c r="I112" s="32">
        <f t="shared" si="15"/>
        <v>7277908</v>
      </c>
      <c r="J112" s="32">
        <f t="shared" si="15"/>
        <v>5907680</v>
      </c>
      <c r="K112" s="32">
        <f t="shared" si="15"/>
        <v>0</v>
      </c>
      <c r="L112" s="32">
        <f t="shared" si="15"/>
        <v>0</v>
      </c>
      <c r="M112" s="32">
        <f t="shared" si="15"/>
        <v>17091991</v>
      </c>
      <c r="N112" s="32">
        <f>SUM(D112:M112)</f>
        <v>120107197</v>
      </c>
      <c r="O112" s="46">
        <f t="shared" si="12"/>
        <v>82.955151648263609</v>
      </c>
      <c r="P112" s="10"/>
    </row>
    <row r="113" spans="1:119">
      <c r="A113" s="12"/>
      <c r="B113" s="25">
        <v>361.1</v>
      </c>
      <c r="C113" s="20" t="s">
        <v>125</v>
      </c>
      <c r="D113" s="47">
        <v>12872290</v>
      </c>
      <c r="E113" s="47">
        <v>11782472</v>
      </c>
      <c r="F113" s="47">
        <v>603193</v>
      </c>
      <c r="G113" s="47">
        <v>22924924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14822989</v>
      </c>
      <c r="N113" s="47">
        <f>SUM(D113:M113)</f>
        <v>63005868</v>
      </c>
      <c r="O113" s="48">
        <f t="shared" si="12"/>
        <v>43.516637347472852</v>
      </c>
      <c r="P113" s="9"/>
    </row>
    <row r="114" spans="1:119">
      <c r="A114" s="12"/>
      <c r="B114" s="25">
        <v>361.3</v>
      </c>
      <c r="C114" s="20" t="s">
        <v>210</v>
      </c>
      <c r="D114" s="47">
        <v>17901</v>
      </c>
      <c r="E114" s="47">
        <v>91566</v>
      </c>
      <c r="F114" s="47">
        <v>4507</v>
      </c>
      <c r="G114" s="47">
        <v>166715</v>
      </c>
      <c r="H114" s="47">
        <v>0</v>
      </c>
      <c r="I114" s="47">
        <v>73214</v>
      </c>
      <c r="J114" s="47">
        <v>26061</v>
      </c>
      <c r="K114" s="47">
        <v>0</v>
      </c>
      <c r="L114" s="47">
        <v>0</v>
      </c>
      <c r="M114" s="47">
        <v>-9183</v>
      </c>
      <c r="N114" s="47">
        <f t="shared" ref="N114:N119" si="16">SUM(D114:M114)</f>
        <v>370781</v>
      </c>
      <c r="O114" s="48">
        <f t="shared" si="12"/>
        <v>0.25608951712772737</v>
      </c>
      <c r="P114" s="9"/>
    </row>
    <row r="115" spans="1:119">
      <c r="A115" s="12"/>
      <c r="B115" s="25">
        <v>362</v>
      </c>
      <c r="C115" s="20" t="s">
        <v>126</v>
      </c>
      <c r="D115" s="47">
        <v>454606</v>
      </c>
      <c r="E115" s="47">
        <v>2020584</v>
      </c>
      <c r="F115" s="47">
        <v>0</v>
      </c>
      <c r="G115" s="47">
        <v>0</v>
      </c>
      <c r="H115" s="47">
        <v>0</v>
      </c>
      <c r="I115" s="47">
        <v>48141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2523331</v>
      </c>
      <c r="O115" s="48">
        <f t="shared" si="12"/>
        <v>1.7428040200102635</v>
      </c>
      <c r="P115" s="9"/>
    </row>
    <row r="116" spans="1:119">
      <c r="A116" s="12"/>
      <c r="B116" s="25">
        <v>364</v>
      </c>
      <c r="C116" s="20" t="s">
        <v>211</v>
      </c>
      <c r="D116" s="47">
        <v>564548</v>
      </c>
      <c r="E116" s="47">
        <v>611726</v>
      </c>
      <c r="F116" s="47">
        <v>0</v>
      </c>
      <c r="G116" s="47">
        <v>713688</v>
      </c>
      <c r="H116" s="47">
        <v>0</v>
      </c>
      <c r="I116" s="47">
        <v>358160</v>
      </c>
      <c r="J116" s="47">
        <v>2975885</v>
      </c>
      <c r="K116" s="47">
        <v>0</v>
      </c>
      <c r="L116" s="47">
        <v>0</v>
      </c>
      <c r="M116" s="47">
        <v>0</v>
      </c>
      <c r="N116" s="47">
        <f t="shared" si="16"/>
        <v>5224007</v>
      </c>
      <c r="O116" s="48">
        <f t="shared" si="12"/>
        <v>3.6080959652783391</v>
      </c>
      <c r="P116" s="9"/>
    </row>
    <row r="117" spans="1:119">
      <c r="A117" s="12"/>
      <c r="B117" s="25">
        <v>365</v>
      </c>
      <c r="C117" s="20" t="s">
        <v>212</v>
      </c>
      <c r="D117" s="47">
        <v>18718</v>
      </c>
      <c r="E117" s="47">
        <v>582</v>
      </c>
      <c r="F117" s="47">
        <v>0</v>
      </c>
      <c r="G117" s="47">
        <v>0</v>
      </c>
      <c r="H117" s="47">
        <v>0</v>
      </c>
      <c r="I117" s="47">
        <v>0</v>
      </c>
      <c r="J117" s="47">
        <v>4702</v>
      </c>
      <c r="K117" s="47">
        <v>0</v>
      </c>
      <c r="L117" s="47">
        <v>0</v>
      </c>
      <c r="M117" s="47">
        <v>0</v>
      </c>
      <c r="N117" s="47">
        <f t="shared" si="16"/>
        <v>24002</v>
      </c>
      <c r="O117" s="48">
        <f t="shared" si="12"/>
        <v>1.6577604003710313E-2</v>
      </c>
      <c r="P117" s="9"/>
    </row>
    <row r="118" spans="1:119">
      <c r="A118" s="12"/>
      <c r="B118" s="25">
        <v>366</v>
      </c>
      <c r="C118" s="20" t="s">
        <v>129</v>
      </c>
      <c r="D118" s="47">
        <v>547475</v>
      </c>
      <c r="E118" s="47">
        <v>5516027</v>
      </c>
      <c r="F118" s="47">
        <v>2143134</v>
      </c>
      <c r="G118" s="47">
        <v>2870793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1171820</v>
      </c>
      <c r="N118" s="47">
        <f t="shared" si="16"/>
        <v>12249249</v>
      </c>
      <c r="O118" s="48">
        <f t="shared" si="12"/>
        <v>8.4602616142340032</v>
      </c>
      <c r="P118" s="9"/>
    </row>
    <row r="119" spans="1:119">
      <c r="A119" s="12"/>
      <c r="B119" s="25">
        <v>369.9</v>
      </c>
      <c r="C119" s="20" t="s">
        <v>130</v>
      </c>
      <c r="D119" s="47">
        <v>11139635</v>
      </c>
      <c r="E119" s="47">
        <v>10043710</v>
      </c>
      <c r="F119" s="47">
        <v>811494</v>
      </c>
      <c r="G119" s="47">
        <v>3909330</v>
      </c>
      <c r="H119" s="47">
        <v>0</v>
      </c>
      <c r="I119" s="47">
        <v>6798393</v>
      </c>
      <c r="J119" s="47">
        <v>2901032</v>
      </c>
      <c r="K119" s="47">
        <v>0</v>
      </c>
      <c r="L119" s="47">
        <v>0</v>
      </c>
      <c r="M119" s="47">
        <v>1106365</v>
      </c>
      <c r="N119" s="47">
        <f t="shared" si="16"/>
        <v>36709959</v>
      </c>
      <c r="O119" s="48">
        <f t="shared" si="12"/>
        <v>25.354685580136714</v>
      </c>
      <c r="P119" s="9"/>
    </row>
    <row r="120" spans="1:119" ht="15.75">
      <c r="A120" s="29" t="s">
        <v>72</v>
      </c>
      <c r="B120" s="30"/>
      <c r="C120" s="31"/>
      <c r="D120" s="32">
        <f t="shared" ref="D120:M120" si="17">SUM(D121:D126)</f>
        <v>21780394</v>
      </c>
      <c r="E120" s="32">
        <f t="shared" si="17"/>
        <v>66947312</v>
      </c>
      <c r="F120" s="32">
        <f t="shared" si="17"/>
        <v>73409842</v>
      </c>
      <c r="G120" s="32">
        <f t="shared" si="17"/>
        <v>74435032</v>
      </c>
      <c r="H120" s="32">
        <f t="shared" si="17"/>
        <v>0</v>
      </c>
      <c r="I120" s="32">
        <f t="shared" si="17"/>
        <v>77152155</v>
      </c>
      <c r="J120" s="32">
        <f t="shared" si="17"/>
        <v>3474218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 t="shared" ref="N120:N127" si="18">SUM(D120:M120)</f>
        <v>317198953</v>
      </c>
      <c r="O120" s="46">
        <f t="shared" si="12"/>
        <v>219.08168624387631</v>
      </c>
      <c r="P120" s="9"/>
    </row>
    <row r="121" spans="1:119">
      <c r="A121" s="12"/>
      <c r="B121" s="25">
        <v>381</v>
      </c>
      <c r="C121" s="20" t="s">
        <v>131</v>
      </c>
      <c r="D121" s="47">
        <v>21780394</v>
      </c>
      <c r="E121" s="47">
        <v>66947312</v>
      </c>
      <c r="F121" s="47">
        <v>73409842</v>
      </c>
      <c r="G121" s="47">
        <v>74435032</v>
      </c>
      <c r="H121" s="47">
        <v>0</v>
      </c>
      <c r="I121" s="47">
        <v>2562741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239135321</v>
      </c>
      <c r="O121" s="48">
        <f t="shared" si="12"/>
        <v>165.16501353379513</v>
      </c>
      <c r="P121" s="9"/>
    </row>
    <row r="122" spans="1:119">
      <c r="A122" s="12"/>
      <c r="B122" s="25">
        <v>389.1</v>
      </c>
      <c r="C122" s="20" t="s">
        <v>213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12784700</v>
      </c>
      <c r="J122" s="47">
        <v>3474218</v>
      </c>
      <c r="K122" s="47">
        <v>0</v>
      </c>
      <c r="L122" s="47">
        <v>0</v>
      </c>
      <c r="M122" s="47">
        <v>0</v>
      </c>
      <c r="N122" s="47">
        <f t="shared" si="18"/>
        <v>16258918</v>
      </c>
      <c r="O122" s="48">
        <f t="shared" si="12"/>
        <v>11.229643535238631</v>
      </c>
      <c r="P122" s="9"/>
    </row>
    <row r="123" spans="1:119">
      <c r="A123" s="12"/>
      <c r="B123" s="25">
        <v>389.5</v>
      </c>
      <c r="C123" s="20" t="s">
        <v>214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1074599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1074599</v>
      </c>
      <c r="O123" s="48">
        <f t="shared" si="12"/>
        <v>0.74219967855941571</v>
      </c>
      <c r="P123" s="9"/>
    </row>
    <row r="124" spans="1:119">
      <c r="A124" s="12"/>
      <c r="B124" s="25">
        <v>389.6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4632760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4632760</v>
      </c>
      <c r="O124" s="48">
        <f t="shared" si="12"/>
        <v>3.1997358855190812</v>
      </c>
      <c r="P124" s="9"/>
    </row>
    <row r="125" spans="1:119">
      <c r="A125" s="12"/>
      <c r="B125" s="25">
        <v>389.7</v>
      </c>
      <c r="C125" s="20" t="s">
        <v>216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54422130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54422130</v>
      </c>
      <c r="O125" s="48">
        <f t="shared" si="12"/>
        <v>37.588056002768226</v>
      </c>
      <c r="P125" s="9"/>
    </row>
    <row r="126" spans="1:119" ht="15.75" thickBot="1">
      <c r="A126" s="12"/>
      <c r="B126" s="25">
        <v>389.9</v>
      </c>
      <c r="C126" s="20" t="s">
        <v>218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1675225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1675225</v>
      </c>
      <c r="O126" s="48">
        <f t="shared" si="12"/>
        <v>1.1570376079958173</v>
      </c>
      <c r="P126" s="9"/>
    </row>
    <row r="127" spans="1:119" ht="16.5" thickBot="1">
      <c r="A127" s="14" t="s">
        <v>99</v>
      </c>
      <c r="B127" s="23"/>
      <c r="C127" s="22"/>
      <c r="D127" s="15">
        <f t="shared" ref="D127:M127" si="19">SUM(D5,D16,D35,D66,D102,D112,D120)</f>
        <v>1366079676</v>
      </c>
      <c r="E127" s="15">
        <f t="shared" si="19"/>
        <v>753735225</v>
      </c>
      <c r="F127" s="15">
        <f t="shared" si="19"/>
        <v>104011366</v>
      </c>
      <c r="G127" s="15">
        <f t="shared" si="19"/>
        <v>251404910</v>
      </c>
      <c r="H127" s="15">
        <f t="shared" si="19"/>
        <v>0</v>
      </c>
      <c r="I127" s="15">
        <f t="shared" si="19"/>
        <v>354353538</v>
      </c>
      <c r="J127" s="15">
        <f t="shared" si="19"/>
        <v>153398256</v>
      </c>
      <c r="K127" s="15">
        <f t="shared" si="19"/>
        <v>0</v>
      </c>
      <c r="L127" s="15">
        <f t="shared" si="19"/>
        <v>0</v>
      </c>
      <c r="M127" s="15">
        <f t="shared" si="19"/>
        <v>344975775</v>
      </c>
      <c r="N127" s="15">
        <f t="shared" si="18"/>
        <v>3327958746</v>
      </c>
      <c r="O127" s="38">
        <f t="shared" si="12"/>
        <v>2298.5410479073553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52" t="s">
        <v>261</v>
      </c>
      <c r="M129" s="52"/>
      <c r="N129" s="52"/>
      <c r="O129" s="44">
        <v>1447857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168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881640215</v>
      </c>
      <c r="E5" s="27">
        <f t="shared" si="0"/>
        <v>403635571</v>
      </c>
      <c r="F5" s="27">
        <f t="shared" si="0"/>
        <v>24194515</v>
      </c>
      <c r="G5" s="27">
        <f t="shared" si="0"/>
        <v>10727540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2153649</v>
      </c>
      <c r="N5" s="28">
        <f>SUM(D5:M5)</f>
        <v>1322351490</v>
      </c>
      <c r="O5" s="33">
        <f t="shared" ref="O5:O36" si="1">(N5/O$130)</f>
        <v>922.51695773107201</v>
      </c>
      <c r="P5" s="6"/>
    </row>
    <row r="6" spans="1:133">
      <c r="A6" s="12"/>
      <c r="B6" s="25">
        <v>311</v>
      </c>
      <c r="C6" s="20" t="s">
        <v>3</v>
      </c>
      <c r="D6" s="47">
        <v>813542932</v>
      </c>
      <c r="E6" s="47">
        <v>307767294</v>
      </c>
      <c r="F6" s="47">
        <v>24194515</v>
      </c>
      <c r="G6" s="47">
        <v>6004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2153649</v>
      </c>
      <c r="N6" s="47">
        <f>SUM(D6:M6)</f>
        <v>1147664394</v>
      </c>
      <c r="O6" s="48">
        <f t="shared" si="1"/>
        <v>800.64935325868191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53827955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53827955</v>
      </c>
      <c r="O7" s="48">
        <f t="shared" si="1"/>
        <v>37.552195209070355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6652881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6652881</v>
      </c>
      <c r="O8" s="48">
        <f t="shared" si="1"/>
        <v>4.6412739628454247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24624629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24624629</v>
      </c>
      <c r="O9" s="48">
        <f t="shared" si="1"/>
        <v>17.178970948439986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10721536</v>
      </c>
      <c r="F10" s="47">
        <v>0</v>
      </c>
      <c r="G10" s="47">
        <v>10721536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21443072</v>
      </c>
      <c r="O10" s="48">
        <f t="shared" si="1"/>
        <v>14.959409578650176</v>
      </c>
      <c r="P10" s="9"/>
    </row>
    <row r="11" spans="1:133">
      <c r="A11" s="12"/>
      <c r="B11" s="25">
        <v>314.10000000000002</v>
      </c>
      <c r="C11" s="20" t="s">
        <v>16</v>
      </c>
      <c r="D11" s="47">
        <v>41066556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41066556</v>
      </c>
      <c r="O11" s="48">
        <f t="shared" si="1"/>
        <v>28.649413255179756</v>
      </c>
      <c r="P11" s="9"/>
    </row>
    <row r="12" spans="1:133">
      <c r="A12" s="12"/>
      <c r="B12" s="25">
        <v>314.39999999999998</v>
      </c>
      <c r="C12" s="20" t="s">
        <v>17</v>
      </c>
      <c r="D12" s="47">
        <v>1921560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1921560</v>
      </c>
      <c r="O12" s="48">
        <f t="shared" si="1"/>
        <v>1.3405450053961967</v>
      </c>
      <c r="P12" s="9"/>
    </row>
    <row r="13" spans="1:133">
      <c r="A13" s="12"/>
      <c r="B13" s="25">
        <v>315</v>
      </c>
      <c r="C13" s="20" t="s">
        <v>185</v>
      </c>
      <c r="D13" s="47">
        <v>22551248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22551248</v>
      </c>
      <c r="O13" s="48">
        <f t="shared" si="1"/>
        <v>15.732510497643045</v>
      </c>
      <c r="P13" s="9"/>
    </row>
    <row r="14" spans="1:133">
      <c r="A14" s="12"/>
      <c r="B14" s="25">
        <v>316</v>
      </c>
      <c r="C14" s="20" t="s">
        <v>186</v>
      </c>
      <c r="D14" s="47">
        <v>2557919</v>
      </c>
      <c r="E14" s="47">
        <v>41276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2599195</v>
      </c>
      <c r="O14" s="48">
        <f t="shared" si="1"/>
        <v>1.8132860151651613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SUM(D16:D33)</f>
        <v>36743755</v>
      </c>
      <c r="E15" s="32">
        <f t="shared" si="3"/>
        <v>32054856</v>
      </c>
      <c r="F15" s="32">
        <f t="shared" si="3"/>
        <v>0</v>
      </c>
      <c r="G15" s="32">
        <f t="shared" si="3"/>
        <v>36919048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1338711</v>
      </c>
      <c r="N15" s="45">
        <f>SUM(D15:M15)</f>
        <v>107056370</v>
      </c>
      <c r="O15" s="46">
        <f t="shared" si="1"/>
        <v>74.686131111881608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22016970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22016970</v>
      </c>
      <c r="O16" s="48">
        <f t="shared" si="1"/>
        <v>15.359780161669633</v>
      </c>
      <c r="P16" s="9"/>
    </row>
    <row r="17" spans="1:16">
      <c r="A17" s="12"/>
      <c r="B17" s="25">
        <v>323.10000000000002</v>
      </c>
      <c r="C17" s="20" t="s">
        <v>20</v>
      </c>
      <c r="D17" s="47">
        <v>34473390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34473390</v>
      </c>
      <c r="O17" s="48">
        <f t="shared" si="1"/>
        <v>24.049798488506834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2241710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2241710</v>
      </c>
      <c r="O18" s="48">
        <f t="shared" si="1"/>
        <v>1.5638924332556401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1338711</v>
      </c>
      <c r="N19" s="47">
        <f t="shared" si="4"/>
        <v>1338711</v>
      </c>
      <c r="O19" s="48">
        <f t="shared" si="1"/>
        <v>0.93392990316146662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225994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225994</v>
      </c>
      <c r="O20" s="48">
        <f t="shared" si="1"/>
        <v>0.15766102955385627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46817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46817</v>
      </c>
      <c r="O21" s="48">
        <f t="shared" si="1"/>
        <v>3.2661116758068306E-2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826009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826009</v>
      </c>
      <c r="O22" s="48">
        <f t="shared" si="1"/>
        <v>0.57625171181868218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470211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470211</v>
      </c>
      <c r="O23" s="48">
        <f t="shared" si="1"/>
        <v>0.32803503795476124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18847681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18847681</v>
      </c>
      <c r="O24" s="48">
        <f t="shared" si="1"/>
        <v>13.14877736206561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11541094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11541094</v>
      </c>
      <c r="O25" s="48">
        <f t="shared" si="1"/>
        <v>8.0514560661691608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6122455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6122455</v>
      </c>
      <c r="O26" s="48">
        <f t="shared" si="1"/>
        <v>4.2712309118700285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3031289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3031289</v>
      </c>
      <c r="O27" s="48">
        <f t="shared" si="1"/>
        <v>2.1147293495193651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217286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217286</v>
      </c>
      <c r="O28" s="48">
        <f t="shared" si="1"/>
        <v>0.15158603532677511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172152</v>
      </c>
      <c r="F29" s="47">
        <v>0</v>
      </c>
      <c r="G29" s="47">
        <v>7033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179185</v>
      </c>
      <c r="O29" s="48">
        <f t="shared" si="1"/>
        <v>0.12500549386535809</v>
      </c>
      <c r="P29" s="9"/>
    </row>
    <row r="30" spans="1:16">
      <c r="A30" s="12"/>
      <c r="B30" s="25">
        <v>324.72000000000003</v>
      </c>
      <c r="C30" s="20" t="s">
        <v>32</v>
      </c>
      <c r="D30" s="47">
        <v>0</v>
      </c>
      <c r="E30" s="47">
        <v>0</v>
      </c>
      <c r="F30" s="47">
        <v>0</v>
      </c>
      <c r="G30" s="47">
        <v>655038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655038</v>
      </c>
      <c r="O30" s="48">
        <f t="shared" si="1"/>
        <v>0.45697658113445006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682020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682020</v>
      </c>
      <c r="O31" s="48">
        <f t="shared" si="1"/>
        <v>0.47580013352708944</v>
      </c>
      <c r="P31" s="9"/>
    </row>
    <row r="32" spans="1:16">
      <c r="A32" s="12"/>
      <c r="B32" s="25">
        <v>329</v>
      </c>
      <c r="C32" s="20" t="s">
        <v>34</v>
      </c>
      <c r="D32" s="47">
        <v>2253619</v>
      </c>
      <c r="E32" s="47">
        <v>1501569</v>
      </c>
      <c r="F32" s="47">
        <v>0</v>
      </c>
      <c r="G32" s="47">
        <v>368576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4123764</v>
      </c>
      <c r="O32" s="48">
        <f t="shared" si="1"/>
        <v>2.8768767218471667</v>
      </c>
      <c r="P32" s="9"/>
    </row>
    <row r="33" spans="1:16">
      <c r="A33" s="12"/>
      <c r="B33" s="25">
        <v>367</v>
      </c>
      <c r="C33" s="20" t="s">
        <v>227</v>
      </c>
      <c r="D33" s="47">
        <v>16746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16746</v>
      </c>
      <c r="O33" s="48">
        <f t="shared" si="1"/>
        <v>1.1682573877664351E-2</v>
      </c>
      <c r="P33" s="9"/>
    </row>
    <row r="34" spans="1:16" ht="15.75">
      <c r="A34" s="29" t="s">
        <v>37</v>
      </c>
      <c r="B34" s="30"/>
      <c r="C34" s="31"/>
      <c r="D34" s="32">
        <f t="shared" ref="D34:M34" si="5">SUM(D35:D65)</f>
        <v>132631084</v>
      </c>
      <c r="E34" s="32">
        <f t="shared" si="5"/>
        <v>73030357</v>
      </c>
      <c r="F34" s="32">
        <f t="shared" si="5"/>
        <v>2002106</v>
      </c>
      <c r="G34" s="32">
        <f t="shared" si="5"/>
        <v>85843358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21294355</v>
      </c>
      <c r="N34" s="45">
        <f>SUM(D34:M34)</f>
        <v>314801260</v>
      </c>
      <c r="O34" s="46">
        <f t="shared" si="1"/>
        <v>219.61596660287969</v>
      </c>
      <c r="P34" s="10"/>
    </row>
    <row r="35" spans="1:16">
      <c r="A35" s="12"/>
      <c r="B35" s="25">
        <v>331.1</v>
      </c>
      <c r="C35" s="20" t="s">
        <v>35</v>
      </c>
      <c r="D35" s="47">
        <v>1931039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1931039</v>
      </c>
      <c r="O35" s="48">
        <f t="shared" si="1"/>
        <v>1.3471578752030986</v>
      </c>
      <c r="P35" s="9"/>
    </row>
    <row r="36" spans="1:16">
      <c r="A36" s="12"/>
      <c r="B36" s="25">
        <v>331.2</v>
      </c>
      <c r="C36" s="20" t="s">
        <v>36</v>
      </c>
      <c r="D36" s="47">
        <v>34485</v>
      </c>
      <c r="E36" s="47">
        <v>5879793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5914278</v>
      </c>
      <c r="O36" s="48">
        <f t="shared" si="1"/>
        <v>4.1259996218825368</v>
      </c>
      <c r="P36" s="9"/>
    </row>
    <row r="37" spans="1:16">
      <c r="A37" s="12"/>
      <c r="B37" s="25">
        <v>331.39</v>
      </c>
      <c r="C37" s="20" t="s">
        <v>42</v>
      </c>
      <c r="D37" s="47">
        <v>0</v>
      </c>
      <c r="E37" s="47">
        <v>132906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19664482</v>
      </c>
      <c r="N37" s="47">
        <f t="shared" ref="N37:N46" si="6">SUM(D37:M37)</f>
        <v>19797388</v>
      </c>
      <c r="O37" s="48">
        <f t="shared" ref="O37:O68" si="7">(N37/O$130)</f>
        <v>13.811324966844959</v>
      </c>
      <c r="P37" s="9"/>
    </row>
    <row r="38" spans="1:16">
      <c r="A38" s="12"/>
      <c r="B38" s="25">
        <v>331.42</v>
      </c>
      <c r="C38" s="20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1595514</v>
      </c>
      <c r="N38" s="47">
        <f t="shared" si="6"/>
        <v>1595514</v>
      </c>
      <c r="O38" s="48">
        <f t="shared" si="7"/>
        <v>1.1130843292635708</v>
      </c>
      <c r="P38" s="9"/>
    </row>
    <row r="39" spans="1:16">
      <c r="A39" s="12"/>
      <c r="B39" s="25">
        <v>331.49</v>
      </c>
      <c r="C39" s="20" t="s">
        <v>44</v>
      </c>
      <c r="D39" s="47">
        <v>0</v>
      </c>
      <c r="E39" s="47">
        <v>4347525</v>
      </c>
      <c r="F39" s="47">
        <v>0</v>
      </c>
      <c r="G39" s="47">
        <v>568756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4916281</v>
      </c>
      <c r="O39" s="48">
        <f t="shared" si="7"/>
        <v>3.42976328591052</v>
      </c>
      <c r="P39" s="9"/>
    </row>
    <row r="40" spans="1:16">
      <c r="A40" s="12"/>
      <c r="B40" s="25">
        <v>331.5</v>
      </c>
      <c r="C40" s="20" t="s">
        <v>38</v>
      </c>
      <c r="D40" s="47">
        <v>0</v>
      </c>
      <c r="E40" s="47">
        <v>8832032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8832032</v>
      </c>
      <c r="O40" s="48">
        <f t="shared" si="7"/>
        <v>6.1615231296963833</v>
      </c>
      <c r="P40" s="9"/>
    </row>
    <row r="41" spans="1:16">
      <c r="A41" s="12"/>
      <c r="B41" s="25">
        <v>331.62</v>
      </c>
      <c r="C41" s="20" t="s">
        <v>45</v>
      </c>
      <c r="D41" s="47">
        <v>0</v>
      </c>
      <c r="E41" s="47">
        <v>199996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199996</v>
      </c>
      <c r="O41" s="48">
        <f t="shared" si="7"/>
        <v>0.13952394871834226</v>
      </c>
      <c r="P41" s="9"/>
    </row>
    <row r="42" spans="1:16">
      <c r="A42" s="12"/>
      <c r="B42" s="25">
        <v>331.69</v>
      </c>
      <c r="C42" s="20" t="s">
        <v>46</v>
      </c>
      <c r="D42" s="47">
        <v>1217354</v>
      </c>
      <c r="E42" s="47">
        <v>14582486</v>
      </c>
      <c r="F42" s="47">
        <v>0</v>
      </c>
      <c r="G42" s="47">
        <v>300000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16099840</v>
      </c>
      <c r="O42" s="48">
        <f t="shared" si="7"/>
        <v>11.231790888485346</v>
      </c>
      <c r="P42" s="9"/>
    </row>
    <row r="43" spans="1:16">
      <c r="A43" s="12"/>
      <c r="B43" s="25">
        <v>331.9</v>
      </c>
      <c r="C43" s="20" t="s">
        <v>39</v>
      </c>
      <c r="D43" s="47">
        <v>0</v>
      </c>
      <c r="E43" s="47">
        <v>521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521</v>
      </c>
      <c r="O43" s="48">
        <f t="shared" si="7"/>
        <v>3.6346715575439665E-4</v>
      </c>
      <c r="P43" s="9"/>
    </row>
    <row r="44" spans="1:16">
      <c r="A44" s="12"/>
      <c r="B44" s="25">
        <v>333</v>
      </c>
      <c r="C44" s="20" t="s">
        <v>4</v>
      </c>
      <c r="D44" s="47">
        <v>6178</v>
      </c>
      <c r="E44" s="47">
        <v>4983</v>
      </c>
      <c r="F44" s="47">
        <v>200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11361</v>
      </c>
      <c r="O44" s="48">
        <f t="shared" si="7"/>
        <v>7.9258164232738973E-3</v>
      </c>
      <c r="P44" s="9"/>
    </row>
    <row r="45" spans="1:16">
      <c r="A45" s="12"/>
      <c r="B45" s="25">
        <v>334.1</v>
      </c>
      <c r="C45" s="20" t="s">
        <v>40</v>
      </c>
      <c r="D45" s="47">
        <v>40000</v>
      </c>
      <c r="E45" s="47">
        <v>0</v>
      </c>
      <c r="F45" s="47">
        <v>0</v>
      </c>
      <c r="G45" s="47">
        <v>156725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196725</v>
      </c>
      <c r="O45" s="48">
        <f t="shared" si="7"/>
        <v>0.13724198889785735</v>
      </c>
      <c r="P45" s="9"/>
    </row>
    <row r="46" spans="1:16">
      <c r="A46" s="12"/>
      <c r="B46" s="25">
        <v>334.2</v>
      </c>
      <c r="C46" s="20" t="s">
        <v>41</v>
      </c>
      <c r="D46" s="47">
        <v>0</v>
      </c>
      <c r="E46" s="47">
        <v>1973413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1973413</v>
      </c>
      <c r="O46" s="48">
        <f t="shared" si="7"/>
        <v>1.3767194054486587</v>
      </c>
      <c r="P46" s="9"/>
    </row>
    <row r="47" spans="1:16">
      <c r="A47" s="12"/>
      <c r="B47" s="25">
        <v>334.39</v>
      </c>
      <c r="C47" s="20" t="s">
        <v>47</v>
      </c>
      <c r="D47" s="47">
        <v>0</v>
      </c>
      <c r="E47" s="47">
        <v>377567</v>
      </c>
      <c r="F47" s="47">
        <v>0</v>
      </c>
      <c r="G47" s="47">
        <v>237898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2" si="8">SUM(D47:M47)</f>
        <v>615465</v>
      </c>
      <c r="O47" s="48">
        <f t="shared" si="7"/>
        <v>0.42936912287213003</v>
      </c>
      <c r="P47" s="9"/>
    </row>
    <row r="48" spans="1:16">
      <c r="A48" s="12"/>
      <c r="B48" s="25">
        <v>334.49</v>
      </c>
      <c r="C48" s="20" t="s">
        <v>48</v>
      </c>
      <c r="D48" s="47">
        <v>0</v>
      </c>
      <c r="E48" s="47">
        <v>4293874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34359</v>
      </c>
      <c r="N48" s="47">
        <f t="shared" si="8"/>
        <v>4328233</v>
      </c>
      <c r="O48" s="48">
        <f t="shared" si="7"/>
        <v>3.0195211860889049</v>
      </c>
      <c r="P48" s="9"/>
    </row>
    <row r="49" spans="1:16">
      <c r="A49" s="12"/>
      <c r="B49" s="25">
        <v>334.69</v>
      </c>
      <c r="C49" s="20" t="s">
        <v>49</v>
      </c>
      <c r="D49" s="47">
        <v>301330</v>
      </c>
      <c r="E49" s="47">
        <v>7271708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7573038</v>
      </c>
      <c r="O49" s="48">
        <f t="shared" si="7"/>
        <v>5.283206491900124</v>
      </c>
      <c r="P49" s="9"/>
    </row>
    <row r="50" spans="1:16">
      <c r="A50" s="12"/>
      <c r="B50" s="25">
        <v>334.7</v>
      </c>
      <c r="C50" s="20" t="s">
        <v>50</v>
      </c>
      <c r="D50" s="47">
        <v>0</v>
      </c>
      <c r="E50" s="47">
        <v>1225015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1225015</v>
      </c>
      <c r="O50" s="48">
        <f t="shared" si="7"/>
        <v>0.85461174243084881</v>
      </c>
      <c r="P50" s="9"/>
    </row>
    <row r="51" spans="1:16">
      <c r="A51" s="12"/>
      <c r="B51" s="25">
        <v>334.82</v>
      </c>
      <c r="C51" s="20" t="s">
        <v>222</v>
      </c>
      <c r="D51" s="47">
        <v>1846583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1846583</v>
      </c>
      <c r="O51" s="48">
        <f t="shared" si="7"/>
        <v>1.2882385237512881</v>
      </c>
      <c r="P51" s="9"/>
    </row>
    <row r="52" spans="1:16">
      <c r="A52" s="12"/>
      <c r="B52" s="25">
        <v>334.9</v>
      </c>
      <c r="C52" s="20" t="s">
        <v>51</v>
      </c>
      <c r="D52" s="47">
        <v>840531</v>
      </c>
      <c r="E52" s="47">
        <v>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840618</v>
      </c>
      <c r="O52" s="48">
        <f t="shared" si="7"/>
        <v>0.58644344248742686</v>
      </c>
      <c r="P52" s="9"/>
    </row>
    <row r="53" spans="1:16">
      <c r="A53" s="12"/>
      <c r="B53" s="25">
        <v>335.12</v>
      </c>
      <c r="C53" s="20" t="s">
        <v>187</v>
      </c>
      <c r="D53" s="47">
        <v>33395311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33395311</v>
      </c>
      <c r="O53" s="48">
        <f t="shared" si="7"/>
        <v>23.297694250870471</v>
      </c>
      <c r="P53" s="9"/>
    </row>
    <row r="54" spans="1:16">
      <c r="A54" s="12"/>
      <c r="B54" s="25">
        <v>335.13</v>
      </c>
      <c r="C54" s="20" t="s">
        <v>188</v>
      </c>
      <c r="D54" s="47">
        <v>293308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293308</v>
      </c>
      <c r="O54" s="48">
        <f t="shared" si="7"/>
        <v>0.20462154418428133</v>
      </c>
      <c r="P54" s="9"/>
    </row>
    <row r="55" spans="1:16">
      <c r="A55" s="12"/>
      <c r="B55" s="25">
        <v>335.14</v>
      </c>
      <c r="C55" s="20" t="s">
        <v>189</v>
      </c>
      <c r="D55" s="47">
        <v>37078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37078</v>
      </c>
      <c r="O55" s="48">
        <f t="shared" si="7"/>
        <v>2.5866862190137275E-2</v>
      </c>
      <c r="P55" s="9"/>
    </row>
    <row r="56" spans="1:16">
      <c r="A56" s="12"/>
      <c r="B56" s="25">
        <v>335.15</v>
      </c>
      <c r="C56" s="20" t="s">
        <v>190</v>
      </c>
      <c r="D56" s="47">
        <v>566952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566952</v>
      </c>
      <c r="O56" s="48">
        <f t="shared" si="7"/>
        <v>0.39552481936519518</v>
      </c>
      <c r="P56" s="9"/>
    </row>
    <row r="57" spans="1:16">
      <c r="A57" s="12"/>
      <c r="B57" s="25">
        <v>335.16</v>
      </c>
      <c r="C57" s="20" t="s">
        <v>191</v>
      </c>
      <c r="D57" s="47">
        <v>645762</v>
      </c>
      <c r="E57" s="47">
        <v>0</v>
      </c>
      <c r="F57" s="47">
        <v>2000004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2645766</v>
      </c>
      <c r="O57" s="48">
        <f t="shared" si="7"/>
        <v>1.8457755140339482</v>
      </c>
      <c r="P57" s="9"/>
    </row>
    <row r="58" spans="1:16">
      <c r="A58" s="12"/>
      <c r="B58" s="25">
        <v>335.18</v>
      </c>
      <c r="C58" s="20" t="s">
        <v>192</v>
      </c>
      <c r="D58" s="47">
        <v>91415474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91415474</v>
      </c>
      <c r="O58" s="48">
        <f t="shared" si="7"/>
        <v>63.774515022495201</v>
      </c>
      <c r="P58" s="9"/>
    </row>
    <row r="59" spans="1:16">
      <c r="A59" s="12"/>
      <c r="B59" s="25">
        <v>335.19</v>
      </c>
      <c r="C59" s="20" t="s">
        <v>254</v>
      </c>
      <c r="D59" s="47">
        <v>0</v>
      </c>
      <c r="E59" s="47">
        <v>0</v>
      </c>
      <c r="F59" s="47">
        <v>0</v>
      </c>
      <c r="G59" s="47">
        <v>84421932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84421932</v>
      </c>
      <c r="O59" s="48">
        <f t="shared" si="7"/>
        <v>58.895584467046227</v>
      </c>
      <c r="P59" s="9"/>
    </row>
    <row r="60" spans="1:16">
      <c r="A60" s="12"/>
      <c r="B60" s="25">
        <v>335.21</v>
      </c>
      <c r="C60" s="20" t="s">
        <v>58</v>
      </c>
      <c r="D60" s="47">
        <v>0</v>
      </c>
      <c r="E60" s="47">
        <v>425593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425593</v>
      </c>
      <c r="O60" s="48">
        <f t="shared" si="7"/>
        <v>0.29690801769478109</v>
      </c>
      <c r="P60" s="9"/>
    </row>
    <row r="61" spans="1:16">
      <c r="A61" s="12"/>
      <c r="B61" s="25">
        <v>335.22</v>
      </c>
      <c r="C61" s="20" t="s">
        <v>153</v>
      </c>
      <c r="D61" s="47">
        <v>0</v>
      </c>
      <c r="E61" s="47">
        <v>4611615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4611615</v>
      </c>
      <c r="O61" s="48">
        <f t="shared" si="7"/>
        <v>3.2172180182040537</v>
      </c>
      <c r="P61" s="9"/>
    </row>
    <row r="62" spans="1:16">
      <c r="A62" s="12"/>
      <c r="B62" s="25">
        <v>335.49</v>
      </c>
      <c r="C62" s="20" t="s">
        <v>59</v>
      </c>
      <c r="D62" s="47">
        <v>0</v>
      </c>
      <c r="E62" s="47">
        <v>18575375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18575375</v>
      </c>
      <c r="O62" s="48">
        <f t="shared" si="7"/>
        <v>12.9588075207703</v>
      </c>
      <c r="P62" s="9"/>
    </row>
    <row r="63" spans="1:16">
      <c r="A63" s="12"/>
      <c r="B63" s="25">
        <v>337.2</v>
      </c>
      <c r="C63" s="20" t="s">
        <v>61</v>
      </c>
      <c r="D63" s="47">
        <v>0</v>
      </c>
      <c r="E63" s="47">
        <v>0</v>
      </c>
      <c r="F63" s="47">
        <v>0</v>
      </c>
      <c r="G63" s="47">
        <v>158047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158047</v>
      </c>
      <c r="O63" s="48">
        <f t="shared" si="7"/>
        <v>0.11025891279369507</v>
      </c>
      <c r="P63" s="9"/>
    </row>
    <row r="64" spans="1:16">
      <c r="A64" s="12"/>
      <c r="B64" s="25">
        <v>337.7</v>
      </c>
      <c r="C64" s="20" t="s">
        <v>64</v>
      </c>
      <c r="D64" s="47">
        <v>2500</v>
      </c>
      <c r="E64" s="47">
        <v>250000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252500</v>
      </c>
      <c r="O64" s="48">
        <f t="shared" si="7"/>
        <v>0.17615250830707324</v>
      </c>
      <c r="P64" s="9"/>
    </row>
    <row r="65" spans="1:16">
      <c r="A65" s="12"/>
      <c r="B65" s="25">
        <v>339</v>
      </c>
      <c r="C65" s="20" t="s">
        <v>65</v>
      </c>
      <c r="D65" s="47">
        <v>57199</v>
      </c>
      <c r="E65" s="47">
        <v>45868</v>
      </c>
      <c r="F65" s="47">
        <v>1902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104969</v>
      </c>
      <c r="O65" s="48">
        <f t="shared" si="7"/>
        <v>7.3229911463307609E-2</v>
      </c>
      <c r="P65" s="9"/>
    </row>
    <row r="66" spans="1:16" ht="15.75">
      <c r="A66" s="29" t="s">
        <v>70</v>
      </c>
      <c r="B66" s="30"/>
      <c r="C66" s="31"/>
      <c r="D66" s="32">
        <f t="shared" ref="D66:M66" si="9">SUM(D67:D100)</f>
        <v>208743161</v>
      </c>
      <c r="E66" s="32">
        <f t="shared" si="9"/>
        <v>85432919</v>
      </c>
      <c r="F66" s="32">
        <f t="shared" si="9"/>
        <v>0</v>
      </c>
      <c r="G66" s="32">
        <f t="shared" si="9"/>
        <v>410714</v>
      </c>
      <c r="H66" s="32">
        <f t="shared" si="9"/>
        <v>0</v>
      </c>
      <c r="I66" s="32">
        <f t="shared" si="9"/>
        <v>260524190</v>
      </c>
      <c r="J66" s="32">
        <f t="shared" si="9"/>
        <v>143368310</v>
      </c>
      <c r="K66" s="32">
        <f t="shared" si="9"/>
        <v>0</v>
      </c>
      <c r="L66" s="32">
        <f t="shared" si="9"/>
        <v>0</v>
      </c>
      <c r="M66" s="32">
        <f t="shared" si="9"/>
        <v>289216417</v>
      </c>
      <c r="N66" s="32">
        <f>SUM(D66:M66)</f>
        <v>987695711</v>
      </c>
      <c r="O66" s="46">
        <f t="shared" si="7"/>
        <v>689.04980965064601</v>
      </c>
      <c r="P66" s="10"/>
    </row>
    <row r="67" spans="1:16">
      <c r="A67" s="12"/>
      <c r="B67" s="25">
        <v>341.1</v>
      </c>
      <c r="C67" s="20" t="s">
        <v>193</v>
      </c>
      <c r="D67" s="47">
        <v>9817269</v>
      </c>
      <c r="E67" s="47">
        <v>68106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9885375</v>
      </c>
      <c r="O67" s="48">
        <f t="shared" si="7"/>
        <v>6.896370700221917</v>
      </c>
      <c r="P67" s="9"/>
    </row>
    <row r="68" spans="1:16">
      <c r="A68" s="12"/>
      <c r="B68" s="25">
        <v>341.16</v>
      </c>
      <c r="C68" s="20" t="s">
        <v>194</v>
      </c>
      <c r="D68" s="47">
        <v>0</v>
      </c>
      <c r="E68" s="47">
        <v>2536229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00" si="10">SUM(D68:M68)</f>
        <v>2536229</v>
      </c>
      <c r="O68" s="48">
        <f t="shared" si="7"/>
        <v>1.7693588118460992</v>
      </c>
      <c r="P68" s="9"/>
    </row>
    <row r="69" spans="1:16">
      <c r="A69" s="12"/>
      <c r="B69" s="25">
        <v>341.2</v>
      </c>
      <c r="C69" s="20" t="s">
        <v>195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143368310</v>
      </c>
      <c r="K69" s="47">
        <v>0</v>
      </c>
      <c r="L69" s="47">
        <v>0</v>
      </c>
      <c r="M69" s="47">
        <v>0</v>
      </c>
      <c r="N69" s="47">
        <f t="shared" si="10"/>
        <v>143368310</v>
      </c>
      <c r="O69" s="48">
        <f t="shared" ref="O69:O100" si="11">(N69/O$130)</f>
        <v>100.01856403265762</v>
      </c>
      <c r="P69" s="9"/>
    </row>
    <row r="70" spans="1:16">
      <c r="A70" s="12"/>
      <c r="B70" s="25">
        <v>341.3</v>
      </c>
      <c r="C70" s="20" t="s">
        <v>196</v>
      </c>
      <c r="D70" s="47">
        <v>0</v>
      </c>
      <c r="E70" s="47">
        <v>206893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206893</v>
      </c>
      <c r="O70" s="48">
        <f t="shared" si="11"/>
        <v>0.14433552832148636</v>
      </c>
      <c r="P70" s="9"/>
    </row>
    <row r="71" spans="1:16">
      <c r="A71" s="12"/>
      <c r="B71" s="25">
        <v>341.52</v>
      </c>
      <c r="C71" s="20" t="s">
        <v>197</v>
      </c>
      <c r="D71" s="47">
        <v>3101993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3101993</v>
      </c>
      <c r="O71" s="48">
        <f t="shared" si="11"/>
        <v>2.1640548423801307</v>
      </c>
      <c r="P71" s="9"/>
    </row>
    <row r="72" spans="1:16">
      <c r="A72" s="12"/>
      <c r="B72" s="25">
        <v>341.55</v>
      </c>
      <c r="C72" s="20" t="s">
        <v>198</v>
      </c>
      <c r="D72" s="47">
        <v>719833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719833</v>
      </c>
      <c r="O72" s="48">
        <f t="shared" si="11"/>
        <v>0.50217975648398194</v>
      </c>
      <c r="P72" s="9"/>
    </row>
    <row r="73" spans="1:16">
      <c r="A73" s="12"/>
      <c r="B73" s="25">
        <v>341.8</v>
      </c>
      <c r="C73" s="20" t="s">
        <v>199</v>
      </c>
      <c r="D73" s="47">
        <v>51548907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51548907</v>
      </c>
      <c r="O73" s="48">
        <f t="shared" si="11"/>
        <v>35.962254528863546</v>
      </c>
      <c r="P73" s="9"/>
    </row>
    <row r="74" spans="1:16">
      <c r="A74" s="12"/>
      <c r="B74" s="25">
        <v>341.9</v>
      </c>
      <c r="C74" s="20" t="s">
        <v>200</v>
      </c>
      <c r="D74" s="47">
        <v>32704661</v>
      </c>
      <c r="E74" s="47">
        <v>523573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33228234</v>
      </c>
      <c r="O74" s="48">
        <f t="shared" si="11"/>
        <v>23.181135705799498</v>
      </c>
      <c r="P74" s="9"/>
    </row>
    <row r="75" spans="1:16">
      <c r="A75" s="12"/>
      <c r="B75" s="25">
        <v>342.1</v>
      </c>
      <c r="C75" s="20" t="s">
        <v>80</v>
      </c>
      <c r="D75" s="47">
        <v>68421985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68421985</v>
      </c>
      <c r="O75" s="48">
        <f t="shared" si="11"/>
        <v>47.73348230138194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12165496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12165496</v>
      </c>
      <c r="O76" s="48">
        <f t="shared" si="11"/>
        <v>8.4870599413848176</v>
      </c>
      <c r="P76" s="9"/>
    </row>
    <row r="77" spans="1:16">
      <c r="A77" s="12"/>
      <c r="B77" s="25">
        <v>342.3</v>
      </c>
      <c r="C77" s="20" t="s">
        <v>82</v>
      </c>
      <c r="D77" s="47">
        <v>4847544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4847544</v>
      </c>
      <c r="O77" s="48">
        <f t="shared" si="11"/>
        <v>3.3818100385303089</v>
      </c>
      <c r="P77" s="9"/>
    </row>
    <row r="78" spans="1:16">
      <c r="A78" s="12"/>
      <c r="B78" s="25">
        <v>342.4</v>
      </c>
      <c r="C78" s="20" t="s">
        <v>83</v>
      </c>
      <c r="D78" s="47">
        <v>0</v>
      </c>
      <c r="E78" s="47">
        <v>2882731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2882731</v>
      </c>
      <c r="O78" s="48">
        <f t="shared" si="11"/>
        <v>2.0110902828695347</v>
      </c>
      <c r="P78" s="9"/>
    </row>
    <row r="79" spans="1:16">
      <c r="A79" s="12"/>
      <c r="B79" s="25">
        <v>342.5</v>
      </c>
      <c r="C79" s="20" t="s">
        <v>182</v>
      </c>
      <c r="D79" s="47">
        <v>0</v>
      </c>
      <c r="E79" s="47">
        <v>16575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16575</v>
      </c>
      <c r="O79" s="48">
        <f t="shared" si="11"/>
        <v>1.1563278515602926E-2</v>
      </c>
      <c r="P79" s="9"/>
    </row>
    <row r="80" spans="1:16">
      <c r="A80" s="12"/>
      <c r="B80" s="25">
        <v>342.6</v>
      </c>
      <c r="C80" s="20" t="s">
        <v>84</v>
      </c>
      <c r="D80" s="47">
        <v>0</v>
      </c>
      <c r="E80" s="47">
        <v>26470467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26470467</v>
      </c>
      <c r="O80" s="48">
        <f t="shared" si="11"/>
        <v>18.466689735087556</v>
      </c>
      <c r="P80" s="9"/>
    </row>
    <row r="81" spans="1:16">
      <c r="A81" s="12"/>
      <c r="B81" s="25">
        <v>342.9</v>
      </c>
      <c r="C81" s="20" t="s">
        <v>85</v>
      </c>
      <c r="D81" s="47">
        <v>319814</v>
      </c>
      <c r="E81" s="47">
        <v>178624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498438</v>
      </c>
      <c r="O81" s="48">
        <f t="shared" si="11"/>
        <v>0.34772714429925139</v>
      </c>
      <c r="P81" s="9"/>
    </row>
    <row r="82" spans="1:16">
      <c r="A82" s="12"/>
      <c r="B82" s="25">
        <v>343.4</v>
      </c>
      <c r="C82" s="20" t="s">
        <v>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288666238</v>
      </c>
      <c r="N82" s="47">
        <f t="shared" si="10"/>
        <v>288666238</v>
      </c>
      <c r="O82" s="48">
        <f t="shared" si="11"/>
        <v>201.38329460303595</v>
      </c>
      <c r="P82" s="9"/>
    </row>
    <row r="83" spans="1:16">
      <c r="A83" s="12"/>
      <c r="B83" s="25">
        <v>343.6</v>
      </c>
      <c r="C83" s="20" t="s">
        <v>87</v>
      </c>
      <c r="D83" s="47">
        <v>61465</v>
      </c>
      <c r="E83" s="47">
        <v>15901</v>
      </c>
      <c r="F83" s="47">
        <v>0</v>
      </c>
      <c r="G83" s="47">
        <v>0</v>
      </c>
      <c r="H83" s="47">
        <v>0</v>
      </c>
      <c r="I83" s="47">
        <v>191700391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191777757</v>
      </c>
      <c r="O83" s="48">
        <f t="shared" si="11"/>
        <v>133.79062547744306</v>
      </c>
      <c r="P83" s="9"/>
    </row>
    <row r="84" spans="1:16">
      <c r="A84" s="12"/>
      <c r="B84" s="25">
        <v>343.9</v>
      </c>
      <c r="C84" s="20" t="s">
        <v>88</v>
      </c>
      <c r="D84" s="47">
        <v>474506</v>
      </c>
      <c r="E84" s="47">
        <v>4094731</v>
      </c>
      <c r="F84" s="47">
        <v>0</v>
      </c>
      <c r="G84" s="47">
        <v>28956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4598193</v>
      </c>
      <c r="O84" s="48">
        <f t="shared" si="11"/>
        <v>3.2078543787327765</v>
      </c>
      <c r="P84" s="9"/>
    </row>
    <row r="85" spans="1:16">
      <c r="A85" s="12"/>
      <c r="B85" s="25">
        <v>344.1</v>
      </c>
      <c r="C85" s="20" t="s">
        <v>201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68823799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68823799</v>
      </c>
      <c r="O85" s="48">
        <f t="shared" si="11"/>
        <v>48.013801287413223</v>
      </c>
      <c r="P85" s="9"/>
    </row>
    <row r="86" spans="1:16">
      <c r="A86" s="12"/>
      <c r="B86" s="25">
        <v>344.3</v>
      </c>
      <c r="C86" s="20" t="s">
        <v>223</v>
      </c>
      <c r="D86" s="47">
        <v>0</v>
      </c>
      <c r="E86" s="47">
        <v>10344764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10344764</v>
      </c>
      <c r="O86" s="48">
        <f t="shared" si="11"/>
        <v>7.2168559463156914</v>
      </c>
      <c r="P86" s="9"/>
    </row>
    <row r="87" spans="1:16">
      <c r="A87" s="12"/>
      <c r="B87" s="25">
        <v>344.5</v>
      </c>
      <c r="C87" s="20" t="s">
        <v>202</v>
      </c>
      <c r="D87" s="47">
        <v>402873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402873</v>
      </c>
      <c r="O87" s="48">
        <f t="shared" si="11"/>
        <v>0.28105778011562582</v>
      </c>
      <c r="P87" s="9"/>
    </row>
    <row r="88" spans="1:16">
      <c r="A88" s="12"/>
      <c r="B88" s="25">
        <v>344.9</v>
      </c>
      <c r="C88" s="20" t="s">
        <v>203</v>
      </c>
      <c r="D88" s="47">
        <v>0</v>
      </c>
      <c r="E88" s="47">
        <v>704252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704252</v>
      </c>
      <c r="O88" s="48">
        <f t="shared" si="11"/>
        <v>0.49130992586246708</v>
      </c>
      <c r="P88" s="9"/>
    </row>
    <row r="89" spans="1:16">
      <c r="A89" s="12"/>
      <c r="B89" s="25">
        <v>346.4</v>
      </c>
      <c r="C89" s="20" t="s">
        <v>93</v>
      </c>
      <c r="D89" s="47">
        <v>2746433</v>
      </c>
      <c r="E89" s="47">
        <v>166253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2912686</v>
      </c>
      <c r="O89" s="48">
        <f t="shared" si="11"/>
        <v>2.0319879002411718</v>
      </c>
      <c r="P89" s="9"/>
    </row>
    <row r="90" spans="1:16">
      <c r="A90" s="12"/>
      <c r="B90" s="25">
        <v>346.9</v>
      </c>
      <c r="C90" s="20" t="s">
        <v>94</v>
      </c>
      <c r="D90" s="47">
        <v>30915</v>
      </c>
      <c r="E90" s="47">
        <v>179875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210790</v>
      </c>
      <c r="O90" s="48">
        <f t="shared" si="11"/>
        <v>0.14705420683583353</v>
      </c>
      <c r="P90" s="9"/>
    </row>
    <row r="91" spans="1:16">
      <c r="A91" s="12"/>
      <c r="B91" s="25">
        <v>347.2</v>
      </c>
      <c r="C91" s="20" t="s">
        <v>95</v>
      </c>
      <c r="D91" s="47">
        <v>4188507</v>
      </c>
      <c r="E91" s="47">
        <v>11381237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15569744</v>
      </c>
      <c r="O91" s="48">
        <f t="shared" si="11"/>
        <v>10.861978056629718</v>
      </c>
      <c r="P91" s="9"/>
    </row>
    <row r="92" spans="1:16">
      <c r="A92" s="12"/>
      <c r="B92" s="25">
        <v>347.3</v>
      </c>
      <c r="C92" s="20" t="s">
        <v>96</v>
      </c>
      <c r="D92" s="47">
        <v>3345666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3345666</v>
      </c>
      <c r="O92" s="48">
        <f t="shared" si="11"/>
        <v>2.3340493380502672</v>
      </c>
      <c r="P92" s="9"/>
    </row>
    <row r="93" spans="1:16">
      <c r="A93" s="12"/>
      <c r="B93" s="25">
        <v>347.5</v>
      </c>
      <c r="C93" s="20" t="s">
        <v>156</v>
      </c>
      <c r="D93" s="47">
        <v>0</v>
      </c>
      <c r="E93" s="47">
        <v>5055944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5055944</v>
      </c>
      <c r="O93" s="48">
        <f t="shared" si="11"/>
        <v>3.5271969008320676</v>
      </c>
      <c r="P93" s="9"/>
    </row>
    <row r="94" spans="1:16">
      <c r="A94" s="12"/>
      <c r="B94" s="25">
        <v>347.9</v>
      </c>
      <c r="C94" s="20" t="s">
        <v>97</v>
      </c>
      <c r="D94" s="47">
        <v>22474</v>
      </c>
      <c r="E94" s="47">
        <v>2167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24641</v>
      </c>
      <c r="O94" s="48">
        <f t="shared" si="11"/>
        <v>1.7190391909681552E-2</v>
      </c>
      <c r="P94" s="9"/>
    </row>
    <row r="95" spans="1:16">
      <c r="A95" s="12"/>
      <c r="B95" s="25">
        <v>348.92099999999999</v>
      </c>
      <c r="C95" s="20" t="s">
        <v>204</v>
      </c>
      <c r="D95" s="47">
        <v>0</v>
      </c>
      <c r="E95" s="47">
        <v>268499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268499</v>
      </c>
      <c r="O95" s="48">
        <f t="shared" si="11"/>
        <v>0.18731394981362715</v>
      </c>
      <c r="P95" s="9"/>
    </row>
    <row r="96" spans="1:16">
      <c r="A96" s="12"/>
      <c r="B96" s="25">
        <v>348.92200000000003</v>
      </c>
      <c r="C96" s="20" t="s">
        <v>205</v>
      </c>
      <c r="D96" s="47">
        <v>0</v>
      </c>
      <c r="E96" s="47">
        <v>268499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268499</v>
      </c>
      <c r="O96" s="48">
        <f t="shared" si="11"/>
        <v>0.18731394981362715</v>
      </c>
      <c r="P96" s="9"/>
    </row>
    <row r="97" spans="1:16">
      <c r="A97" s="12"/>
      <c r="B97" s="25">
        <v>348.923</v>
      </c>
      <c r="C97" s="20" t="s">
        <v>206</v>
      </c>
      <c r="D97" s="47">
        <v>0</v>
      </c>
      <c r="E97" s="47">
        <v>268499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268499</v>
      </c>
      <c r="O97" s="48">
        <f t="shared" si="11"/>
        <v>0.18731394981362715</v>
      </c>
      <c r="P97" s="9"/>
    </row>
    <row r="98" spans="1:16">
      <c r="A98" s="12"/>
      <c r="B98" s="25">
        <v>348.92399999999998</v>
      </c>
      <c r="C98" s="20" t="s">
        <v>207</v>
      </c>
      <c r="D98" s="47">
        <v>0</v>
      </c>
      <c r="E98" s="47">
        <v>268499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268499</v>
      </c>
      <c r="O98" s="48">
        <f t="shared" si="11"/>
        <v>0.18731394981362715</v>
      </c>
      <c r="P98" s="9"/>
    </row>
    <row r="99" spans="1:16">
      <c r="A99" s="12"/>
      <c r="B99" s="25">
        <v>348.93</v>
      </c>
      <c r="C99" s="20" t="s">
        <v>208</v>
      </c>
      <c r="D99" s="47">
        <v>3467558</v>
      </c>
      <c r="E99" s="47">
        <v>41735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3509293</v>
      </c>
      <c r="O99" s="48">
        <f t="shared" si="11"/>
        <v>2.4482010468691247</v>
      </c>
      <c r="P99" s="9"/>
    </row>
    <row r="100" spans="1:16">
      <c r="A100" s="12"/>
      <c r="B100" s="25">
        <v>349</v>
      </c>
      <c r="C100" s="20" t="s">
        <v>1</v>
      </c>
      <c r="D100" s="47">
        <v>22520758</v>
      </c>
      <c r="E100" s="47">
        <v>7323370</v>
      </c>
      <c r="F100" s="47">
        <v>0</v>
      </c>
      <c r="G100" s="47">
        <v>381758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550179</v>
      </c>
      <c r="N100" s="47">
        <f t="shared" si="10"/>
        <v>30776065</v>
      </c>
      <c r="O100" s="48">
        <f t="shared" si="11"/>
        <v>21.47041998246149</v>
      </c>
      <c r="P100" s="9"/>
    </row>
    <row r="101" spans="1:16" ht="15.75">
      <c r="A101" s="29" t="s">
        <v>71</v>
      </c>
      <c r="B101" s="30"/>
      <c r="C101" s="31"/>
      <c r="D101" s="32">
        <f t="shared" ref="D101:M101" si="12">SUM(D102:D110)</f>
        <v>3434100</v>
      </c>
      <c r="E101" s="32">
        <f t="shared" si="12"/>
        <v>2422551</v>
      </c>
      <c r="F101" s="32">
        <f t="shared" si="12"/>
        <v>0</v>
      </c>
      <c r="G101" s="32">
        <f t="shared" si="12"/>
        <v>1020525</v>
      </c>
      <c r="H101" s="32">
        <f t="shared" si="12"/>
        <v>0</v>
      </c>
      <c r="I101" s="32">
        <f t="shared" si="12"/>
        <v>0</v>
      </c>
      <c r="J101" s="32">
        <f t="shared" si="12"/>
        <v>0</v>
      </c>
      <c r="K101" s="32">
        <f t="shared" si="12"/>
        <v>0</v>
      </c>
      <c r="L101" s="32">
        <f t="shared" si="12"/>
        <v>0</v>
      </c>
      <c r="M101" s="32">
        <f t="shared" si="12"/>
        <v>0</v>
      </c>
      <c r="N101" s="32">
        <f>SUM(D101:M101)</f>
        <v>6877176</v>
      </c>
      <c r="O101" s="46">
        <f t="shared" ref="O101:O128" si="13">(N101/O$130)</f>
        <v>4.7977497127493258</v>
      </c>
      <c r="P101" s="10"/>
    </row>
    <row r="102" spans="1:16">
      <c r="A102" s="13"/>
      <c r="B102" s="40">
        <v>351.1</v>
      </c>
      <c r="C102" s="21" t="s">
        <v>116</v>
      </c>
      <c r="D102" s="47">
        <v>38154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38154</v>
      </c>
      <c r="O102" s="48">
        <f t="shared" si="13"/>
        <v>2.6617516047319097E-2</v>
      </c>
      <c r="P102" s="9"/>
    </row>
    <row r="103" spans="1:16">
      <c r="A103" s="13"/>
      <c r="B103" s="40">
        <v>351.2</v>
      </c>
      <c r="C103" s="21" t="s">
        <v>118</v>
      </c>
      <c r="D103" s="47">
        <v>0</v>
      </c>
      <c r="E103" s="47">
        <v>676524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4">SUM(D103:M103)</f>
        <v>676524</v>
      </c>
      <c r="O103" s="48">
        <f t="shared" si="13"/>
        <v>0.47196593873241355</v>
      </c>
      <c r="P103" s="9"/>
    </row>
    <row r="104" spans="1:16">
      <c r="A104" s="13"/>
      <c r="B104" s="40">
        <v>351.3</v>
      </c>
      <c r="C104" s="21" t="s">
        <v>119</v>
      </c>
      <c r="D104" s="47">
        <v>135547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135547</v>
      </c>
      <c r="O104" s="48">
        <f t="shared" si="13"/>
        <v>9.4562154627718248E-2</v>
      </c>
      <c r="P104" s="9"/>
    </row>
    <row r="105" spans="1:16">
      <c r="A105" s="13"/>
      <c r="B105" s="40">
        <v>351.5</v>
      </c>
      <c r="C105" s="21" t="s">
        <v>120</v>
      </c>
      <c r="D105" s="47">
        <v>0</v>
      </c>
      <c r="E105" s="47">
        <v>625403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625403</v>
      </c>
      <c r="O105" s="48">
        <f t="shared" si="13"/>
        <v>0.43630220654561791</v>
      </c>
      <c r="P105" s="9"/>
    </row>
    <row r="106" spans="1:16">
      <c r="A106" s="13"/>
      <c r="B106" s="40">
        <v>351.7</v>
      </c>
      <c r="C106" s="21" t="s">
        <v>209</v>
      </c>
      <c r="D106" s="47">
        <v>0</v>
      </c>
      <c r="E106" s="47">
        <v>0</v>
      </c>
      <c r="F106" s="47">
        <v>0</v>
      </c>
      <c r="G106" s="47">
        <v>932325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932325</v>
      </c>
      <c r="O106" s="48">
        <f t="shared" si="13"/>
        <v>0.6504213358708596</v>
      </c>
      <c r="P106" s="9"/>
    </row>
    <row r="107" spans="1:16">
      <c r="A107" s="13"/>
      <c r="B107" s="40">
        <v>352</v>
      </c>
      <c r="C107" s="21" t="s">
        <v>121</v>
      </c>
      <c r="D107" s="47">
        <v>0</v>
      </c>
      <c r="E107" s="47">
        <v>548580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548580</v>
      </c>
      <c r="O107" s="48">
        <f t="shared" si="13"/>
        <v>0.38270789309740294</v>
      </c>
      <c r="P107" s="9"/>
    </row>
    <row r="108" spans="1:16">
      <c r="A108" s="13"/>
      <c r="B108" s="40">
        <v>353</v>
      </c>
      <c r="C108" s="21" t="s">
        <v>122</v>
      </c>
      <c r="D108" s="47">
        <v>0</v>
      </c>
      <c r="E108" s="47">
        <v>175495</v>
      </c>
      <c r="F108" s="47">
        <v>0</v>
      </c>
      <c r="G108" s="47">
        <v>13200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188695</v>
      </c>
      <c r="O108" s="48">
        <f t="shared" si="13"/>
        <v>0.13163999031684429</v>
      </c>
      <c r="P108" s="9"/>
    </row>
    <row r="109" spans="1:16">
      <c r="A109" s="13"/>
      <c r="B109" s="40">
        <v>354</v>
      </c>
      <c r="C109" s="21" t="s">
        <v>123</v>
      </c>
      <c r="D109" s="47">
        <v>38040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38040</v>
      </c>
      <c r="O109" s="48">
        <f t="shared" si="13"/>
        <v>2.6537985805944814E-2</v>
      </c>
      <c r="P109" s="9"/>
    </row>
    <row r="110" spans="1:16">
      <c r="A110" s="13"/>
      <c r="B110" s="40">
        <v>359</v>
      </c>
      <c r="C110" s="21" t="s">
        <v>124</v>
      </c>
      <c r="D110" s="47">
        <v>3222359</v>
      </c>
      <c r="E110" s="47">
        <v>396549</v>
      </c>
      <c r="F110" s="47">
        <v>0</v>
      </c>
      <c r="G110" s="47">
        <v>75000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3693908</v>
      </c>
      <c r="O110" s="48">
        <f t="shared" si="13"/>
        <v>2.5769946917052051</v>
      </c>
      <c r="P110" s="9"/>
    </row>
    <row r="111" spans="1:16" ht="15.75">
      <c r="A111" s="29" t="s">
        <v>5</v>
      </c>
      <c r="B111" s="30"/>
      <c r="C111" s="31"/>
      <c r="D111" s="32">
        <f t="shared" ref="D111:M111" si="15">SUM(D112:D118)</f>
        <v>17899309</v>
      </c>
      <c r="E111" s="32">
        <f t="shared" si="15"/>
        <v>25702764</v>
      </c>
      <c r="F111" s="32">
        <f t="shared" si="15"/>
        <v>429115</v>
      </c>
      <c r="G111" s="32">
        <f t="shared" si="15"/>
        <v>16727840</v>
      </c>
      <c r="H111" s="32">
        <f t="shared" si="15"/>
        <v>0</v>
      </c>
      <c r="I111" s="32">
        <f t="shared" si="15"/>
        <v>8181571</v>
      </c>
      <c r="J111" s="32">
        <f t="shared" si="15"/>
        <v>4659120</v>
      </c>
      <c r="K111" s="32">
        <f t="shared" si="15"/>
        <v>0</v>
      </c>
      <c r="L111" s="32">
        <f t="shared" si="15"/>
        <v>0</v>
      </c>
      <c r="M111" s="32">
        <f t="shared" si="15"/>
        <v>9571345</v>
      </c>
      <c r="N111" s="32">
        <f>SUM(D111:M111)</f>
        <v>83171064</v>
      </c>
      <c r="O111" s="46">
        <f t="shared" si="13"/>
        <v>58.022936800665825</v>
      </c>
      <c r="P111" s="10"/>
    </row>
    <row r="112" spans="1:16">
      <c r="A112" s="12"/>
      <c r="B112" s="25">
        <v>361.1</v>
      </c>
      <c r="C112" s="20" t="s">
        <v>125</v>
      </c>
      <c r="D112" s="47">
        <v>7801773</v>
      </c>
      <c r="E112" s="47">
        <v>7664594</v>
      </c>
      <c r="F112" s="47">
        <v>466957</v>
      </c>
      <c r="G112" s="47">
        <v>13887708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6499558</v>
      </c>
      <c r="N112" s="47">
        <f>SUM(D112:M112)</f>
        <v>36320590</v>
      </c>
      <c r="O112" s="48">
        <f t="shared" si="13"/>
        <v>25.338467452248718</v>
      </c>
      <c r="P112" s="9"/>
    </row>
    <row r="113" spans="1:119">
      <c r="A113" s="12"/>
      <c r="B113" s="25">
        <v>361.3</v>
      </c>
      <c r="C113" s="20" t="s">
        <v>210</v>
      </c>
      <c r="D113" s="47">
        <v>-406608</v>
      </c>
      <c r="E113" s="47">
        <v>-397330</v>
      </c>
      <c r="F113" s="47">
        <v>-37842</v>
      </c>
      <c r="G113" s="47">
        <v>-870213</v>
      </c>
      <c r="H113" s="47">
        <v>0</v>
      </c>
      <c r="I113" s="47">
        <v>-416687</v>
      </c>
      <c r="J113" s="47">
        <v>-120124</v>
      </c>
      <c r="K113" s="47">
        <v>0</v>
      </c>
      <c r="L113" s="47">
        <v>0</v>
      </c>
      <c r="M113" s="47">
        <v>-43844</v>
      </c>
      <c r="N113" s="47">
        <f t="shared" ref="N113:N118" si="16">SUM(D113:M113)</f>
        <v>-2292648</v>
      </c>
      <c r="O113" s="48">
        <f t="shared" si="13"/>
        <v>-1.5994284984760192</v>
      </c>
      <c r="P113" s="9"/>
    </row>
    <row r="114" spans="1:119">
      <c r="A114" s="12"/>
      <c r="B114" s="25">
        <v>362</v>
      </c>
      <c r="C114" s="20" t="s">
        <v>126</v>
      </c>
      <c r="D114" s="47">
        <v>412451</v>
      </c>
      <c r="E114" s="47">
        <v>1767638</v>
      </c>
      <c r="F114" s="47">
        <v>0</v>
      </c>
      <c r="G114" s="47">
        <v>0</v>
      </c>
      <c r="H114" s="47">
        <v>0</v>
      </c>
      <c r="I114" s="47">
        <v>46739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2226828</v>
      </c>
      <c r="O114" s="48">
        <f t="shared" si="13"/>
        <v>1.5535102485878149</v>
      </c>
      <c r="P114" s="9"/>
    </row>
    <row r="115" spans="1:119">
      <c r="A115" s="12"/>
      <c r="B115" s="25">
        <v>364</v>
      </c>
      <c r="C115" s="20" t="s">
        <v>211</v>
      </c>
      <c r="D115" s="47">
        <v>604126</v>
      </c>
      <c r="E115" s="47">
        <v>910788</v>
      </c>
      <c r="F115" s="47">
        <v>0</v>
      </c>
      <c r="G115" s="47">
        <v>229280</v>
      </c>
      <c r="H115" s="47">
        <v>0</v>
      </c>
      <c r="I115" s="47">
        <v>668013</v>
      </c>
      <c r="J115" s="47">
        <v>2760429</v>
      </c>
      <c r="K115" s="47">
        <v>0</v>
      </c>
      <c r="L115" s="47">
        <v>0</v>
      </c>
      <c r="M115" s="47">
        <v>0</v>
      </c>
      <c r="N115" s="47">
        <f t="shared" si="16"/>
        <v>5172636</v>
      </c>
      <c r="O115" s="48">
        <f t="shared" si="13"/>
        <v>3.6086051721166972</v>
      </c>
      <c r="P115" s="9"/>
    </row>
    <row r="116" spans="1:119">
      <c r="A116" s="12"/>
      <c r="B116" s="25">
        <v>365</v>
      </c>
      <c r="C116" s="20" t="s">
        <v>212</v>
      </c>
      <c r="D116" s="47">
        <v>13153</v>
      </c>
      <c r="E116" s="47">
        <v>539</v>
      </c>
      <c r="F116" s="47">
        <v>0</v>
      </c>
      <c r="G116" s="47">
        <v>0</v>
      </c>
      <c r="H116" s="47">
        <v>0</v>
      </c>
      <c r="I116" s="47">
        <v>0</v>
      </c>
      <c r="J116" s="47">
        <v>13150</v>
      </c>
      <c r="K116" s="47">
        <v>0</v>
      </c>
      <c r="L116" s="47">
        <v>0</v>
      </c>
      <c r="M116" s="47">
        <v>0</v>
      </c>
      <c r="N116" s="47">
        <f t="shared" si="16"/>
        <v>26842</v>
      </c>
      <c r="O116" s="48">
        <f t="shared" si="13"/>
        <v>1.8725883675162217E-2</v>
      </c>
      <c r="P116" s="9"/>
    </row>
    <row r="117" spans="1:119">
      <c r="A117" s="12"/>
      <c r="B117" s="25">
        <v>366</v>
      </c>
      <c r="C117" s="20" t="s">
        <v>129</v>
      </c>
      <c r="D117" s="47">
        <v>703221</v>
      </c>
      <c r="E117" s="47">
        <v>2917858</v>
      </c>
      <c r="F117" s="47">
        <v>0</v>
      </c>
      <c r="G117" s="47">
        <v>2842893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300564</v>
      </c>
      <c r="N117" s="47">
        <f t="shared" si="16"/>
        <v>6764536</v>
      </c>
      <c r="O117" s="48">
        <f t="shared" si="13"/>
        <v>4.7191682532019641</v>
      </c>
      <c r="P117" s="9"/>
    </row>
    <row r="118" spans="1:119">
      <c r="A118" s="12"/>
      <c r="B118" s="25">
        <v>369.9</v>
      </c>
      <c r="C118" s="20" t="s">
        <v>130</v>
      </c>
      <c r="D118" s="47">
        <v>8771193</v>
      </c>
      <c r="E118" s="47">
        <v>12838677</v>
      </c>
      <c r="F118" s="47">
        <v>0</v>
      </c>
      <c r="G118" s="47">
        <v>638172</v>
      </c>
      <c r="H118" s="47">
        <v>0</v>
      </c>
      <c r="I118" s="47">
        <v>7883506</v>
      </c>
      <c r="J118" s="47">
        <v>2005665</v>
      </c>
      <c r="K118" s="47">
        <v>0</v>
      </c>
      <c r="L118" s="47">
        <v>0</v>
      </c>
      <c r="M118" s="47">
        <v>2815067</v>
      </c>
      <c r="N118" s="47">
        <f t="shared" si="16"/>
        <v>34952280</v>
      </c>
      <c r="O118" s="48">
        <f t="shared" si="13"/>
        <v>24.383888289311486</v>
      </c>
      <c r="P118" s="9"/>
    </row>
    <row r="119" spans="1:119" ht="15.75">
      <c r="A119" s="29" t="s">
        <v>72</v>
      </c>
      <c r="B119" s="30"/>
      <c r="C119" s="31"/>
      <c r="D119" s="32">
        <f t="shared" ref="D119:M119" si="17">SUM(D120:D127)</f>
        <v>15771812</v>
      </c>
      <c r="E119" s="32">
        <f t="shared" si="17"/>
        <v>64065386</v>
      </c>
      <c r="F119" s="32">
        <f t="shared" si="17"/>
        <v>101243922</v>
      </c>
      <c r="G119" s="32">
        <f t="shared" si="17"/>
        <v>68457217</v>
      </c>
      <c r="H119" s="32">
        <f t="shared" si="17"/>
        <v>0</v>
      </c>
      <c r="I119" s="32">
        <f t="shared" si="17"/>
        <v>62391501</v>
      </c>
      <c r="J119" s="32">
        <f t="shared" si="17"/>
        <v>2085869</v>
      </c>
      <c r="K119" s="32">
        <f t="shared" si="17"/>
        <v>0</v>
      </c>
      <c r="L119" s="32">
        <f t="shared" si="17"/>
        <v>0</v>
      </c>
      <c r="M119" s="32">
        <f t="shared" si="17"/>
        <v>0</v>
      </c>
      <c r="N119" s="32">
        <f>SUM(D119:M119)</f>
        <v>314015707</v>
      </c>
      <c r="O119" s="46">
        <f t="shared" si="13"/>
        <v>219.06793835987713</v>
      </c>
      <c r="P119" s="9"/>
    </row>
    <row r="120" spans="1:119">
      <c r="A120" s="12"/>
      <c r="B120" s="25">
        <v>381</v>
      </c>
      <c r="C120" s="20" t="s">
        <v>131</v>
      </c>
      <c r="D120" s="47">
        <v>15396812</v>
      </c>
      <c r="E120" s="47">
        <v>62437864</v>
      </c>
      <c r="F120" s="47">
        <v>78703922</v>
      </c>
      <c r="G120" s="47">
        <v>68457217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224995815</v>
      </c>
      <c r="O120" s="48">
        <f t="shared" si="13"/>
        <v>156.96466206274937</v>
      </c>
      <c r="P120" s="9"/>
    </row>
    <row r="121" spans="1:119">
      <c r="A121" s="12"/>
      <c r="B121" s="25">
        <v>384</v>
      </c>
      <c r="C121" s="20" t="s">
        <v>132</v>
      </c>
      <c r="D121" s="47">
        <v>375000</v>
      </c>
      <c r="E121" s="47">
        <v>1627522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7" si="18">SUM(D121:M121)</f>
        <v>2002522</v>
      </c>
      <c r="O121" s="48">
        <f t="shared" si="13"/>
        <v>1.3970268247132551</v>
      </c>
      <c r="P121" s="9"/>
    </row>
    <row r="122" spans="1:119">
      <c r="A122" s="12"/>
      <c r="B122" s="25">
        <v>385</v>
      </c>
      <c r="C122" s="20" t="s">
        <v>133</v>
      </c>
      <c r="D122" s="47">
        <v>0</v>
      </c>
      <c r="E122" s="47">
        <v>0</v>
      </c>
      <c r="F122" s="47">
        <v>22540000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22540000</v>
      </c>
      <c r="O122" s="48">
        <f t="shared" si="13"/>
        <v>15.72466351382745</v>
      </c>
      <c r="P122" s="9"/>
    </row>
    <row r="123" spans="1:119">
      <c r="A123" s="12"/>
      <c r="B123" s="25">
        <v>389.1</v>
      </c>
      <c r="C123" s="20" t="s">
        <v>213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8540720</v>
      </c>
      <c r="J123" s="47">
        <v>2085869</v>
      </c>
      <c r="K123" s="47">
        <v>0</v>
      </c>
      <c r="L123" s="47">
        <v>0</v>
      </c>
      <c r="M123" s="47">
        <v>0</v>
      </c>
      <c r="N123" s="47">
        <f t="shared" si="18"/>
        <v>10626589</v>
      </c>
      <c r="O123" s="48">
        <f t="shared" si="13"/>
        <v>7.4134665627657546</v>
      </c>
      <c r="P123" s="9"/>
    </row>
    <row r="124" spans="1:119">
      <c r="A124" s="12"/>
      <c r="B124" s="25">
        <v>389.5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1084618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1084618</v>
      </c>
      <c r="O124" s="48">
        <f t="shared" si="13"/>
        <v>0.75666606437624218</v>
      </c>
      <c r="P124" s="9"/>
    </row>
    <row r="125" spans="1:119">
      <c r="A125" s="12"/>
      <c r="B125" s="25">
        <v>389.6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5653893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5653893</v>
      </c>
      <c r="O125" s="48">
        <f t="shared" si="13"/>
        <v>3.9443462718804088</v>
      </c>
      <c r="P125" s="9"/>
    </row>
    <row r="126" spans="1:119">
      <c r="A126" s="12"/>
      <c r="B126" s="25">
        <v>389.7</v>
      </c>
      <c r="C126" s="20" t="s">
        <v>216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26011825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26011825</v>
      </c>
      <c r="O126" s="48">
        <f t="shared" si="13"/>
        <v>18.146725621364894</v>
      </c>
      <c r="P126" s="9"/>
    </row>
    <row r="127" spans="1:119" ht="15.75" thickBot="1">
      <c r="A127" s="12"/>
      <c r="B127" s="25">
        <v>389.9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21100445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21100445</v>
      </c>
      <c r="O127" s="48">
        <f t="shared" si="13"/>
        <v>14.72038143819977</v>
      </c>
      <c r="P127" s="9"/>
    </row>
    <row r="128" spans="1:119" ht="16.5" thickBot="1">
      <c r="A128" s="14" t="s">
        <v>99</v>
      </c>
      <c r="B128" s="23"/>
      <c r="C128" s="22"/>
      <c r="D128" s="15">
        <f t="shared" ref="D128:M128" si="19">SUM(D5,D15,D34,D66,D101,D111,D119)</f>
        <v>1296863436</v>
      </c>
      <c r="E128" s="15">
        <f t="shared" si="19"/>
        <v>686344404</v>
      </c>
      <c r="F128" s="15">
        <f t="shared" si="19"/>
        <v>127869658</v>
      </c>
      <c r="G128" s="15">
        <f t="shared" si="19"/>
        <v>220106242</v>
      </c>
      <c r="H128" s="15">
        <f t="shared" si="19"/>
        <v>0</v>
      </c>
      <c r="I128" s="15">
        <f t="shared" si="19"/>
        <v>331097262</v>
      </c>
      <c r="J128" s="15">
        <f t="shared" si="19"/>
        <v>150113299</v>
      </c>
      <c r="K128" s="15">
        <f t="shared" si="19"/>
        <v>0</v>
      </c>
      <c r="L128" s="15">
        <f t="shared" si="19"/>
        <v>0</v>
      </c>
      <c r="M128" s="15">
        <f t="shared" si="19"/>
        <v>323574477</v>
      </c>
      <c r="N128" s="15">
        <f>SUM(D128:M128)</f>
        <v>3135968778</v>
      </c>
      <c r="O128" s="38">
        <f t="shared" si="13"/>
        <v>2187.7574899697715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258</v>
      </c>
      <c r="M130" s="52"/>
      <c r="N130" s="52"/>
      <c r="O130" s="44">
        <v>1433417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168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830449596</v>
      </c>
      <c r="E5" s="27">
        <f t="shared" si="0"/>
        <v>379873913</v>
      </c>
      <c r="F5" s="27">
        <f t="shared" si="0"/>
        <v>24944850</v>
      </c>
      <c r="G5" s="27">
        <f t="shared" si="0"/>
        <v>10904637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1909806</v>
      </c>
      <c r="N5" s="28">
        <f>SUM(D5:M5)</f>
        <v>1248082802</v>
      </c>
      <c r="O5" s="33">
        <f t="shared" ref="O5:O36" si="1">(N5/O$128)</f>
        <v>882.57122471261766</v>
      </c>
      <c r="P5" s="6"/>
    </row>
    <row r="6" spans="1:133">
      <c r="A6" s="12"/>
      <c r="B6" s="25">
        <v>311</v>
      </c>
      <c r="C6" s="20" t="s">
        <v>3</v>
      </c>
      <c r="D6" s="47">
        <v>761984926</v>
      </c>
      <c r="E6" s="47">
        <v>288895663</v>
      </c>
      <c r="F6" s="47">
        <v>24944850</v>
      </c>
      <c r="G6" s="47">
        <v>12548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1909806</v>
      </c>
      <c r="N6" s="47">
        <f>SUM(D6:M6)</f>
        <v>1077747793</v>
      </c>
      <c r="O6" s="48">
        <f t="shared" si="1"/>
        <v>762.12026003009589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48534858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48534858</v>
      </c>
      <c r="O7" s="48">
        <f t="shared" si="1"/>
        <v>34.3210153987147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6702440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6702440</v>
      </c>
      <c r="O8" s="48">
        <f t="shared" si="1"/>
        <v>4.7395739047791459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24810398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24810398</v>
      </c>
      <c r="O9" s="48">
        <f t="shared" si="1"/>
        <v>17.544463647266472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10892089</v>
      </c>
      <c r="F10" s="47">
        <v>0</v>
      </c>
      <c r="G10" s="47">
        <v>10892089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21784178</v>
      </c>
      <c r="O10" s="48">
        <f t="shared" si="1"/>
        <v>15.4044977032042</v>
      </c>
      <c r="P10" s="9"/>
    </row>
    <row r="11" spans="1:133">
      <c r="A11" s="12"/>
      <c r="B11" s="25">
        <v>314.10000000000002</v>
      </c>
      <c r="C11" s="20" t="s">
        <v>16</v>
      </c>
      <c r="D11" s="47">
        <v>40040352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40040352</v>
      </c>
      <c r="O11" s="48">
        <f t="shared" si="1"/>
        <v>28.314197139753801</v>
      </c>
      <c r="P11" s="9"/>
    </row>
    <row r="12" spans="1:133">
      <c r="A12" s="12"/>
      <c r="B12" s="25">
        <v>314.39999999999998</v>
      </c>
      <c r="C12" s="20" t="s">
        <v>17</v>
      </c>
      <c r="D12" s="47">
        <v>1866798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1866798</v>
      </c>
      <c r="O12" s="48">
        <f t="shared" si="1"/>
        <v>1.3200904575488777</v>
      </c>
      <c r="P12" s="9"/>
    </row>
    <row r="13" spans="1:133">
      <c r="A13" s="12"/>
      <c r="B13" s="25">
        <v>315</v>
      </c>
      <c r="C13" s="20" t="s">
        <v>185</v>
      </c>
      <c r="D13" s="47">
        <v>24294104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24294104</v>
      </c>
      <c r="O13" s="48">
        <f t="shared" si="1"/>
        <v>17.179370700579291</v>
      </c>
      <c r="P13" s="9"/>
    </row>
    <row r="14" spans="1:133">
      <c r="A14" s="12"/>
      <c r="B14" s="25">
        <v>316</v>
      </c>
      <c r="C14" s="20" t="s">
        <v>186</v>
      </c>
      <c r="D14" s="47">
        <v>2263416</v>
      </c>
      <c r="E14" s="47">
        <v>38465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2301881</v>
      </c>
      <c r="O14" s="48">
        <f t="shared" si="1"/>
        <v>1.6277557306752353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SUM(D16:D33)</f>
        <v>36691817</v>
      </c>
      <c r="E15" s="32">
        <f t="shared" si="3"/>
        <v>29461821</v>
      </c>
      <c r="F15" s="32">
        <f t="shared" si="3"/>
        <v>0</v>
      </c>
      <c r="G15" s="32">
        <f t="shared" si="3"/>
        <v>40248000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1259435</v>
      </c>
      <c r="N15" s="45">
        <f>SUM(D15:M15)</f>
        <v>107661073</v>
      </c>
      <c r="O15" s="46">
        <f t="shared" si="1"/>
        <v>76.131619552181391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18589528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18589528</v>
      </c>
      <c r="O16" s="48">
        <f t="shared" si="1"/>
        <v>13.145427905503258</v>
      </c>
      <c r="P16" s="9"/>
    </row>
    <row r="17" spans="1:16">
      <c r="A17" s="12"/>
      <c r="B17" s="25">
        <v>323.10000000000002</v>
      </c>
      <c r="C17" s="20" t="s">
        <v>20</v>
      </c>
      <c r="D17" s="47">
        <v>34546077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34546077</v>
      </c>
      <c r="O17" s="48">
        <f t="shared" si="1"/>
        <v>24.428966922746199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2377059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2377059</v>
      </c>
      <c r="O18" s="48">
        <f t="shared" si="1"/>
        <v>1.680917219179942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1259435</v>
      </c>
      <c r="N19" s="47">
        <f t="shared" si="4"/>
        <v>1259435</v>
      </c>
      <c r="O19" s="48">
        <f t="shared" si="1"/>
        <v>0.89059883576212884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233082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233082</v>
      </c>
      <c r="O20" s="48">
        <f t="shared" si="1"/>
        <v>0.16482197003982621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32722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32722</v>
      </c>
      <c r="O21" s="48">
        <f t="shared" si="1"/>
        <v>2.3139086259956552E-2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926131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926131</v>
      </c>
      <c r="O22" s="48">
        <f t="shared" si="1"/>
        <v>0.65490572388667634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510870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510870</v>
      </c>
      <c r="O23" s="48">
        <f t="shared" si="1"/>
        <v>0.36125741084359159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23109494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23109494</v>
      </c>
      <c r="O24" s="48">
        <f t="shared" si="1"/>
        <v>16.341683732349747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8375233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8375233</v>
      </c>
      <c r="O25" s="48">
        <f t="shared" si="1"/>
        <v>5.9224753631879077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6639338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6639338</v>
      </c>
      <c r="O26" s="48">
        <f t="shared" si="1"/>
        <v>4.6949518578023168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3367199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3367199</v>
      </c>
      <c r="O27" s="48">
        <f t="shared" si="1"/>
        <v>2.3810863674420708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63122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63122</v>
      </c>
      <c r="O28" s="48">
        <f t="shared" si="1"/>
        <v>4.4636189808110065E-2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354098</v>
      </c>
      <c r="F29" s="47">
        <v>0</v>
      </c>
      <c r="G29" s="47">
        <v>49231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403329</v>
      </c>
      <c r="O29" s="48">
        <f t="shared" si="1"/>
        <v>0.28521069990043446</v>
      </c>
      <c r="P29" s="9"/>
    </row>
    <row r="30" spans="1:16">
      <c r="A30" s="12"/>
      <c r="B30" s="25">
        <v>324.72000000000003</v>
      </c>
      <c r="C30" s="20" t="s">
        <v>32</v>
      </c>
      <c r="D30" s="47">
        <v>0</v>
      </c>
      <c r="E30" s="47">
        <v>0</v>
      </c>
      <c r="F30" s="47">
        <v>0</v>
      </c>
      <c r="G30" s="47">
        <v>1244184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1244184</v>
      </c>
      <c r="O30" s="48">
        <f t="shared" si="1"/>
        <v>0.87981421976828389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1966936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1966936</v>
      </c>
      <c r="O31" s="48">
        <f t="shared" si="1"/>
        <v>1.390902199493121</v>
      </c>
      <c r="P31" s="9"/>
    </row>
    <row r="32" spans="1:16">
      <c r="A32" s="12"/>
      <c r="B32" s="25">
        <v>329</v>
      </c>
      <c r="C32" s="20" t="s">
        <v>34</v>
      </c>
      <c r="D32" s="47">
        <v>2128794</v>
      </c>
      <c r="E32" s="47">
        <v>1501798</v>
      </c>
      <c r="F32" s="47">
        <v>0</v>
      </c>
      <c r="G32" s="47">
        <v>369796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4000388</v>
      </c>
      <c r="O32" s="48">
        <f t="shared" si="1"/>
        <v>2.8288406272628528</v>
      </c>
      <c r="P32" s="9"/>
    </row>
    <row r="33" spans="1:16">
      <c r="A33" s="12"/>
      <c r="B33" s="25">
        <v>367</v>
      </c>
      <c r="C33" s="20" t="s">
        <v>227</v>
      </c>
      <c r="D33" s="47">
        <v>16946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16946</v>
      </c>
      <c r="O33" s="48">
        <f t="shared" si="1"/>
        <v>1.1983220944967414E-2</v>
      </c>
      <c r="P33" s="9"/>
    </row>
    <row r="34" spans="1:16" ht="15.75">
      <c r="A34" s="29" t="s">
        <v>37</v>
      </c>
      <c r="B34" s="30"/>
      <c r="C34" s="31"/>
      <c r="D34" s="32">
        <f t="shared" ref="D34:M34" si="5">SUM(D35:D64)</f>
        <v>126314681</v>
      </c>
      <c r="E34" s="32">
        <f t="shared" si="5"/>
        <v>80426220</v>
      </c>
      <c r="F34" s="32">
        <f t="shared" si="5"/>
        <v>2002180</v>
      </c>
      <c r="G34" s="32">
        <f t="shared" si="5"/>
        <v>60005002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3580702</v>
      </c>
      <c r="N34" s="45">
        <f>SUM(D34:M34)</f>
        <v>272328785</v>
      </c>
      <c r="O34" s="46">
        <f t="shared" si="1"/>
        <v>192.57500296999456</v>
      </c>
      <c r="P34" s="10"/>
    </row>
    <row r="35" spans="1:16">
      <c r="A35" s="12"/>
      <c r="B35" s="25">
        <v>331.1</v>
      </c>
      <c r="C35" s="20" t="s">
        <v>35</v>
      </c>
      <c r="D35" s="47">
        <v>1251696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1251696</v>
      </c>
      <c r="O35" s="48">
        <f t="shared" si="1"/>
        <v>0.88512626719768284</v>
      </c>
      <c r="P35" s="9"/>
    </row>
    <row r="36" spans="1:16">
      <c r="A36" s="12"/>
      <c r="B36" s="25">
        <v>331.2</v>
      </c>
      <c r="C36" s="20" t="s">
        <v>36</v>
      </c>
      <c r="D36" s="47">
        <v>0</v>
      </c>
      <c r="E36" s="47">
        <v>5661987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5661987</v>
      </c>
      <c r="O36" s="48">
        <f t="shared" si="1"/>
        <v>4.0038263430032588</v>
      </c>
      <c r="P36" s="9"/>
    </row>
    <row r="37" spans="1:16">
      <c r="A37" s="12"/>
      <c r="B37" s="25">
        <v>331.39</v>
      </c>
      <c r="C37" s="20" t="s">
        <v>42</v>
      </c>
      <c r="D37" s="47">
        <v>0</v>
      </c>
      <c r="E37" s="47">
        <v>297430</v>
      </c>
      <c r="F37" s="47">
        <v>0</v>
      </c>
      <c r="G37" s="47">
        <v>239580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1639406</v>
      </c>
      <c r="N37" s="47">
        <f t="shared" ref="N37:N45" si="6">SUM(D37:M37)</f>
        <v>2176416</v>
      </c>
      <c r="O37" s="48">
        <f t="shared" ref="O37:O68" si="7">(N37/O$128)</f>
        <v>1.5390342143374367</v>
      </c>
      <c r="P37" s="9"/>
    </row>
    <row r="38" spans="1:16">
      <c r="A38" s="12"/>
      <c r="B38" s="25">
        <v>331.42</v>
      </c>
      <c r="C38" s="20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1890715</v>
      </c>
      <c r="N38" s="47">
        <f t="shared" si="6"/>
        <v>1890715</v>
      </c>
      <c r="O38" s="48">
        <f t="shared" si="7"/>
        <v>1.3370031623370746</v>
      </c>
      <c r="P38" s="9"/>
    </row>
    <row r="39" spans="1:16">
      <c r="A39" s="12"/>
      <c r="B39" s="25">
        <v>331.49</v>
      </c>
      <c r="C39" s="20" t="s">
        <v>44</v>
      </c>
      <c r="D39" s="47">
        <v>0</v>
      </c>
      <c r="E39" s="47">
        <v>6244855</v>
      </c>
      <c r="F39" s="47">
        <v>0</v>
      </c>
      <c r="G39" s="47">
        <v>489594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50581</v>
      </c>
      <c r="N39" s="47">
        <f t="shared" si="6"/>
        <v>6785030</v>
      </c>
      <c r="O39" s="48">
        <f t="shared" si="7"/>
        <v>4.7979767265568425</v>
      </c>
      <c r="P39" s="9"/>
    </row>
    <row r="40" spans="1:16">
      <c r="A40" s="12"/>
      <c r="B40" s="25">
        <v>331.5</v>
      </c>
      <c r="C40" s="20" t="s">
        <v>38</v>
      </c>
      <c r="D40" s="47">
        <v>0</v>
      </c>
      <c r="E40" s="47">
        <v>7613225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7613225</v>
      </c>
      <c r="O40" s="48">
        <f t="shared" si="7"/>
        <v>5.3836278342233888</v>
      </c>
      <c r="P40" s="9"/>
    </row>
    <row r="41" spans="1:16">
      <c r="A41" s="12"/>
      <c r="B41" s="25">
        <v>331.62</v>
      </c>
      <c r="C41" s="20" t="s">
        <v>45</v>
      </c>
      <c r="D41" s="47">
        <v>0</v>
      </c>
      <c r="E41" s="47">
        <v>180788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180788</v>
      </c>
      <c r="O41" s="48">
        <f t="shared" si="7"/>
        <v>0.12784270908761766</v>
      </c>
      <c r="P41" s="9"/>
    </row>
    <row r="42" spans="1:16">
      <c r="A42" s="12"/>
      <c r="B42" s="25">
        <v>331.69</v>
      </c>
      <c r="C42" s="20" t="s">
        <v>46</v>
      </c>
      <c r="D42" s="47">
        <v>1134774</v>
      </c>
      <c r="E42" s="47">
        <v>14083474</v>
      </c>
      <c r="F42" s="47">
        <v>0</v>
      </c>
      <c r="G42" s="47">
        <v>400000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15618248</v>
      </c>
      <c r="O42" s="48">
        <f t="shared" si="7"/>
        <v>11.044312318971759</v>
      </c>
      <c r="P42" s="9"/>
    </row>
    <row r="43" spans="1:16">
      <c r="A43" s="12"/>
      <c r="B43" s="25">
        <v>333</v>
      </c>
      <c r="C43" s="20" t="s">
        <v>4</v>
      </c>
      <c r="D43" s="47">
        <v>7340</v>
      </c>
      <c r="E43" s="47">
        <v>5960</v>
      </c>
      <c r="F43" s="47">
        <v>263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13563</v>
      </c>
      <c r="O43" s="48">
        <f t="shared" si="7"/>
        <v>9.5909610336712536E-3</v>
      </c>
      <c r="P43" s="9"/>
    </row>
    <row r="44" spans="1:16">
      <c r="A44" s="12"/>
      <c r="B44" s="25">
        <v>334.1</v>
      </c>
      <c r="C44" s="20" t="s">
        <v>40</v>
      </c>
      <c r="D44" s="47">
        <v>25000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25000</v>
      </c>
      <c r="O44" s="48">
        <f t="shared" si="7"/>
        <v>1.7678539102099929E-2</v>
      </c>
      <c r="P44" s="9"/>
    </row>
    <row r="45" spans="1:16">
      <c r="A45" s="12"/>
      <c r="B45" s="25">
        <v>334.2</v>
      </c>
      <c r="C45" s="20" t="s">
        <v>41</v>
      </c>
      <c r="D45" s="47">
        <v>0</v>
      </c>
      <c r="E45" s="47">
        <v>1310908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1310908</v>
      </c>
      <c r="O45" s="48">
        <f t="shared" si="7"/>
        <v>0.92699753349022451</v>
      </c>
      <c r="P45" s="9"/>
    </row>
    <row r="46" spans="1:16">
      <c r="A46" s="12"/>
      <c r="B46" s="25">
        <v>334.39</v>
      </c>
      <c r="C46" s="20" t="s">
        <v>47</v>
      </c>
      <c r="D46" s="47">
        <v>0</v>
      </c>
      <c r="E46" s="47">
        <v>2059547</v>
      </c>
      <c r="F46" s="47">
        <v>0</v>
      </c>
      <c r="G46" s="47">
        <v>927818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0" si="8">SUM(D46:M46)</f>
        <v>2987365</v>
      </c>
      <c r="O46" s="48">
        <f t="shared" si="7"/>
        <v>2.1124899585897898</v>
      </c>
      <c r="P46" s="9"/>
    </row>
    <row r="47" spans="1:16">
      <c r="A47" s="12"/>
      <c r="B47" s="25">
        <v>334.49</v>
      </c>
      <c r="C47" s="20" t="s">
        <v>48</v>
      </c>
      <c r="D47" s="47">
        <v>0</v>
      </c>
      <c r="E47" s="47">
        <v>8478962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8478962</v>
      </c>
      <c r="O47" s="48">
        <f t="shared" si="7"/>
        <v>5.9958264504887762</v>
      </c>
      <c r="P47" s="9"/>
    </row>
    <row r="48" spans="1:16">
      <c r="A48" s="12"/>
      <c r="B48" s="25">
        <v>334.69</v>
      </c>
      <c r="C48" s="20" t="s">
        <v>49</v>
      </c>
      <c r="D48" s="47">
        <v>155755</v>
      </c>
      <c r="E48" s="47">
        <v>9802018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9957773</v>
      </c>
      <c r="O48" s="48">
        <f t="shared" si="7"/>
        <v>7.0415551740133964</v>
      </c>
      <c r="P48" s="9"/>
    </row>
    <row r="49" spans="1:16">
      <c r="A49" s="12"/>
      <c r="B49" s="25">
        <v>334.7</v>
      </c>
      <c r="C49" s="20" t="s">
        <v>50</v>
      </c>
      <c r="D49" s="47">
        <v>0</v>
      </c>
      <c r="E49" s="47">
        <v>1163494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1163494</v>
      </c>
      <c r="O49" s="48">
        <f t="shared" si="7"/>
        <v>0.82275496696234618</v>
      </c>
      <c r="P49" s="9"/>
    </row>
    <row r="50" spans="1:16">
      <c r="A50" s="12"/>
      <c r="B50" s="25">
        <v>334.82</v>
      </c>
      <c r="C50" s="20" t="s">
        <v>222</v>
      </c>
      <c r="D50" s="47">
        <v>1828342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1828342</v>
      </c>
      <c r="O50" s="48">
        <f t="shared" si="7"/>
        <v>1.2928966215604634</v>
      </c>
      <c r="P50" s="9"/>
    </row>
    <row r="51" spans="1:16">
      <c r="A51" s="12"/>
      <c r="B51" s="25">
        <v>335.12</v>
      </c>
      <c r="C51" s="20" t="s">
        <v>187</v>
      </c>
      <c r="D51" s="47">
        <v>32090139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32090139</v>
      </c>
      <c r="O51" s="48">
        <f t="shared" si="7"/>
        <v>22.692271084132873</v>
      </c>
      <c r="P51" s="9"/>
    </row>
    <row r="52" spans="1:16">
      <c r="A52" s="12"/>
      <c r="B52" s="25">
        <v>335.13</v>
      </c>
      <c r="C52" s="20" t="s">
        <v>188</v>
      </c>
      <c r="D52" s="47">
        <v>290181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290181</v>
      </c>
      <c r="O52" s="48">
        <f t="shared" si="7"/>
        <v>0.20519904620745835</v>
      </c>
      <c r="P52" s="9"/>
    </row>
    <row r="53" spans="1:16">
      <c r="A53" s="12"/>
      <c r="B53" s="25">
        <v>335.14</v>
      </c>
      <c r="C53" s="20" t="s">
        <v>189</v>
      </c>
      <c r="D53" s="47">
        <v>39064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39064</v>
      </c>
      <c r="O53" s="48">
        <f t="shared" si="7"/>
        <v>2.7623778059377262E-2</v>
      </c>
      <c r="P53" s="9"/>
    </row>
    <row r="54" spans="1:16">
      <c r="A54" s="12"/>
      <c r="B54" s="25">
        <v>335.15</v>
      </c>
      <c r="C54" s="20" t="s">
        <v>190</v>
      </c>
      <c r="D54" s="47">
        <v>553203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553203</v>
      </c>
      <c r="O54" s="48">
        <f t="shared" si="7"/>
        <v>0.39119283467595944</v>
      </c>
      <c r="P54" s="9"/>
    </row>
    <row r="55" spans="1:16">
      <c r="A55" s="12"/>
      <c r="B55" s="25">
        <v>335.16</v>
      </c>
      <c r="C55" s="20" t="s">
        <v>191</v>
      </c>
      <c r="D55" s="47">
        <v>629888</v>
      </c>
      <c r="E55" s="47">
        <v>0</v>
      </c>
      <c r="F55" s="47">
        <v>2000004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2629892</v>
      </c>
      <c r="O55" s="48">
        <f t="shared" si="7"/>
        <v>1.8597059422519913</v>
      </c>
      <c r="P55" s="9"/>
    </row>
    <row r="56" spans="1:16">
      <c r="A56" s="12"/>
      <c r="B56" s="25">
        <v>335.18</v>
      </c>
      <c r="C56" s="20" t="s">
        <v>192</v>
      </c>
      <c r="D56" s="47">
        <v>88250986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88250986</v>
      </c>
      <c r="O56" s="48">
        <f t="shared" si="7"/>
        <v>62.405940271994929</v>
      </c>
      <c r="P56" s="9"/>
    </row>
    <row r="57" spans="1:16">
      <c r="A57" s="12"/>
      <c r="B57" s="25">
        <v>335.19</v>
      </c>
      <c r="C57" s="20" t="s">
        <v>254</v>
      </c>
      <c r="D57" s="47">
        <v>0</v>
      </c>
      <c r="E57" s="47">
        <v>0</v>
      </c>
      <c r="F57" s="47">
        <v>0</v>
      </c>
      <c r="G57" s="47">
        <v>57708049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57708049</v>
      </c>
      <c r="O57" s="48">
        <f t="shared" si="7"/>
        <v>40.807760030095942</v>
      </c>
      <c r="P57" s="9"/>
    </row>
    <row r="58" spans="1:16">
      <c r="A58" s="12"/>
      <c r="B58" s="25">
        <v>335.21</v>
      </c>
      <c r="C58" s="20" t="s">
        <v>58</v>
      </c>
      <c r="D58" s="47">
        <v>0</v>
      </c>
      <c r="E58" s="47">
        <v>411070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411070</v>
      </c>
      <c r="O58" s="48">
        <f t="shared" si="7"/>
        <v>0.29068468274800868</v>
      </c>
      <c r="P58" s="9"/>
    </row>
    <row r="59" spans="1:16">
      <c r="A59" s="12"/>
      <c r="B59" s="25">
        <v>335.22</v>
      </c>
      <c r="C59" s="20" t="s">
        <v>153</v>
      </c>
      <c r="D59" s="47">
        <v>0</v>
      </c>
      <c r="E59" s="47">
        <v>4672343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4672343</v>
      </c>
      <c r="O59" s="48">
        <f t="shared" si="7"/>
        <v>3.3040079369569151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18148518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18148518</v>
      </c>
      <c r="O60" s="48">
        <f t="shared" si="7"/>
        <v>12.833571404326575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239961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6" si="9">SUM(D61:M61)</f>
        <v>239961</v>
      </c>
      <c r="O61" s="48">
        <f t="shared" si="7"/>
        <v>0.16968639685916004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250000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250000</v>
      </c>
      <c r="O62" s="48">
        <f t="shared" si="7"/>
        <v>0.17678539102099927</v>
      </c>
      <c r="P62" s="9"/>
    </row>
    <row r="63" spans="1:16">
      <c r="A63" s="12"/>
      <c r="B63" s="25">
        <v>337.9</v>
      </c>
      <c r="C63" s="20" t="s">
        <v>255</v>
      </c>
      <c r="D63" s="47">
        <v>5900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5900</v>
      </c>
      <c r="O63" s="48">
        <f t="shared" si="7"/>
        <v>4.1721352280955828E-3</v>
      </c>
      <c r="P63" s="9"/>
    </row>
    <row r="64" spans="1:16">
      <c r="A64" s="12"/>
      <c r="B64" s="25">
        <v>339</v>
      </c>
      <c r="C64" s="20" t="s">
        <v>65</v>
      </c>
      <c r="D64" s="47">
        <v>52413</v>
      </c>
      <c r="E64" s="47">
        <v>41641</v>
      </c>
      <c r="F64" s="47">
        <v>1913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95967</v>
      </c>
      <c r="O64" s="48">
        <f t="shared" si="7"/>
        <v>6.7862254480448955E-2</v>
      </c>
      <c r="P64" s="9"/>
    </row>
    <row r="65" spans="1:16" ht="15.75">
      <c r="A65" s="29" t="s">
        <v>70</v>
      </c>
      <c r="B65" s="30"/>
      <c r="C65" s="31"/>
      <c r="D65" s="32">
        <f t="shared" ref="D65:M65" si="10">SUM(D66:D99)</f>
        <v>202679426</v>
      </c>
      <c r="E65" s="32">
        <f t="shared" si="10"/>
        <v>78736516</v>
      </c>
      <c r="F65" s="32">
        <f t="shared" si="10"/>
        <v>0</v>
      </c>
      <c r="G65" s="32">
        <f t="shared" si="10"/>
        <v>708493</v>
      </c>
      <c r="H65" s="32">
        <f t="shared" si="10"/>
        <v>0</v>
      </c>
      <c r="I65" s="32">
        <f t="shared" si="10"/>
        <v>254229774</v>
      </c>
      <c r="J65" s="32">
        <f t="shared" si="10"/>
        <v>136659822</v>
      </c>
      <c r="K65" s="32">
        <f t="shared" si="10"/>
        <v>0</v>
      </c>
      <c r="L65" s="32">
        <f t="shared" si="10"/>
        <v>0</v>
      </c>
      <c r="M65" s="32">
        <f t="shared" si="10"/>
        <v>283421947</v>
      </c>
      <c r="N65" s="32">
        <f t="shared" si="9"/>
        <v>956435978</v>
      </c>
      <c r="O65" s="46">
        <f t="shared" si="7"/>
        <v>676.33563342912748</v>
      </c>
      <c r="P65" s="10"/>
    </row>
    <row r="66" spans="1:16">
      <c r="A66" s="12"/>
      <c r="B66" s="25">
        <v>341.1</v>
      </c>
      <c r="C66" s="20" t="s">
        <v>193</v>
      </c>
      <c r="D66" s="47">
        <v>9596025</v>
      </c>
      <c r="E66" s="47">
        <v>69769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9665794</v>
      </c>
      <c r="O66" s="48">
        <f t="shared" si="7"/>
        <v>6.8350846872737145</v>
      </c>
      <c r="P66" s="9"/>
    </row>
    <row r="67" spans="1:16">
      <c r="A67" s="12"/>
      <c r="B67" s="25">
        <v>341.16</v>
      </c>
      <c r="C67" s="20" t="s">
        <v>194</v>
      </c>
      <c r="D67" s="47">
        <v>0</v>
      </c>
      <c r="E67" s="47">
        <v>2472269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99" si="11">SUM(D67:M67)</f>
        <v>2472269</v>
      </c>
      <c r="O67" s="48">
        <f t="shared" si="7"/>
        <v>1.7482441674963793</v>
      </c>
      <c r="P67" s="9"/>
    </row>
    <row r="68" spans="1:16">
      <c r="A68" s="12"/>
      <c r="B68" s="25">
        <v>341.2</v>
      </c>
      <c r="C68" s="20" t="s">
        <v>195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136659822</v>
      </c>
      <c r="K68" s="47">
        <v>0</v>
      </c>
      <c r="L68" s="47">
        <v>0</v>
      </c>
      <c r="M68" s="47">
        <v>0</v>
      </c>
      <c r="N68" s="47">
        <f t="shared" si="11"/>
        <v>136659822</v>
      </c>
      <c r="O68" s="48">
        <f t="shared" si="7"/>
        <v>96.637840276520635</v>
      </c>
      <c r="P68" s="9"/>
    </row>
    <row r="69" spans="1:16">
      <c r="A69" s="12"/>
      <c r="B69" s="25">
        <v>341.3</v>
      </c>
      <c r="C69" s="20" t="s">
        <v>196</v>
      </c>
      <c r="D69" s="47">
        <v>0</v>
      </c>
      <c r="E69" s="47">
        <v>77321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77321</v>
      </c>
      <c r="O69" s="48">
        <f t="shared" ref="O69:O100" si="12">(N69/O$128)</f>
        <v>5.4676892876538742E-2</v>
      </c>
      <c r="P69" s="9"/>
    </row>
    <row r="70" spans="1:16">
      <c r="A70" s="12"/>
      <c r="B70" s="25">
        <v>341.52</v>
      </c>
      <c r="C70" s="20" t="s">
        <v>197</v>
      </c>
      <c r="D70" s="47">
        <v>3114452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3114452</v>
      </c>
      <c r="O70" s="48">
        <f t="shared" si="12"/>
        <v>2.2023584585445328</v>
      </c>
      <c r="P70" s="9"/>
    </row>
    <row r="71" spans="1:16">
      <c r="A71" s="12"/>
      <c r="B71" s="25">
        <v>341.55</v>
      </c>
      <c r="C71" s="20" t="s">
        <v>198</v>
      </c>
      <c r="D71" s="47">
        <v>509395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509395</v>
      </c>
      <c r="O71" s="48">
        <f t="shared" si="12"/>
        <v>0.36021437703656772</v>
      </c>
      <c r="P71" s="9"/>
    </row>
    <row r="72" spans="1:16">
      <c r="A72" s="12"/>
      <c r="B72" s="25">
        <v>341.8</v>
      </c>
      <c r="C72" s="20" t="s">
        <v>199</v>
      </c>
      <c r="D72" s="47">
        <v>50122443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50122443</v>
      </c>
      <c r="O72" s="48">
        <f t="shared" si="12"/>
        <v>35.443662738730993</v>
      </c>
      <c r="P72" s="9"/>
    </row>
    <row r="73" spans="1:16">
      <c r="A73" s="12"/>
      <c r="B73" s="25">
        <v>341.9</v>
      </c>
      <c r="C73" s="20" t="s">
        <v>200</v>
      </c>
      <c r="D73" s="47">
        <v>30125982</v>
      </c>
      <c r="E73" s="47">
        <v>529058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30655040</v>
      </c>
      <c r="O73" s="48">
        <f t="shared" si="12"/>
        <v>21.677452932657495</v>
      </c>
      <c r="P73" s="9"/>
    </row>
    <row r="74" spans="1:16">
      <c r="A74" s="12"/>
      <c r="B74" s="25">
        <v>342.1</v>
      </c>
      <c r="C74" s="20" t="s">
        <v>80</v>
      </c>
      <c r="D74" s="47">
        <v>65586559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65586559</v>
      </c>
      <c r="O74" s="48">
        <f t="shared" si="12"/>
        <v>46.37898191414736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11195362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11195362</v>
      </c>
      <c r="O75" s="48">
        <f t="shared" si="12"/>
        <v>7.9167057951665463</v>
      </c>
      <c r="P75" s="9"/>
    </row>
    <row r="76" spans="1:16">
      <c r="A76" s="12"/>
      <c r="B76" s="25">
        <v>342.3</v>
      </c>
      <c r="C76" s="20" t="s">
        <v>82</v>
      </c>
      <c r="D76" s="47">
        <v>5786776</v>
      </c>
      <c r="E76" s="47"/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5786776</v>
      </c>
      <c r="O76" s="48">
        <f t="shared" si="12"/>
        <v>4.0920698316437365</v>
      </c>
      <c r="P76" s="9"/>
    </row>
    <row r="77" spans="1:16">
      <c r="A77" s="12"/>
      <c r="B77" s="25">
        <v>342.4</v>
      </c>
      <c r="C77" s="20" t="s">
        <v>83</v>
      </c>
      <c r="D77" s="47">
        <v>0</v>
      </c>
      <c r="E77" s="47">
        <v>2530189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2530189</v>
      </c>
      <c r="O77" s="48">
        <f t="shared" si="12"/>
        <v>1.7892018068881246</v>
      </c>
      <c r="P77" s="9"/>
    </row>
    <row r="78" spans="1:16">
      <c r="A78" s="12"/>
      <c r="B78" s="25">
        <v>342.5</v>
      </c>
      <c r="C78" s="20" t="s">
        <v>182</v>
      </c>
      <c r="D78" s="47">
        <v>0</v>
      </c>
      <c r="E78" s="47">
        <v>19600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19600</v>
      </c>
      <c r="O78" s="48">
        <f t="shared" si="12"/>
        <v>1.3859974656046343E-2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26959855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26959855</v>
      </c>
      <c r="O79" s="48">
        <f t="shared" si="12"/>
        <v>19.064434032177768</v>
      </c>
      <c r="P79" s="9"/>
    </row>
    <row r="80" spans="1:16">
      <c r="A80" s="12"/>
      <c r="B80" s="25">
        <v>342.9</v>
      </c>
      <c r="C80" s="20" t="s">
        <v>85</v>
      </c>
      <c r="D80" s="47">
        <v>369998</v>
      </c>
      <c r="E80" s="47">
        <v>83251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453249</v>
      </c>
      <c r="O80" s="48">
        <f t="shared" si="12"/>
        <v>0.32051120677950762</v>
      </c>
      <c r="P80" s="9"/>
    </row>
    <row r="81" spans="1:16">
      <c r="A81" s="12"/>
      <c r="B81" s="25">
        <v>343.4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282841857</v>
      </c>
      <c r="N81" s="47">
        <f t="shared" si="11"/>
        <v>282841857</v>
      </c>
      <c r="O81" s="48">
        <f t="shared" si="12"/>
        <v>200.00923314740226</v>
      </c>
      <c r="P81" s="9"/>
    </row>
    <row r="82" spans="1:16">
      <c r="A82" s="12"/>
      <c r="B82" s="25">
        <v>343.6</v>
      </c>
      <c r="C82" s="20" t="s">
        <v>87</v>
      </c>
      <c r="D82" s="47">
        <v>76925</v>
      </c>
      <c r="E82" s="47">
        <v>12533</v>
      </c>
      <c r="F82" s="47">
        <v>0</v>
      </c>
      <c r="G82" s="47">
        <v>0</v>
      </c>
      <c r="H82" s="47">
        <v>0</v>
      </c>
      <c r="I82" s="47">
        <v>187624148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187713606</v>
      </c>
      <c r="O82" s="48">
        <f t="shared" si="12"/>
        <v>132.74009294668718</v>
      </c>
      <c r="P82" s="9"/>
    </row>
    <row r="83" spans="1:16">
      <c r="A83" s="12"/>
      <c r="B83" s="25">
        <v>343.9</v>
      </c>
      <c r="C83" s="20" t="s">
        <v>88</v>
      </c>
      <c r="D83" s="47">
        <v>736988</v>
      </c>
      <c r="E83" s="47">
        <v>1534905</v>
      </c>
      <c r="F83" s="47">
        <v>0</v>
      </c>
      <c r="G83" s="47">
        <v>61044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2332937</v>
      </c>
      <c r="O83" s="48">
        <f t="shared" si="12"/>
        <v>1.649716719089428</v>
      </c>
      <c r="P83" s="9"/>
    </row>
    <row r="84" spans="1:16">
      <c r="A84" s="12"/>
      <c r="B84" s="25">
        <v>344.1</v>
      </c>
      <c r="C84" s="20" t="s">
        <v>201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66605626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66605626</v>
      </c>
      <c r="O84" s="48">
        <f t="shared" si="12"/>
        <v>47.099606546433741</v>
      </c>
      <c r="P84" s="9"/>
    </row>
    <row r="85" spans="1:16">
      <c r="A85" s="12"/>
      <c r="B85" s="25">
        <v>344.3</v>
      </c>
      <c r="C85" s="20" t="s">
        <v>223</v>
      </c>
      <c r="D85" s="47">
        <v>0</v>
      </c>
      <c r="E85" s="47">
        <v>10538727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10538727</v>
      </c>
      <c r="O85" s="48">
        <f t="shared" si="12"/>
        <v>7.4523718942342505</v>
      </c>
      <c r="P85" s="9"/>
    </row>
    <row r="86" spans="1:16">
      <c r="A86" s="12"/>
      <c r="B86" s="25">
        <v>344.5</v>
      </c>
      <c r="C86" s="20" t="s">
        <v>202</v>
      </c>
      <c r="D86" s="47">
        <v>408432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408432</v>
      </c>
      <c r="O86" s="48">
        <f t="shared" si="12"/>
        <v>0.28881924330195513</v>
      </c>
      <c r="P86" s="9"/>
    </row>
    <row r="87" spans="1:16">
      <c r="A87" s="12"/>
      <c r="B87" s="25">
        <v>344.9</v>
      </c>
      <c r="C87" s="20" t="s">
        <v>203</v>
      </c>
      <c r="D87" s="47">
        <v>0</v>
      </c>
      <c r="E87" s="47">
        <v>675420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675420</v>
      </c>
      <c r="O87" s="48">
        <f t="shared" si="12"/>
        <v>0.47761755521361332</v>
      </c>
      <c r="P87" s="9"/>
    </row>
    <row r="88" spans="1:16">
      <c r="A88" s="12"/>
      <c r="B88" s="25">
        <v>346.4</v>
      </c>
      <c r="C88" s="20" t="s">
        <v>93</v>
      </c>
      <c r="D88" s="47">
        <v>2684510</v>
      </c>
      <c r="E88" s="47">
        <v>197214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2881724</v>
      </c>
      <c r="O88" s="48">
        <f t="shared" si="12"/>
        <v>2.0377868166183926</v>
      </c>
      <c r="P88" s="9"/>
    </row>
    <row r="89" spans="1:16">
      <c r="A89" s="12"/>
      <c r="B89" s="25">
        <v>346.9</v>
      </c>
      <c r="C89" s="20" t="s">
        <v>94</v>
      </c>
      <c r="D89" s="47">
        <v>23476</v>
      </c>
      <c r="E89" s="47">
        <v>70041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93517</v>
      </c>
      <c r="O89" s="48">
        <f t="shared" si="12"/>
        <v>6.6129757648443158E-2</v>
      </c>
      <c r="P89" s="9"/>
    </row>
    <row r="90" spans="1:16">
      <c r="A90" s="12"/>
      <c r="B90" s="25">
        <v>347.2</v>
      </c>
      <c r="C90" s="20" t="s">
        <v>95</v>
      </c>
      <c r="D90" s="47">
        <v>3963888</v>
      </c>
      <c r="E90" s="47">
        <v>10672499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14636387</v>
      </c>
      <c r="O90" s="48">
        <f t="shared" si="12"/>
        <v>10.349997595718682</v>
      </c>
      <c r="P90" s="9"/>
    </row>
    <row r="91" spans="1:16">
      <c r="A91" s="12"/>
      <c r="B91" s="25">
        <v>347.3</v>
      </c>
      <c r="C91" s="20" t="s">
        <v>96</v>
      </c>
      <c r="D91" s="47">
        <v>3339835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3339835</v>
      </c>
      <c r="O91" s="48">
        <f t="shared" si="12"/>
        <v>2.3617361456824764</v>
      </c>
      <c r="P91" s="9"/>
    </row>
    <row r="92" spans="1:16">
      <c r="A92" s="12"/>
      <c r="B92" s="25">
        <v>347.5</v>
      </c>
      <c r="C92" s="20" t="s">
        <v>156</v>
      </c>
      <c r="D92" s="47">
        <v>0</v>
      </c>
      <c r="E92" s="47">
        <v>3528270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3528270</v>
      </c>
      <c r="O92" s="48">
        <f t="shared" si="12"/>
        <v>2.4949863663106444</v>
      </c>
      <c r="P92" s="9"/>
    </row>
    <row r="93" spans="1:16">
      <c r="A93" s="12"/>
      <c r="B93" s="25">
        <v>347.9</v>
      </c>
      <c r="C93" s="20" t="s">
        <v>97</v>
      </c>
      <c r="D93" s="47">
        <v>17178</v>
      </c>
      <c r="E93" s="47">
        <v>1955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19133</v>
      </c>
      <c r="O93" s="48">
        <f t="shared" si="12"/>
        <v>1.3529739545619117E-2</v>
      </c>
      <c r="P93" s="9"/>
    </row>
    <row r="94" spans="1:16">
      <c r="A94" s="12"/>
      <c r="B94" s="25">
        <v>348.92099999999999</v>
      </c>
      <c r="C94" s="20" t="s">
        <v>204</v>
      </c>
      <c r="D94" s="47">
        <v>0</v>
      </c>
      <c r="E94" s="47">
        <v>265605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265605</v>
      </c>
      <c r="O94" s="48">
        <f t="shared" si="12"/>
        <v>0.18782033512853005</v>
      </c>
      <c r="P94" s="9"/>
    </row>
    <row r="95" spans="1:16">
      <c r="A95" s="12"/>
      <c r="B95" s="25">
        <v>348.92200000000003</v>
      </c>
      <c r="C95" s="20" t="s">
        <v>205</v>
      </c>
      <c r="D95" s="47">
        <v>0</v>
      </c>
      <c r="E95" s="47">
        <v>265605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265605</v>
      </c>
      <c r="O95" s="48">
        <f t="shared" si="12"/>
        <v>0.18782033512853005</v>
      </c>
      <c r="P95" s="9"/>
    </row>
    <row r="96" spans="1:16">
      <c r="A96" s="12"/>
      <c r="B96" s="25">
        <v>348.923</v>
      </c>
      <c r="C96" s="20" t="s">
        <v>206</v>
      </c>
      <c r="D96" s="47">
        <v>0</v>
      </c>
      <c r="E96" s="47">
        <v>265605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265605</v>
      </c>
      <c r="O96" s="48">
        <f t="shared" si="12"/>
        <v>0.18782033512853005</v>
      </c>
      <c r="P96" s="9"/>
    </row>
    <row r="97" spans="1:16">
      <c r="A97" s="12"/>
      <c r="B97" s="25">
        <v>348.92399999999998</v>
      </c>
      <c r="C97" s="20" t="s">
        <v>207</v>
      </c>
      <c r="D97" s="47">
        <v>0</v>
      </c>
      <c r="E97" s="47">
        <v>265605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265605</v>
      </c>
      <c r="O97" s="48">
        <f t="shared" si="12"/>
        <v>0.18782033512853005</v>
      </c>
      <c r="P97" s="9"/>
    </row>
    <row r="98" spans="1:16">
      <c r="A98" s="12"/>
      <c r="B98" s="25">
        <v>348.93</v>
      </c>
      <c r="C98" s="20" t="s">
        <v>208</v>
      </c>
      <c r="D98" s="47">
        <v>3687611</v>
      </c>
      <c r="E98" s="47">
        <v>41147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3728758</v>
      </c>
      <c r="O98" s="48">
        <f t="shared" si="12"/>
        <v>2.636759764210717</v>
      </c>
      <c r="P98" s="9"/>
    </row>
    <row r="99" spans="1:16">
      <c r="A99" s="12"/>
      <c r="B99" s="25">
        <v>349</v>
      </c>
      <c r="C99" s="20" t="s">
        <v>1</v>
      </c>
      <c r="D99" s="47">
        <v>22528953</v>
      </c>
      <c r="E99" s="47">
        <v>6464711</v>
      </c>
      <c r="F99" s="47">
        <v>0</v>
      </c>
      <c r="G99" s="47">
        <v>647449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580090</v>
      </c>
      <c r="N99" s="47">
        <f t="shared" si="11"/>
        <v>30221203</v>
      </c>
      <c r="O99" s="48">
        <f t="shared" si="12"/>
        <v>21.370668757919987</v>
      </c>
      <c r="P99" s="9"/>
    </row>
    <row r="100" spans="1:16" ht="15.75">
      <c r="A100" s="29" t="s">
        <v>71</v>
      </c>
      <c r="B100" s="30"/>
      <c r="C100" s="31"/>
      <c r="D100" s="32">
        <f t="shared" ref="D100:M100" si="13">SUM(D101:D109)</f>
        <v>4174067</v>
      </c>
      <c r="E100" s="32">
        <f t="shared" si="13"/>
        <v>2911024</v>
      </c>
      <c r="F100" s="32">
        <f t="shared" si="13"/>
        <v>0</v>
      </c>
      <c r="G100" s="32">
        <f t="shared" si="13"/>
        <v>1008247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8093338</v>
      </c>
      <c r="O100" s="46">
        <f t="shared" si="12"/>
        <v>5.723135691980449</v>
      </c>
      <c r="P100" s="10"/>
    </row>
    <row r="101" spans="1:16">
      <c r="A101" s="13"/>
      <c r="B101" s="40">
        <v>351.1</v>
      </c>
      <c r="C101" s="21" t="s">
        <v>116</v>
      </c>
      <c r="D101" s="47">
        <v>7668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7668</v>
      </c>
      <c r="O101" s="48">
        <f t="shared" ref="O101:O126" si="14">(N101/O$128)</f>
        <v>5.4223615133960901E-3</v>
      </c>
      <c r="P101" s="9"/>
    </row>
    <row r="102" spans="1:16">
      <c r="A102" s="13"/>
      <c r="B102" s="40">
        <v>351.2</v>
      </c>
      <c r="C102" s="21" t="s">
        <v>118</v>
      </c>
      <c r="D102" s="47">
        <v>0</v>
      </c>
      <c r="E102" s="47">
        <v>1173605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9" si="15">SUM(D102:M102)</f>
        <v>1173605</v>
      </c>
      <c r="O102" s="48">
        <f t="shared" si="14"/>
        <v>0.82990487531679946</v>
      </c>
      <c r="P102" s="9"/>
    </row>
    <row r="103" spans="1:16">
      <c r="A103" s="13"/>
      <c r="B103" s="40">
        <v>351.3</v>
      </c>
      <c r="C103" s="21" t="s">
        <v>119</v>
      </c>
      <c r="D103" s="47">
        <v>147877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147877</v>
      </c>
      <c r="O103" s="48">
        <f t="shared" si="14"/>
        <v>0.10456997307204924</v>
      </c>
      <c r="P103" s="9"/>
    </row>
    <row r="104" spans="1:16">
      <c r="A104" s="13"/>
      <c r="B104" s="40">
        <v>351.5</v>
      </c>
      <c r="C104" s="21" t="s">
        <v>120</v>
      </c>
      <c r="D104" s="47">
        <v>799528</v>
      </c>
      <c r="E104" s="47">
        <v>659919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1459447</v>
      </c>
      <c r="O104" s="48">
        <f t="shared" si="14"/>
        <v>1.0320356342776973</v>
      </c>
      <c r="P104" s="9"/>
    </row>
    <row r="105" spans="1:16">
      <c r="A105" s="13"/>
      <c r="B105" s="40">
        <v>351.7</v>
      </c>
      <c r="C105" s="21" t="s">
        <v>209</v>
      </c>
      <c r="D105" s="47">
        <v>0</v>
      </c>
      <c r="E105" s="47">
        <v>0</v>
      </c>
      <c r="F105" s="47">
        <v>0</v>
      </c>
      <c r="G105" s="47">
        <v>998737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998737</v>
      </c>
      <c r="O105" s="48">
        <f t="shared" si="14"/>
        <v>0.70624844428855904</v>
      </c>
      <c r="P105" s="9"/>
    </row>
    <row r="106" spans="1:16">
      <c r="A106" s="13"/>
      <c r="B106" s="40">
        <v>352</v>
      </c>
      <c r="C106" s="21" t="s">
        <v>121</v>
      </c>
      <c r="D106" s="47">
        <v>0</v>
      </c>
      <c r="E106" s="47">
        <v>564000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564000</v>
      </c>
      <c r="O106" s="48">
        <f t="shared" si="14"/>
        <v>0.39882784214337436</v>
      </c>
      <c r="P106" s="9"/>
    </row>
    <row r="107" spans="1:16">
      <c r="A107" s="13"/>
      <c r="B107" s="40">
        <v>353</v>
      </c>
      <c r="C107" s="21" t="s">
        <v>122</v>
      </c>
      <c r="D107" s="47">
        <v>0</v>
      </c>
      <c r="E107" s="47">
        <v>45195</v>
      </c>
      <c r="F107" s="47">
        <v>0</v>
      </c>
      <c r="G107" s="47">
        <v>9510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54705</v>
      </c>
      <c r="O107" s="48">
        <f t="shared" si="14"/>
        <v>3.868417926321506E-2</v>
      </c>
      <c r="P107" s="9"/>
    </row>
    <row r="108" spans="1:16">
      <c r="A108" s="13"/>
      <c r="B108" s="40">
        <v>354</v>
      </c>
      <c r="C108" s="21" t="s">
        <v>123</v>
      </c>
      <c r="D108" s="47">
        <v>33825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33825</v>
      </c>
      <c r="O108" s="48">
        <f t="shared" si="14"/>
        <v>2.3919063405141203E-2</v>
      </c>
      <c r="P108" s="9"/>
    </row>
    <row r="109" spans="1:16">
      <c r="A109" s="13"/>
      <c r="B109" s="40">
        <v>359</v>
      </c>
      <c r="C109" s="21" t="s">
        <v>124</v>
      </c>
      <c r="D109" s="47">
        <v>3185169</v>
      </c>
      <c r="E109" s="47">
        <v>468305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3653474</v>
      </c>
      <c r="O109" s="48">
        <f t="shared" si="14"/>
        <v>2.5835233187002173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SUM(D111:D117)</f>
        <v>11051815</v>
      </c>
      <c r="E110" s="32">
        <f t="shared" si="16"/>
        <v>24030033</v>
      </c>
      <c r="F110" s="32">
        <f t="shared" si="16"/>
        <v>462786</v>
      </c>
      <c r="G110" s="32">
        <f t="shared" si="16"/>
        <v>13558857</v>
      </c>
      <c r="H110" s="32">
        <f t="shared" si="16"/>
        <v>0</v>
      </c>
      <c r="I110" s="32">
        <f t="shared" si="16"/>
        <v>8793337</v>
      </c>
      <c r="J110" s="32">
        <f t="shared" si="16"/>
        <v>4255212</v>
      </c>
      <c r="K110" s="32">
        <f t="shared" si="16"/>
        <v>0</v>
      </c>
      <c r="L110" s="32">
        <f t="shared" si="16"/>
        <v>0</v>
      </c>
      <c r="M110" s="32">
        <f t="shared" si="16"/>
        <v>3893241</v>
      </c>
      <c r="N110" s="32">
        <f>SUM(D110:M110)</f>
        <v>66045281</v>
      </c>
      <c r="O110" s="46">
        <f t="shared" si="14"/>
        <v>46.703363306707097</v>
      </c>
      <c r="P110" s="10"/>
    </row>
    <row r="111" spans="1:16">
      <c r="A111" s="12"/>
      <c r="B111" s="25">
        <v>361.1</v>
      </c>
      <c r="C111" s="20" t="s">
        <v>125</v>
      </c>
      <c r="D111" s="47">
        <v>5231646</v>
      </c>
      <c r="E111" s="47">
        <v>5490412</v>
      </c>
      <c r="F111" s="47">
        <v>376951</v>
      </c>
      <c r="G111" s="47">
        <v>10304491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2992979</v>
      </c>
      <c r="N111" s="47">
        <f>SUM(D111:M111)</f>
        <v>24396479</v>
      </c>
      <c r="O111" s="48">
        <f t="shared" si="14"/>
        <v>17.25176431820239</v>
      </c>
      <c r="P111" s="9"/>
    </row>
    <row r="112" spans="1:16">
      <c r="A112" s="12"/>
      <c r="B112" s="25">
        <v>361.3</v>
      </c>
      <c r="C112" s="20" t="s">
        <v>210</v>
      </c>
      <c r="D112" s="47">
        <v>252448</v>
      </c>
      <c r="E112" s="47">
        <v>306143</v>
      </c>
      <c r="F112" s="47">
        <v>29857</v>
      </c>
      <c r="G112" s="47">
        <v>579896</v>
      </c>
      <c r="H112" s="47">
        <v>0</v>
      </c>
      <c r="I112" s="47">
        <v>279805</v>
      </c>
      <c r="J112" s="47">
        <v>80490</v>
      </c>
      <c r="K112" s="47">
        <v>0</v>
      </c>
      <c r="L112" s="47">
        <v>0</v>
      </c>
      <c r="M112" s="47">
        <v>-51750</v>
      </c>
      <c r="N112" s="47">
        <f t="shared" ref="N112:N117" si="17">SUM(D112:M112)</f>
        <v>1476889</v>
      </c>
      <c r="O112" s="48">
        <f t="shared" si="14"/>
        <v>1.0443695974384504</v>
      </c>
      <c r="P112" s="9"/>
    </row>
    <row r="113" spans="1:119">
      <c r="A113" s="12"/>
      <c r="B113" s="25">
        <v>362</v>
      </c>
      <c r="C113" s="20" t="s">
        <v>126</v>
      </c>
      <c r="D113" s="47">
        <v>436455</v>
      </c>
      <c r="E113" s="47">
        <v>1756536</v>
      </c>
      <c r="F113" s="47">
        <v>0</v>
      </c>
      <c r="G113" s="47">
        <v>0</v>
      </c>
      <c r="H113" s="47">
        <v>0</v>
      </c>
      <c r="I113" s="47">
        <v>45378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2238369</v>
      </c>
      <c r="O113" s="48">
        <f t="shared" si="14"/>
        <v>1.5828437556571324</v>
      </c>
      <c r="P113" s="9"/>
    </row>
    <row r="114" spans="1:119">
      <c r="A114" s="12"/>
      <c r="B114" s="25">
        <v>364</v>
      </c>
      <c r="C114" s="20" t="s">
        <v>211</v>
      </c>
      <c r="D114" s="47">
        <v>356870</v>
      </c>
      <c r="E114" s="47">
        <v>928585</v>
      </c>
      <c r="F114" s="47">
        <v>0</v>
      </c>
      <c r="G114" s="47">
        <v>156674</v>
      </c>
      <c r="H114" s="47">
        <v>0</v>
      </c>
      <c r="I114" s="47">
        <v>488503</v>
      </c>
      <c r="J114" s="47">
        <v>2062673</v>
      </c>
      <c r="K114" s="47">
        <v>0</v>
      </c>
      <c r="L114" s="47">
        <v>0</v>
      </c>
      <c r="M114" s="47">
        <v>0</v>
      </c>
      <c r="N114" s="47">
        <f t="shared" si="17"/>
        <v>3993305</v>
      </c>
      <c r="O114" s="48">
        <f t="shared" si="14"/>
        <v>2.8238319435644459</v>
      </c>
      <c r="P114" s="9"/>
    </row>
    <row r="115" spans="1:119">
      <c r="A115" s="12"/>
      <c r="B115" s="25">
        <v>365</v>
      </c>
      <c r="C115" s="20" t="s">
        <v>212</v>
      </c>
      <c r="D115" s="47">
        <v>5080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4177</v>
      </c>
      <c r="K115" s="47">
        <v>0</v>
      </c>
      <c r="L115" s="47">
        <v>0</v>
      </c>
      <c r="M115" s="47">
        <v>0</v>
      </c>
      <c r="N115" s="47">
        <f t="shared" si="17"/>
        <v>9257</v>
      </c>
      <c r="O115" s="48">
        <f t="shared" si="14"/>
        <v>6.5460094587255612E-3</v>
      </c>
      <c r="P115" s="9"/>
    </row>
    <row r="116" spans="1:119">
      <c r="A116" s="12"/>
      <c r="B116" s="25">
        <v>366</v>
      </c>
      <c r="C116" s="20" t="s">
        <v>129</v>
      </c>
      <c r="D116" s="47">
        <v>617077</v>
      </c>
      <c r="E116" s="47">
        <v>3813267</v>
      </c>
      <c r="F116" s="47">
        <v>0</v>
      </c>
      <c r="G116" s="47">
        <v>2050723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6481067</v>
      </c>
      <c r="O116" s="48">
        <f t="shared" si="14"/>
        <v>4.5830318553131786</v>
      </c>
      <c r="P116" s="9"/>
    </row>
    <row r="117" spans="1:119">
      <c r="A117" s="12"/>
      <c r="B117" s="25">
        <v>369.9</v>
      </c>
      <c r="C117" s="20" t="s">
        <v>130</v>
      </c>
      <c r="D117" s="47">
        <v>4152239</v>
      </c>
      <c r="E117" s="47">
        <v>11735090</v>
      </c>
      <c r="F117" s="47">
        <v>55978</v>
      </c>
      <c r="G117" s="47">
        <v>467073</v>
      </c>
      <c r="H117" s="47">
        <v>0</v>
      </c>
      <c r="I117" s="47">
        <v>7979651</v>
      </c>
      <c r="J117" s="47">
        <v>2107872</v>
      </c>
      <c r="K117" s="47">
        <v>0</v>
      </c>
      <c r="L117" s="47">
        <v>0</v>
      </c>
      <c r="M117" s="47">
        <v>952012</v>
      </c>
      <c r="N117" s="47">
        <f t="shared" si="17"/>
        <v>27449915</v>
      </c>
      <c r="O117" s="48">
        <f t="shared" si="14"/>
        <v>19.410975827072772</v>
      </c>
      <c r="P117" s="9"/>
    </row>
    <row r="118" spans="1:119" ht="15.75">
      <c r="A118" s="29" t="s">
        <v>72</v>
      </c>
      <c r="B118" s="30"/>
      <c r="C118" s="31"/>
      <c r="D118" s="32">
        <f t="shared" ref="D118:M118" si="18">SUM(D119:D125)</f>
        <v>27561551</v>
      </c>
      <c r="E118" s="32">
        <f t="shared" si="18"/>
        <v>62349884</v>
      </c>
      <c r="F118" s="32">
        <f t="shared" si="18"/>
        <v>85830721</v>
      </c>
      <c r="G118" s="32">
        <f t="shared" si="18"/>
        <v>60392026</v>
      </c>
      <c r="H118" s="32">
        <f t="shared" si="18"/>
        <v>0</v>
      </c>
      <c r="I118" s="32">
        <f t="shared" si="18"/>
        <v>58325199</v>
      </c>
      <c r="J118" s="32">
        <f t="shared" si="18"/>
        <v>1524587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295983968</v>
      </c>
      <c r="O118" s="46">
        <f t="shared" si="14"/>
        <v>209.30256607530774</v>
      </c>
      <c r="P118" s="9"/>
    </row>
    <row r="119" spans="1:119">
      <c r="A119" s="12"/>
      <c r="B119" s="25">
        <v>381</v>
      </c>
      <c r="C119" s="20" t="s">
        <v>131</v>
      </c>
      <c r="D119" s="47">
        <v>27561551</v>
      </c>
      <c r="E119" s="47">
        <v>54907884</v>
      </c>
      <c r="F119" s="47">
        <v>85830721</v>
      </c>
      <c r="G119" s="47">
        <v>60392026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228692182</v>
      </c>
      <c r="O119" s="48">
        <f t="shared" si="14"/>
        <v>161.71774727326212</v>
      </c>
      <c r="P119" s="9"/>
    </row>
    <row r="120" spans="1:119">
      <c r="A120" s="12"/>
      <c r="B120" s="25">
        <v>384</v>
      </c>
      <c r="C120" s="20" t="s">
        <v>132</v>
      </c>
      <c r="D120" s="47">
        <v>0</v>
      </c>
      <c r="E120" s="47">
        <v>7442000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19">SUM(D120:M120)</f>
        <v>7442000</v>
      </c>
      <c r="O120" s="48">
        <f t="shared" si="14"/>
        <v>5.2625475199131069</v>
      </c>
      <c r="P120" s="9"/>
    </row>
    <row r="121" spans="1:119">
      <c r="A121" s="12"/>
      <c r="B121" s="25">
        <v>389.1</v>
      </c>
      <c r="C121" s="20" t="s">
        <v>213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6578655</v>
      </c>
      <c r="J121" s="47">
        <v>1524587</v>
      </c>
      <c r="K121" s="47">
        <v>0</v>
      </c>
      <c r="L121" s="47">
        <v>0</v>
      </c>
      <c r="M121" s="47">
        <v>0</v>
      </c>
      <c r="N121" s="47">
        <f t="shared" si="19"/>
        <v>8103242</v>
      </c>
      <c r="O121" s="48">
        <f t="shared" si="14"/>
        <v>5.7301392220311369</v>
      </c>
      <c r="P121" s="9"/>
    </row>
    <row r="122" spans="1:119">
      <c r="A122" s="12"/>
      <c r="B122" s="25">
        <v>389.5</v>
      </c>
      <c r="C122" s="20" t="s">
        <v>214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4718582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4718582</v>
      </c>
      <c r="O122" s="48">
        <f t="shared" si="14"/>
        <v>3.3367054557385951</v>
      </c>
      <c r="P122" s="9"/>
    </row>
    <row r="123" spans="1:119">
      <c r="A123" s="12"/>
      <c r="B123" s="25">
        <v>389.6</v>
      </c>
      <c r="C123" s="20" t="s">
        <v>215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5729896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5729896</v>
      </c>
      <c r="O123" s="48">
        <f t="shared" si="14"/>
        <v>4.0518476194786386</v>
      </c>
      <c r="P123" s="9"/>
    </row>
    <row r="124" spans="1:119">
      <c r="A124" s="12"/>
      <c r="B124" s="25">
        <v>389.7</v>
      </c>
      <c r="C124" s="20" t="s">
        <v>216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22179221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22179221</v>
      </c>
      <c r="O124" s="48">
        <f t="shared" si="14"/>
        <v>15.683849028104634</v>
      </c>
      <c r="P124" s="9"/>
    </row>
    <row r="125" spans="1:119" ht="15.75" thickBot="1">
      <c r="A125" s="12"/>
      <c r="B125" s="25">
        <v>389.9</v>
      </c>
      <c r="C125" s="20" t="s">
        <v>218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19118845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19118845</v>
      </c>
      <c r="O125" s="48">
        <f t="shared" si="14"/>
        <v>13.519729956779507</v>
      </c>
      <c r="P125" s="9"/>
    </row>
    <row r="126" spans="1:119" ht="16.5" thickBot="1">
      <c r="A126" s="14" t="s">
        <v>99</v>
      </c>
      <c r="B126" s="23"/>
      <c r="C126" s="22"/>
      <c r="D126" s="15">
        <f t="shared" ref="D126:M126" si="20">SUM(D5,D15,D34,D65,D100,D110,D118)</f>
        <v>1238922953</v>
      </c>
      <c r="E126" s="15">
        <f t="shared" si="20"/>
        <v>657789411</v>
      </c>
      <c r="F126" s="15">
        <f t="shared" si="20"/>
        <v>113240537</v>
      </c>
      <c r="G126" s="15">
        <f t="shared" si="20"/>
        <v>186825262</v>
      </c>
      <c r="H126" s="15">
        <f t="shared" si="20"/>
        <v>0</v>
      </c>
      <c r="I126" s="15">
        <f t="shared" si="20"/>
        <v>321348310</v>
      </c>
      <c r="J126" s="15">
        <f t="shared" si="20"/>
        <v>142439621</v>
      </c>
      <c r="K126" s="15">
        <f t="shared" si="20"/>
        <v>0</v>
      </c>
      <c r="L126" s="15">
        <f t="shared" si="20"/>
        <v>0</v>
      </c>
      <c r="M126" s="15">
        <f t="shared" si="20"/>
        <v>294065131</v>
      </c>
      <c r="N126" s="15">
        <f>SUM(D126:M126)</f>
        <v>2954631225</v>
      </c>
      <c r="O126" s="38">
        <f t="shared" si="14"/>
        <v>2089.3425457379162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2" t="s">
        <v>256</v>
      </c>
      <c r="M128" s="52"/>
      <c r="N128" s="52"/>
      <c r="O128" s="44">
        <v>1414144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168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774522257</v>
      </c>
      <c r="E5" s="27">
        <f t="shared" si="0"/>
        <v>356761403</v>
      </c>
      <c r="F5" s="27">
        <f t="shared" si="0"/>
        <v>25613190</v>
      </c>
      <c r="G5" s="27">
        <f t="shared" si="0"/>
        <v>10430429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1603252</v>
      </c>
      <c r="N5" s="28">
        <f>SUM(D5:M5)</f>
        <v>1168930531</v>
      </c>
      <c r="O5" s="33">
        <f t="shared" ref="O5:O36" si="1">(N5/O$128)</f>
        <v>839.90522015231284</v>
      </c>
      <c r="P5" s="6"/>
    </row>
    <row r="6" spans="1:133">
      <c r="A6" s="12"/>
      <c r="B6" s="25">
        <v>311</v>
      </c>
      <c r="C6" s="20" t="s">
        <v>3</v>
      </c>
      <c r="D6" s="47">
        <v>707871337</v>
      </c>
      <c r="E6" s="47">
        <v>269100755</v>
      </c>
      <c r="F6" s="47">
        <v>25613190</v>
      </c>
      <c r="G6" s="47">
        <v>47073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1603252</v>
      </c>
      <c r="N6" s="47">
        <f>SUM(D6:M6)</f>
        <v>1004235607</v>
      </c>
      <c r="O6" s="48">
        <f t="shared" si="1"/>
        <v>721.56788296098193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47118185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47118185</v>
      </c>
      <c r="O7" s="48">
        <f t="shared" si="1"/>
        <v>33.855570109668392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6405797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6405797</v>
      </c>
      <c r="O8" s="48">
        <f t="shared" si="1"/>
        <v>4.6027220581990473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23705467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23705467</v>
      </c>
      <c r="O9" s="48">
        <f t="shared" si="1"/>
        <v>17.032958718612157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10383356</v>
      </c>
      <c r="F10" s="47">
        <v>0</v>
      </c>
      <c r="G10" s="47">
        <v>10383356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20766712</v>
      </c>
      <c r="O10" s="48">
        <f t="shared" si="1"/>
        <v>14.921391264610298</v>
      </c>
      <c r="P10" s="9"/>
    </row>
    <row r="11" spans="1:133">
      <c r="A11" s="12"/>
      <c r="B11" s="25">
        <v>314.10000000000002</v>
      </c>
      <c r="C11" s="20" t="s">
        <v>16</v>
      </c>
      <c r="D11" s="47">
        <v>39415285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39415285</v>
      </c>
      <c r="O11" s="48">
        <f t="shared" si="1"/>
        <v>28.320847772681841</v>
      </c>
      <c r="P11" s="9"/>
    </row>
    <row r="12" spans="1:133">
      <c r="A12" s="12"/>
      <c r="B12" s="25">
        <v>314.39999999999998</v>
      </c>
      <c r="C12" s="20" t="s">
        <v>17</v>
      </c>
      <c r="D12" s="47">
        <v>1777635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1777635</v>
      </c>
      <c r="O12" s="48">
        <f t="shared" si="1"/>
        <v>1.2772742916965154</v>
      </c>
      <c r="P12" s="9"/>
    </row>
    <row r="13" spans="1:133">
      <c r="A13" s="12"/>
      <c r="B13" s="25">
        <v>315</v>
      </c>
      <c r="C13" s="20" t="s">
        <v>185</v>
      </c>
      <c r="D13" s="47">
        <v>23603275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23603275</v>
      </c>
      <c r="O13" s="48">
        <f t="shared" si="1"/>
        <v>16.959531263360066</v>
      </c>
      <c r="P13" s="9"/>
    </row>
    <row r="14" spans="1:133">
      <c r="A14" s="12"/>
      <c r="B14" s="25">
        <v>316</v>
      </c>
      <c r="C14" s="20" t="s">
        <v>186</v>
      </c>
      <c r="D14" s="47">
        <v>1854725</v>
      </c>
      <c r="E14" s="47">
        <v>47843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1902568</v>
      </c>
      <c r="O14" s="48">
        <f t="shared" si="1"/>
        <v>1.3670417125025418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SUM(D16:D33)</f>
        <v>36411124</v>
      </c>
      <c r="E15" s="32">
        <f t="shared" si="3"/>
        <v>30622266</v>
      </c>
      <c r="F15" s="32">
        <f t="shared" si="3"/>
        <v>0</v>
      </c>
      <c r="G15" s="32">
        <f t="shared" si="3"/>
        <v>38560518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1253400</v>
      </c>
      <c r="N15" s="45">
        <f>SUM(D15:M15)</f>
        <v>106847308</v>
      </c>
      <c r="O15" s="46">
        <f t="shared" si="1"/>
        <v>76.772408084550221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18281445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18281445</v>
      </c>
      <c r="O16" s="48">
        <f t="shared" si="1"/>
        <v>13.135666047059043</v>
      </c>
      <c r="P16" s="9"/>
    </row>
    <row r="17" spans="1:16">
      <c r="A17" s="12"/>
      <c r="B17" s="25">
        <v>323.10000000000002</v>
      </c>
      <c r="C17" s="20" t="s">
        <v>20</v>
      </c>
      <c r="D17" s="47">
        <v>33824684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33824684</v>
      </c>
      <c r="O17" s="48">
        <f t="shared" si="1"/>
        <v>24.303864009179868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2341480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2341480</v>
      </c>
      <c r="O18" s="48">
        <f t="shared" si="1"/>
        <v>1.6824107359056031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1253400</v>
      </c>
      <c r="N19" s="47">
        <f t="shared" si="4"/>
        <v>1253400</v>
      </c>
      <c r="O19" s="48">
        <f t="shared" si="1"/>
        <v>0.90059860275726589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262769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262769</v>
      </c>
      <c r="O20" s="48">
        <f t="shared" si="1"/>
        <v>0.18880596317849371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29561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29561</v>
      </c>
      <c r="O21" s="48">
        <f t="shared" si="1"/>
        <v>2.1240302613776556E-2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1052234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1052234</v>
      </c>
      <c r="O22" s="48">
        <f t="shared" si="1"/>
        <v>0.7560559040798539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346282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346282</v>
      </c>
      <c r="O23" s="48">
        <f t="shared" si="1"/>
        <v>0.24881209937768595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22800977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22800977</v>
      </c>
      <c r="O24" s="48">
        <f t="shared" si="1"/>
        <v>16.383060497606955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7000434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7000434</v>
      </c>
      <c r="O25" s="48">
        <f t="shared" si="1"/>
        <v>5.029983308675968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7780763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7780763</v>
      </c>
      <c r="O26" s="48">
        <f t="shared" si="1"/>
        <v>5.5906688097857291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3270993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3270993</v>
      </c>
      <c r="O27" s="48">
        <f t="shared" si="1"/>
        <v>2.350288595363649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4495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4495</v>
      </c>
      <c r="O28" s="48">
        <f t="shared" si="1"/>
        <v>3.2297676076223952E-3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56263</v>
      </c>
      <c r="F29" s="47">
        <v>0</v>
      </c>
      <c r="G29" s="47">
        <v>35165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91428</v>
      </c>
      <c r="O29" s="48">
        <f t="shared" si="1"/>
        <v>6.5693257581690839E-2</v>
      </c>
      <c r="P29" s="9"/>
    </row>
    <row r="30" spans="1:16">
      <c r="A30" s="12"/>
      <c r="B30" s="25">
        <v>324.72000000000003</v>
      </c>
      <c r="C30" s="20" t="s">
        <v>32</v>
      </c>
      <c r="D30" s="47">
        <v>0</v>
      </c>
      <c r="E30" s="47">
        <v>0</v>
      </c>
      <c r="F30" s="47">
        <v>0</v>
      </c>
      <c r="G30" s="47">
        <v>2562217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2562217</v>
      </c>
      <c r="O30" s="48">
        <f t="shared" si="1"/>
        <v>1.8410156774859689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826273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826273</v>
      </c>
      <c r="O31" s="48">
        <f t="shared" si="1"/>
        <v>0.59369739053458936</v>
      </c>
      <c r="P31" s="9"/>
    </row>
    <row r="32" spans="1:16">
      <c r="A32" s="12"/>
      <c r="B32" s="25">
        <v>329</v>
      </c>
      <c r="C32" s="20" t="s">
        <v>34</v>
      </c>
      <c r="D32" s="47">
        <v>2568792</v>
      </c>
      <c r="E32" s="47">
        <v>2162315</v>
      </c>
      <c r="F32" s="47">
        <v>0</v>
      </c>
      <c r="G32" s="47">
        <v>369118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5100225</v>
      </c>
      <c r="O32" s="48">
        <f t="shared" si="1"/>
        <v>3.6646365954584943</v>
      </c>
      <c r="P32" s="9"/>
    </row>
    <row r="33" spans="1:16">
      <c r="A33" s="12"/>
      <c r="B33" s="25">
        <v>367</v>
      </c>
      <c r="C33" s="20" t="s">
        <v>227</v>
      </c>
      <c r="D33" s="47">
        <v>17648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17648</v>
      </c>
      <c r="O33" s="48">
        <f t="shared" si="1"/>
        <v>1.2680520297957737E-2</v>
      </c>
      <c r="P33" s="9"/>
    </row>
    <row r="34" spans="1:16" ht="15.75">
      <c r="A34" s="29" t="s">
        <v>37</v>
      </c>
      <c r="B34" s="30"/>
      <c r="C34" s="31"/>
      <c r="D34" s="32">
        <f t="shared" ref="D34:M34" si="5">SUM(D35:D63)</f>
        <v>124250331</v>
      </c>
      <c r="E34" s="32">
        <f t="shared" si="5"/>
        <v>92659894</v>
      </c>
      <c r="F34" s="32">
        <f t="shared" si="5"/>
        <v>2317</v>
      </c>
      <c r="G34" s="32">
        <f t="shared" si="5"/>
        <v>6857982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1995500</v>
      </c>
      <c r="N34" s="45">
        <f>SUM(D34:M34)</f>
        <v>225766024</v>
      </c>
      <c r="O34" s="46">
        <f t="shared" si="1"/>
        <v>162.21841851321474</v>
      </c>
      <c r="P34" s="10"/>
    </row>
    <row r="35" spans="1:16">
      <c r="A35" s="12"/>
      <c r="B35" s="25">
        <v>331.1</v>
      </c>
      <c r="C35" s="20" t="s">
        <v>35</v>
      </c>
      <c r="D35" s="47">
        <v>1424234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1424234</v>
      </c>
      <c r="O35" s="48">
        <f t="shared" si="1"/>
        <v>1.0233470164348109</v>
      </c>
      <c r="P35" s="9"/>
    </row>
    <row r="36" spans="1:16">
      <c r="A36" s="12"/>
      <c r="B36" s="25">
        <v>331.2</v>
      </c>
      <c r="C36" s="20" t="s">
        <v>36</v>
      </c>
      <c r="D36" s="47">
        <v>5675</v>
      </c>
      <c r="E36" s="47">
        <v>4970877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4976552</v>
      </c>
      <c r="O36" s="48">
        <f t="shared" si="1"/>
        <v>3.5757745155168958</v>
      </c>
      <c r="P36" s="9"/>
    </row>
    <row r="37" spans="1:16">
      <c r="A37" s="12"/>
      <c r="B37" s="25">
        <v>331.39</v>
      </c>
      <c r="C37" s="20" t="s">
        <v>42</v>
      </c>
      <c r="D37" s="47">
        <v>0</v>
      </c>
      <c r="E37" s="47">
        <v>1554552</v>
      </c>
      <c r="F37" s="47">
        <v>0</v>
      </c>
      <c r="G37" s="47">
        <v>831662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200000</v>
      </c>
      <c r="N37" s="47">
        <f t="shared" ref="N37:N45" si="6">SUM(D37:M37)</f>
        <v>2586214</v>
      </c>
      <c r="O37" s="48">
        <f t="shared" ref="O37:O68" si="7">(N37/O$128)</f>
        <v>1.8582581098063504</v>
      </c>
      <c r="P37" s="9"/>
    </row>
    <row r="38" spans="1:16">
      <c r="A38" s="12"/>
      <c r="B38" s="25">
        <v>331.42</v>
      </c>
      <c r="C38" s="20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1747368</v>
      </c>
      <c r="N38" s="47">
        <f t="shared" si="6"/>
        <v>1747368</v>
      </c>
      <c r="O38" s="48">
        <f t="shared" si="7"/>
        <v>1.2555267107888608</v>
      </c>
      <c r="P38" s="9"/>
    </row>
    <row r="39" spans="1:16">
      <c r="A39" s="12"/>
      <c r="B39" s="25">
        <v>331.49</v>
      </c>
      <c r="C39" s="20" t="s">
        <v>44</v>
      </c>
      <c r="D39" s="47">
        <v>0</v>
      </c>
      <c r="E39" s="47">
        <v>17210347</v>
      </c>
      <c r="F39" s="47">
        <v>0</v>
      </c>
      <c r="G39" s="47">
        <v>1642789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18853136</v>
      </c>
      <c r="O39" s="48">
        <f t="shared" si="7"/>
        <v>13.546440034460435</v>
      </c>
      <c r="P39" s="9"/>
    </row>
    <row r="40" spans="1:16">
      <c r="A40" s="12"/>
      <c r="B40" s="25">
        <v>331.5</v>
      </c>
      <c r="C40" s="20" t="s">
        <v>38</v>
      </c>
      <c r="D40" s="47">
        <v>0</v>
      </c>
      <c r="E40" s="47">
        <v>7886194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7886194</v>
      </c>
      <c r="O40" s="48">
        <f t="shared" si="7"/>
        <v>5.6664235658789961</v>
      </c>
      <c r="P40" s="9"/>
    </row>
    <row r="41" spans="1:16">
      <c r="A41" s="12"/>
      <c r="B41" s="25">
        <v>331.62</v>
      </c>
      <c r="C41" s="20" t="s">
        <v>45</v>
      </c>
      <c r="D41" s="47">
        <v>0</v>
      </c>
      <c r="E41" s="47">
        <v>181284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181284</v>
      </c>
      <c r="O41" s="48">
        <f t="shared" si="7"/>
        <v>0.13025699465633334</v>
      </c>
      <c r="P41" s="9"/>
    </row>
    <row r="42" spans="1:16">
      <c r="A42" s="12"/>
      <c r="B42" s="25">
        <v>331.69</v>
      </c>
      <c r="C42" s="20" t="s">
        <v>46</v>
      </c>
      <c r="D42" s="47">
        <v>614205</v>
      </c>
      <c r="E42" s="47">
        <v>13396264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14010469</v>
      </c>
      <c r="O42" s="48">
        <f t="shared" si="7"/>
        <v>10.066865171033978</v>
      </c>
      <c r="P42" s="9"/>
    </row>
    <row r="43" spans="1:16">
      <c r="A43" s="12"/>
      <c r="B43" s="25">
        <v>333</v>
      </c>
      <c r="C43" s="20" t="s">
        <v>4</v>
      </c>
      <c r="D43" s="47">
        <v>6065</v>
      </c>
      <c r="E43" s="47">
        <v>5083</v>
      </c>
      <c r="F43" s="47">
        <v>248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11396</v>
      </c>
      <c r="O43" s="48">
        <f t="shared" si="7"/>
        <v>8.1883051516050756E-3</v>
      </c>
      <c r="P43" s="9"/>
    </row>
    <row r="44" spans="1:16">
      <c r="A44" s="12"/>
      <c r="B44" s="25">
        <v>334.1</v>
      </c>
      <c r="C44" s="20" t="s">
        <v>40</v>
      </c>
      <c r="D44" s="47">
        <v>0</v>
      </c>
      <c r="E44" s="47">
        <v>0</v>
      </c>
      <c r="F44" s="47">
        <v>0</v>
      </c>
      <c r="G44" s="47">
        <v>61048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61048</v>
      </c>
      <c r="O44" s="48">
        <f t="shared" si="7"/>
        <v>4.3864483406036034E-2</v>
      </c>
      <c r="P44" s="9"/>
    </row>
    <row r="45" spans="1:16">
      <c r="A45" s="12"/>
      <c r="B45" s="25">
        <v>334.2</v>
      </c>
      <c r="C45" s="20" t="s">
        <v>41</v>
      </c>
      <c r="D45" s="47">
        <v>0</v>
      </c>
      <c r="E45" s="47">
        <v>1399550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1399550</v>
      </c>
      <c r="O45" s="48">
        <f t="shared" si="7"/>
        <v>1.0056109577859673</v>
      </c>
      <c r="P45" s="9"/>
    </row>
    <row r="46" spans="1:16">
      <c r="A46" s="12"/>
      <c r="B46" s="25">
        <v>334.39</v>
      </c>
      <c r="C46" s="20" t="s">
        <v>47</v>
      </c>
      <c r="D46" s="47">
        <v>0</v>
      </c>
      <c r="E46" s="47">
        <v>1499859</v>
      </c>
      <c r="F46" s="47">
        <v>0</v>
      </c>
      <c r="G46" s="47">
        <v>3875414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0" si="8">SUM(D46:M46)</f>
        <v>5375273</v>
      </c>
      <c r="O46" s="48">
        <f t="shared" si="7"/>
        <v>3.8622653209181879</v>
      </c>
      <c r="P46" s="9"/>
    </row>
    <row r="47" spans="1:16">
      <c r="A47" s="12"/>
      <c r="B47" s="25">
        <v>334.49</v>
      </c>
      <c r="C47" s="20" t="s">
        <v>48</v>
      </c>
      <c r="D47" s="47">
        <v>0</v>
      </c>
      <c r="E47" s="47">
        <v>13211270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48132</v>
      </c>
      <c r="N47" s="47">
        <f t="shared" si="8"/>
        <v>13259402</v>
      </c>
      <c r="O47" s="48">
        <f t="shared" si="7"/>
        <v>9.5272051337138155</v>
      </c>
      <c r="P47" s="9"/>
    </row>
    <row r="48" spans="1:16">
      <c r="A48" s="12"/>
      <c r="B48" s="25">
        <v>334.69</v>
      </c>
      <c r="C48" s="20" t="s">
        <v>49</v>
      </c>
      <c r="D48" s="47">
        <v>78927</v>
      </c>
      <c r="E48" s="47">
        <v>7351352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7430279</v>
      </c>
      <c r="O48" s="48">
        <f t="shared" si="7"/>
        <v>5.3388374704776247</v>
      </c>
      <c r="P48" s="9"/>
    </row>
    <row r="49" spans="1:16">
      <c r="A49" s="12"/>
      <c r="B49" s="25">
        <v>334.7</v>
      </c>
      <c r="C49" s="20" t="s">
        <v>50</v>
      </c>
      <c r="D49" s="47">
        <v>0</v>
      </c>
      <c r="E49" s="47">
        <v>1230021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1230021</v>
      </c>
      <c r="O49" s="48">
        <f t="shared" si="7"/>
        <v>0.88380021857515156</v>
      </c>
      <c r="P49" s="9"/>
    </row>
    <row r="50" spans="1:16">
      <c r="A50" s="12"/>
      <c r="B50" s="25">
        <v>334.82</v>
      </c>
      <c r="C50" s="20" t="s">
        <v>222</v>
      </c>
      <c r="D50" s="47">
        <v>2016725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2016725</v>
      </c>
      <c r="O50" s="48">
        <f t="shared" si="7"/>
        <v>1.4490663133442214</v>
      </c>
      <c r="P50" s="9"/>
    </row>
    <row r="51" spans="1:16">
      <c r="A51" s="12"/>
      <c r="B51" s="25">
        <v>334.9</v>
      </c>
      <c r="C51" s="20" t="s">
        <v>51</v>
      </c>
      <c r="D51" s="47">
        <v>0</v>
      </c>
      <c r="E51" s="47">
        <v>1060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1060</v>
      </c>
      <c r="O51" s="48">
        <f t="shared" si="7"/>
        <v>7.6163596531251144E-4</v>
      </c>
      <c r="P51" s="9"/>
    </row>
    <row r="52" spans="1:16">
      <c r="A52" s="12"/>
      <c r="B52" s="25">
        <v>335.12</v>
      </c>
      <c r="C52" s="20" t="s">
        <v>187</v>
      </c>
      <c r="D52" s="47">
        <v>30710523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30710523</v>
      </c>
      <c r="O52" s="48">
        <f t="shared" si="7"/>
        <v>22.066263047506684</v>
      </c>
      <c r="P52" s="9"/>
    </row>
    <row r="53" spans="1:16">
      <c r="A53" s="12"/>
      <c r="B53" s="25">
        <v>335.13</v>
      </c>
      <c r="C53" s="20" t="s">
        <v>188</v>
      </c>
      <c r="D53" s="47">
        <v>355988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355988</v>
      </c>
      <c r="O53" s="48">
        <f t="shared" si="7"/>
        <v>0.25578609813176445</v>
      </c>
      <c r="P53" s="9"/>
    </row>
    <row r="54" spans="1:16">
      <c r="A54" s="12"/>
      <c r="B54" s="25">
        <v>335.14</v>
      </c>
      <c r="C54" s="20" t="s">
        <v>189</v>
      </c>
      <c r="D54" s="47">
        <v>41481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41481</v>
      </c>
      <c r="O54" s="48">
        <f t="shared" si="7"/>
        <v>2.9805114601064421E-2</v>
      </c>
      <c r="P54" s="9"/>
    </row>
    <row r="55" spans="1:16">
      <c r="A55" s="12"/>
      <c r="B55" s="25">
        <v>335.15</v>
      </c>
      <c r="C55" s="20" t="s">
        <v>190</v>
      </c>
      <c r="D55" s="47">
        <v>537999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537999</v>
      </c>
      <c r="O55" s="48">
        <f t="shared" si="7"/>
        <v>0.38656546009638287</v>
      </c>
      <c r="P55" s="9"/>
    </row>
    <row r="56" spans="1:16">
      <c r="A56" s="12"/>
      <c r="B56" s="25">
        <v>335.16</v>
      </c>
      <c r="C56" s="20" t="s">
        <v>191</v>
      </c>
      <c r="D56" s="47">
        <v>625008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625008</v>
      </c>
      <c r="O56" s="48">
        <f t="shared" si="7"/>
        <v>0.44908355793211524</v>
      </c>
      <c r="P56" s="9"/>
    </row>
    <row r="57" spans="1:16">
      <c r="A57" s="12"/>
      <c r="B57" s="25">
        <v>335.18</v>
      </c>
      <c r="C57" s="20" t="s">
        <v>192</v>
      </c>
      <c r="D57" s="47">
        <v>87782242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87782242</v>
      </c>
      <c r="O57" s="48">
        <f t="shared" si="7"/>
        <v>63.073691153741969</v>
      </c>
      <c r="P57" s="9"/>
    </row>
    <row r="58" spans="1:16">
      <c r="A58" s="12"/>
      <c r="B58" s="25">
        <v>335.21</v>
      </c>
      <c r="C58" s="20" t="s">
        <v>58</v>
      </c>
      <c r="D58" s="47">
        <v>0</v>
      </c>
      <c r="E58" s="47">
        <v>298655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298655</v>
      </c>
      <c r="O58" s="48">
        <f t="shared" si="7"/>
        <v>0.21459093322680009</v>
      </c>
      <c r="P58" s="9"/>
    </row>
    <row r="59" spans="1:16">
      <c r="A59" s="12"/>
      <c r="B59" s="25">
        <v>335.22</v>
      </c>
      <c r="C59" s="20" t="s">
        <v>153</v>
      </c>
      <c r="D59" s="47">
        <v>0</v>
      </c>
      <c r="E59" s="47">
        <v>4459421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4459421</v>
      </c>
      <c r="O59" s="48">
        <f t="shared" si="7"/>
        <v>3.2042032245942313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17713382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17713382</v>
      </c>
      <c r="O60" s="48">
        <f t="shared" si="7"/>
        <v>12.727498866527608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447069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447069</v>
      </c>
      <c r="O61" s="48">
        <f t="shared" si="7"/>
        <v>0.3212300277134898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250000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250000</v>
      </c>
      <c r="O62" s="48">
        <f t="shared" si="7"/>
        <v>0.17963112389446026</v>
      </c>
      <c r="P62" s="9"/>
    </row>
    <row r="63" spans="1:16">
      <c r="A63" s="12"/>
      <c r="B63" s="25">
        <v>339</v>
      </c>
      <c r="C63" s="20" t="s">
        <v>65</v>
      </c>
      <c r="D63" s="47">
        <v>51259</v>
      </c>
      <c r="E63" s="47">
        <v>40723</v>
      </c>
      <c r="F63" s="47">
        <v>2069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94051</v>
      </c>
      <c r="O63" s="48">
        <f t="shared" si="7"/>
        <v>6.7577947333591529E-2</v>
      </c>
      <c r="P63" s="9"/>
    </row>
    <row r="64" spans="1:16" ht="15.75">
      <c r="A64" s="29" t="s">
        <v>70</v>
      </c>
      <c r="B64" s="30"/>
      <c r="C64" s="31"/>
      <c r="D64" s="32">
        <f t="shared" ref="D64:M64" si="9">SUM(D65:D98)</f>
        <v>199523200</v>
      </c>
      <c r="E64" s="32">
        <f t="shared" si="9"/>
        <v>74706325</v>
      </c>
      <c r="F64" s="32">
        <f t="shared" si="9"/>
        <v>0</v>
      </c>
      <c r="G64" s="32">
        <f t="shared" si="9"/>
        <v>377888</v>
      </c>
      <c r="H64" s="32">
        <f t="shared" si="9"/>
        <v>0</v>
      </c>
      <c r="I64" s="32">
        <f t="shared" si="9"/>
        <v>243475828</v>
      </c>
      <c r="J64" s="32">
        <f t="shared" si="9"/>
        <v>135509230</v>
      </c>
      <c r="K64" s="32">
        <f t="shared" si="9"/>
        <v>0</v>
      </c>
      <c r="L64" s="32">
        <f t="shared" si="9"/>
        <v>0</v>
      </c>
      <c r="M64" s="32">
        <f t="shared" si="9"/>
        <v>278257373</v>
      </c>
      <c r="N64" s="32">
        <f>SUM(D64:M64)</f>
        <v>931849844</v>
      </c>
      <c r="O64" s="46">
        <f t="shared" si="7"/>
        <v>669.55693911438982</v>
      </c>
      <c r="P64" s="10"/>
    </row>
    <row r="65" spans="1:16">
      <c r="A65" s="12"/>
      <c r="B65" s="25">
        <v>341.1</v>
      </c>
      <c r="C65" s="20" t="s">
        <v>193</v>
      </c>
      <c r="D65" s="47">
        <v>9436663</v>
      </c>
      <c r="E65" s="47">
        <v>77751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9514414</v>
      </c>
      <c r="O65" s="48">
        <f t="shared" si="7"/>
        <v>6.8363395200687487</v>
      </c>
      <c r="P65" s="9"/>
    </row>
    <row r="66" spans="1:16">
      <c r="A66" s="12"/>
      <c r="B66" s="25">
        <v>341.16</v>
      </c>
      <c r="C66" s="20" t="s">
        <v>194</v>
      </c>
      <c r="D66" s="47">
        <v>0</v>
      </c>
      <c r="E66" s="47">
        <v>2461405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98" si="10">SUM(D66:M66)</f>
        <v>2461405</v>
      </c>
      <c r="O66" s="48">
        <f t="shared" si="7"/>
        <v>1.7685797860377757</v>
      </c>
      <c r="P66" s="9"/>
    </row>
    <row r="67" spans="1:16">
      <c r="A67" s="12"/>
      <c r="B67" s="25">
        <v>341.2</v>
      </c>
      <c r="C67" s="20" t="s">
        <v>195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135509230</v>
      </c>
      <c r="K67" s="47">
        <v>0</v>
      </c>
      <c r="L67" s="47">
        <v>0</v>
      </c>
      <c r="M67" s="47">
        <v>0</v>
      </c>
      <c r="N67" s="47">
        <f t="shared" si="10"/>
        <v>135509230</v>
      </c>
      <c r="O67" s="48">
        <f t="shared" si="7"/>
        <v>97.366701131891631</v>
      </c>
      <c r="P67" s="9"/>
    </row>
    <row r="68" spans="1:16">
      <c r="A68" s="12"/>
      <c r="B68" s="25">
        <v>341.3</v>
      </c>
      <c r="C68" s="20" t="s">
        <v>196</v>
      </c>
      <c r="D68" s="47">
        <v>0</v>
      </c>
      <c r="E68" s="47">
        <v>61391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61391</v>
      </c>
      <c r="O68" s="48">
        <f t="shared" si="7"/>
        <v>4.4110937308019238E-2</v>
      </c>
      <c r="P68" s="9"/>
    </row>
    <row r="69" spans="1:16">
      <c r="A69" s="12"/>
      <c r="B69" s="25">
        <v>341.52</v>
      </c>
      <c r="C69" s="20" t="s">
        <v>197</v>
      </c>
      <c r="D69" s="47">
        <v>3130811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3130811</v>
      </c>
      <c r="O69" s="48">
        <f t="shared" ref="O69:O100" si="11">(N69/O$128)</f>
        <v>2.249564394524556</v>
      </c>
      <c r="P69" s="9"/>
    </row>
    <row r="70" spans="1:16">
      <c r="A70" s="12"/>
      <c r="B70" s="25">
        <v>341.55</v>
      </c>
      <c r="C70" s="20" t="s">
        <v>198</v>
      </c>
      <c r="D70" s="47">
        <v>343493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343493</v>
      </c>
      <c r="O70" s="48">
        <f t="shared" si="11"/>
        <v>0.24680813455951933</v>
      </c>
      <c r="P70" s="9"/>
    </row>
    <row r="71" spans="1:16">
      <c r="A71" s="12"/>
      <c r="B71" s="25">
        <v>341.8</v>
      </c>
      <c r="C71" s="20" t="s">
        <v>199</v>
      </c>
      <c r="D71" s="47">
        <v>51683538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51683538</v>
      </c>
      <c r="O71" s="48">
        <f t="shared" si="11"/>
        <v>37.135888071128178</v>
      </c>
      <c r="P71" s="9"/>
    </row>
    <row r="72" spans="1:16">
      <c r="A72" s="12"/>
      <c r="B72" s="25">
        <v>341.9</v>
      </c>
      <c r="C72" s="20" t="s">
        <v>200</v>
      </c>
      <c r="D72" s="47">
        <v>30683281</v>
      </c>
      <c r="E72" s="47">
        <v>444497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31127778</v>
      </c>
      <c r="O72" s="48">
        <f t="shared" si="11"/>
        <v>22.366070985909015</v>
      </c>
      <c r="P72" s="9"/>
    </row>
    <row r="73" spans="1:16">
      <c r="A73" s="12"/>
      <c r="B73" s="25">
        <v>342.1</v>
      </c>
      <c r="C73" s="20" t="s">
        <v>80</v>
      </c>
      <c r="D73" s="47">
        <v>60022655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60022655</v>
      </c>
      <c r="O73" s="48">
        <f t="shared" si="11"/>
        <v>43.127747907117772</v>
      </c>
      <c r="P73" s="9"/>
    </row>
    <row r="74" spans="1:16">
      <c r="A74" s="12"/>
      <c r="B74" s="25">
        <v>342.2</v>
      </c>
      <c r="C74" s="20" t="s">
        <v>81</v>
      </c>
      <c r="D74" s="47">
        <v>0</v>
      </c>
      <c r="E74" s="47">
        <v>10415629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10415629</v>
      </c>
      <c r="O74" s="48">
        <f t="shared" si="11"/>
        <v>7.4838845733509327</v>
      </c>
      <c r="P74" s="9"/>
    </row>
    <row r="75" spans="1:16">
      <c r="A75" s="12"/>
      <c r="B75" s="25">
        <v>342.3</v>
      </c>
      <c r="C75" s="20" t="s">
        <v>82</v>
      </c>
      <c r="D75" s="47">
        <v>6243069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6243069</v>
      </c>
      <c r="O75" s="48">
        <f t="shared" si="11"/>
        <v>4.4857980040826559</v>
      </c>
      <c r="P75" s="9"/>
    </row>
    <row r="76" spans="1:16">
      <c r="A76" s="12"/>
      <c r="B76" s="25">
        <v>342.4</v>
      </c>
      <c r="C76" s="20" t="s">
        <v>83</v>
      </c>
      <c r="D76" s="47">
        <v>0</v>
      </c>
      <c r="E76" s="47">
        <v>2644164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2644164</v>
      </c>
      <c r="O76" s="48">
        <f t="shared" si="11"/>
        <v>1.8998966043250864</v>
      </c>
      <c r="P76" s="9"/>
    </row>
    <row r="77" spans="1:16">
      <c r="A77" s="12"/>
      <c r="B77" s="25">
        <v>342.5</v>
      </c>
      <c r="C77" s="20" t="s">
        <v>182</v>
      </c>
      <c r="D77" s="47">
        <v>0</v>
      </c>
      <c r="E77" s="47">
        <v>17250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17250</v>
      </c>
      <c r="O77" s="48">
        <f t="shared" si="11"/>
        <v>1.2394547548717758E-2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23582488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23582488</v>
      </c>
      <c r="O78" s="48">
        <f t="shared" si="11"/>
        <v>16.944595294670489</v>
      </c>
      <c r="P78" s="9"/>
    </row>
    <row r="79" spans="1:16">
      <c r="A79" s="12"/>
      <c r="B79" s="25">
        <v>342.9</v>
      </c>
      <c r="C79" s="20" t="s">
        <v>85</v>
      </c>
      <c r="D79" s="47">
        <v>411203</v>
      </c>
      <c r="E79" s="47">
        <v>96967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508170</v>
      </c>
      <c r="O79" s="48">
        <f t="shared" si="11"/>
        <v>0.36513259291779143</v>
      </c>
      <c r="P79" s="9"/>
    </row>
    <row r="80" spans="1:16">
      <c r="A80" s="12"/>
      <c r="B80" s="25">
        <v>343.4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277687583</v>
      </c>
      <c r="N80" s="47">
        <f t="shared" si="10"/>
        <v>277687583</v>
      </c>
      <c r="O80" s="48">
        <f t="shared" si="11"/>
        <v>199.52533050330484</v>
      </c>
      <c r="P80" s="9"/>
    </row>
    <row r="81" spans="1:16">
      <c r="A81" s="12"/>
      <c r="B81" s="25">
        <v>343.6</v>
      </c>
      <c r="C81" s="20" t="s">
        <v>87</v>
      </c>
      <c r="D81" s="47">
        <v>75105</v>
      </c>
      <c r="E81" s="47">
        <v>10329</v>
      </c>
      <c r="F81" s="47">
        <v>0</v>
      </c>
      <c r="G81" s="47">
        <v>0</v>
      </c>
      <c r="H81" s="47">
        <v>0</v>
      </c>
      <c r="I81" s="47">
        <v>180795577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180881011</v>
      </c>
      <c r="O81" s="48">
        <f t="shared" si="11"/>
        <v>129.96743718838491</v>
      </c>
      <c r="P81" s="9"/>
    </row>
    <row r="82" spans="1:16">
      <c r="A82" s="12"/>
      <c r="B82" s="25">
        <v>343.9</v>
      </c>
      <c r="C82" s="20" t="s">
        <v>88</v>
      </c>
      <c r="D82" s="47">
        <v>341645</v>
      </c>
      <c r="E82" s="47">
        <v>1468161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1809806</v>
      </c>
      <c r="O82" s="48">
        <f t="shared" si="11"/>
        <v>1.30038994324375</v>
      </c>
      <c r="P82" s="9"/>
    </row>
    <row r="83" spans="1:16">
      <c r="A83" s="12"/>
      <c r="B83" s="25">
        <v>344.1</v>
      </c>
      <c r="C83" s="20" t="s">
        <v>201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62680251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62680251</v>
      </c>
      <c r="O83" s="48">
        <f t="shared" si="11"/>
        <v>45.037295732467463</v>
      </c>
      <c r="P83" s="9"/>
    </row>
    <row r="84" spans="1:16">
      <c r="A84" s="12"/>
      <c r="B84" s="25">
        <v>344.3</v>
      </c>
      <c r="C84" s="20" t="s">
        <v>223</v>
      </c>
      <c r="D84" s="47">
        <v>0</v>
      </c>
      <c r="E84" s="47">
        <v>11409220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11409220</v>
      </c>
      <c r="O84" s="48">
        <f t="shared" si="11"/>
        <v>8.1978040454366141</v>
      </c>
      <c r="P84" s="9"/>
    </row>
    <row r="85" spans="1:16">
      <c r="A85" s="12"/>
      <c r="B85" s="25">
        <v>344.5</v>
      </c>
      <c r="C85" s="20" t="s">
        <v>202</v>
      </c>
      <c r="D85" s="47">
        <v>352280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352280</v>
      </c>
      <c r="O85" s="48">
        <f t="shared" si="11"/>
        <v>0.25312180930216183</v>
      </c>
      <c r="P85" s="9"/>
    </row>
    <row r="86" spans="1:16">
      <c r="A86" s="12"/>
      <c r="B86" s="25">
        <v>344.9</v>
      </c>
      <c r="C86" s="20" t="s">
        <v>203</v>
      </c>
      <c r="D86" s="47">
        <v>0</v>
      </c>
      <c r="E86" s="47">
        <v>655608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655608</v>
      </c>
      <c r="O86" s="48">
        <f t="shared" si="11"/>
        <v>0.47107040749679718</v>
      </c>
      <c r="P86" s="9"/>
    </row>
    <row r="87" spans="1:16">
      <c r="A87" s="12"/>
      <c r="B87" s="25">
        <v>346.4</v>
      </c>
      <c r="C87" s="20" t="s">
        <v>93</v>
      </c>
      <c r="D87" s="47">
        <v>2765696</v>
      </c>
      <c r="E87" s="47">
        <v>197513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2963209</v>
      </c>
      <c r="O87" s="48">
        <f t="shared" si="11"/>
        <v>2.1291382520167188</v>
      </c>
      <c r="P87" s="9"/>
    </row>
    <row r="88" spans="1:16">
      <c r="A88" s="12"/>
      <c r="B88" s="25">
        <v>346.9</v>
      </c>
      <c r="C88" s="20" t="s">
        <v>94</v>
      </c>
      <c r="D88" s="47">
        <v>10520</v>
      </c>
      <c r="E88" s="47">
        <v>62491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73011</v>
      </c>
      <c r="O88" s="48">
        <f t="shared" si="11"/>
        <v>5.2460191946633747E-2</v>
      </c>
      <c r="P88" s="9"/>
    </row>
    <row r="89" spans="1:16">
      <c r="A89" s="12"/>
      <c r="B89" s="25">
        <v>347.2</v>
      </c>
      <c r="C89" s="20" t="s">
        <v>95</v>
      </c>
      <c r="D89" s="47">
        <v>4152614</v>
      </c>
      <c r="E89" s="47">
        <v>10097258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14249872</v>
      </c>
      <c r="O89" s="48">
        <f t="shared" si="11"/>
        <v>10.238882090848801</v>
      </c>
      <c r="P89" s="9"/>
    </row>
    <row r="90" spans="1:16">
      <c r="A90" s="12"/>
      <c r="B90" s="25">
        <v>347.3</v>
      </c>
      <c r="C90" s="20" t="s">
        <v>96</v>
      </c>
      <c r="D90" s="47">
        <v>3402766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3402766</v>
      </c>
      <c r="O90" s="48">
        <f t="shared" si="11"/>
        <v>2.4449707237194276</v>
      </c>
      <c r="P90" s="9"/>
    </row>
    <row r="91" spans="1:16">
      <c r="A91" s="12"/>
      <c r="B91" s="25">
        <v>347.5</v>
      </c>
      <c r="C91" s="20" t="s">
        <v>156</v>
      </c>
      <c r="D91" s="47">
        <v>0</v>
      </c>
      <c r="E91" s="47">
        <v>2876703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2876703</v>
      </c>
      <c r="O91" s="48">
        <f t="shared" si="11"/>
        <v>2.0669815720022617</v>
      </c>
      <c r="P91" s="9"/>
    </row>
    <row r="92" spans="1:16">
      <c r="A92" s="12"/>
      <c r="B92" s="25">
        <v>347.9</v>
      </c>
      <c r="C92" s="20" t="s">
        <v>97</v>
      </c>
      <c r="D92" s="47">
        <v>20772</v>
      </c>
      <c r="E92" s="47">
        <v>1835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22607</v>
      </c>
      <c r="O92" s="48">
        <f t="shared" si="11"/>
        <v>1.624368327152825E-2</v>
      </c>
      <c r="P92" s="9"/>
    </row>
    <row r="93" spans="1:16">
      <c r="A93" s="12"/>
      <c r="B93" s="25">
        <v>348.92099999999999</v>
      </c>
      <c r="C93" s="20" t="s">
        <v>204</v>
      </c>
      <c r="D93" s="47">
        <v>0</v>
      </c>
      <c r="E93" s="47">
        <v>292814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292814</v>
      </c>
      <c r="O93" s="48">
        <f t="shared" si="11"/>
        <v>0.21039403164812992</v>
      </c>
      <c r="P93" s="9"/>
    </row>
    <row r="94" spans="1:16">
      <c r="A94" s="12"/>
      <c r="B94" s="25">
        <v>348.92200000000003</v>
      </c>
      <c r="C94" s="20" t="s">
        <v>205</v>
      </c>
      <c r="D94" s="47">
        <v>0</v>
      </c>
      <c r="E94" s="47">
        <v>292814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292814</v>
      </c>
      <c r="O94" s="48">
        <f t="shared" si="11"/>
        <v>0.21039403164812992</v>
      </c>
      <c r="P94" s="9"/>
    </row>
    <row r="95" spans="1:16">
      <c r="A95" s="12"/>
      <c r="B95" s="25">
        <v>348.923</v>
      </c>
      <c r="C95" s="20" t="s">
        <v>206</v>
      </c>
      <c r="D95" s="47">
        <v>0</v>
      </c>
      <c r="E95" s="47">
        <v>292814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292814</v>
      </c>
      <c r="O95" s="48">
        <f t="shared" si="11"/>
        <v>0.21039403164812992</v>
      </c>
      <c r="P95" s="9"/>
    </row>
    <row r="96" spans="1:16">
      <c r="A96" s="12"/>
      <c r="B96" s="25">
        <v>348.92399999999998</v>
      </c>
      <c r="C96" s="20" t="s">
        <v>207</v>
      </c>
      <c r="D96" s="47">
        <v>0</v>
      </c>
      <c r="E96" s="47">
        <v>292814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292814</v>
      </c>
      <c r="O96" s="48">
        <f t="shared" si="11"/>
        <v>0.21039403164812992</v>
      </c>
      <c r="P96" s="9"/>
    </row>
    <row r="97" spans="1:16">
      <c r="A97" s="12"/>
      <c r="B97" s="25">
        <v>348.93</v>
      </c>
      <c r="C97" s="20" t="s">
        <v>208</v>
      </c>
      <c r="D97" s="47">
        <v>4216690</v>
      </c>
      <c r="E97" s="47">
        <v>37608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4254298</v>
      </c>
      <c r="O97" s="48">
        <f t="shared" si="11"/>
        <v>3.0568173244878176</v>
      </c>
      <c r="P97" s="9"/>
    </row>
    <row r="98" spans="1:16">
      <c r="A98" s="12"/>
      <c r="B98" s="25">
        <v>349</v>
      </c>
      <c r="C98" s="20" t="s">
        <v>1</v>
      </c>
      <c r="D98" s="47">
        <v>22230399</v>
      </c>
      <c r="E98" s="47">
        <v>6916801</v>
      </c>
      <c r="F98" s="47">
        <v>0</v>
      </c>
      <c r="G98" s="47">
        <v>377888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569790</v>
      </c>
      <c r="N98" s="47">
        <f t="shared" si="10"/>
        <v>30094878</v>
      </c>
      <c r="O98" s="48">
        <f t="shared" si="11"/>
        <v>21.623907034426665</v>
      </c>
      <c r="P98" s="9"/>
    </row>
    <row r="99" spans="1:16" ht="15.75">
      <c r="A99" s="29" t="s">
        <v>71</v>
      </c>
      <c r="B99" s="30"/>
      <c r="C99" s="31"/>
      <c r="D99" s="32">
        <f t="shared" ref="D99:M99" si="12">SUM(D100:D108)</f>
        <v>3266297</v>
      </c>
      <c r="E99" s="32">
        <f t="shared" si="12"/>
        <v>2998079</v>
      </c>
      <c r="F99" s="32">
        <f t="shared" si="12"/>
        <v>0</v>
      </c>
      <c r="G99" s="32">
        <f t="shared" si="12"/>
        <v>1198545</v>
      </c>
      <c r="H99" s="32">
        <f t="shared" si="12"/>
        <v>0</v>
      </c>
      <c r="I99" s="32">
        <f t="shared" si="12"/>
        <v>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7462921</v>
      </c>
      <c r="O99" s="46">
        <f t="shared" si="11"/>
        <v>5.3622915470622763</v>
      </c>
      <c r="P99" s="10"/>
    </row>
    <row r="100" spans="1:16">
      <c r="A100" s="13"/>
      <c r="B100" s="40">
        <v>351.1</v>
      </c>
      <c r="C100" s="21" t="s">
        <v>116</v>
      </c>
      <c r="D100" s="47">
        <v>17785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17785</v>
      </c>
      <c r="O100" s="48">
        <f t="shared" si="11"/>
        <v>1.2778958153851902E-2</v>
      </c>
      <c r="P100" s="9"/>
    </row>
    <row r="101" spans="1:16">
      <c r="A101" s="13"/>
      <c r="B101" s="40">
        <v>351.2</v>
      </c>
      <c r="C101" s="21" t="s">
        <v>118</v>
      </c>
      <c r="D101" s="47">
        <v>0</v>
      </c>
      <c r="E101" s="47">
        <v>1151960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3">SUM(D101:M101)</f>
        <v>1151960</v>
      </c>
      <c r="O101" s="48">
        <f t="shared" ref="O101:O126" si="14">(N101/O$128)</f>
        <v>0.82771147792584976</v>
      </c>
      <c r="P101" s="9"/>
    </row>
    <row r="102" spans="1:16">
      <c r="A102" s="13"/>
      <c r="B102" s="40">
        <v>351.3</v>
      </c>
      <c r="C102" s="21" t="s">
        <v>119</v>
      </c>
      <c r="D102" s="47">
        <v>172640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172640</v>
      </c>
      <c r="O102" s="48">
        <f t="shared" si="14"/>
        <v>0.12404606891655846</v>
      </c>
      <c r="P102" s="9"/>
    </row>
    <row r="103" spans="1:16">
      <c r="A103" s="13"/>
      <c r="B103" s="40">
        <v>351.5</v>
      </c>
      <c r="C103" s="21" t="s">
        <v>120</v>
      </c>
      <c r="D103" s="47">
        <v>1212539</v>
      </c>
      <c r="E103" s="47">
        <v>747601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1960140</v>
      </c>
      <c r="O103" s="48">
        <f t="shared" si="14"/>
        <v>1.4084086047619493</v>
      </c>
      <c r="P103" s="9"/>
    </row>
    <row r="104" spans="1:16">
      <c r="A104" s="13"/>
      <c r="B104" s="40">
        <v>351.7</v>
      </c>
      <c r="C104" s="21" t="s">
        <v>209</v>
      </c>
      <c r="D104" s="47">
        <v>0</v>
      </c>
      <c r="E104" s="47">
        <v>0</v>
      </c>
      <c r="F104" s="47">
        <v>0</v>
      </c>
      <c r="G104" s="47">
        <v>1168217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1168217</v>
      </c>
      <c r="O104" s="48">
        <f t="shared" si="14"/>
        <v>0.83939253065045871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590612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590612</v>
      </c>
      <c r="O105" s="48">
        <f t="shared" si="14"/>
        <v>0.42436918938221985</v>
      </c>
      <c r="P105" s="9"/>
    </row>
    <row r="106" spans="1:16">
      <c r="A106" s="13"/>
      <c r="B106" s="40">
        <v>353</v>
      </c>
      <c r="C106" s="21" t="s">
        <v>122</v>
      </c>
      <c r="D106" s="47">
        <v>0</v>
      </c>
      <c r="E106" s="47">
        <v>53385</v>
      </c>
      <c r="F106" s="47">
        <v>0</v>
      </c>
      <c r="G106" s="47">
        <v>30328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83713</v>
      </c>
      <c r="O106" s="48">
        <f t="shared" si="14"/>
        <v>6.0149841098307802E-2</v>
      </c>
      <c r="P106" s="9"/>
    </row>
    <row r="107" spans="1:16">
      <c r="A107" s="13"/>
      <c r="B107" s="40">
        <v>354</v>
      </c>
      <c r="C107" s="21" t="s">
        <v>123</v>
      </c>
      <c r="D107" s="47">
        <v>23825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23825</v>
      </c>
      <c r="O107" s="48">
        <f t="shared" si="14"/>
        <v>1.7118846107142063E-2</v>
      </c>
      <c r="P107" s="9"/>
    </row>
    <row r="108" spans="1:16">
      <c r="A108" s="13"/>
      <c r="B108" s="40">
        <v>359</v>
      </c>
      <c r="C108" s="21" t="s">
        <v>124</v>
      </c>
      <c r="D108" s="47">
        <v>1839508</v>
      </c>
      <c r="E108" s="47">
        <v>454521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2294029</v>
      </c>
      <c r="O108" s="48">
        <f t="shared" si="14"/>
        <v>1.648316030065939</v>
      </c>
      <c r="P108" s="9"/>
    </row>
    <row r="109" spans="1:16" ht="15.75">
      <c r="A109" s="29" t="s">
        <v>5</v>
      </c>
      <c r="B109" s="30"/>
      <c r="C109" s="31"/>
      <c r="D109" s="32">
        <f t="shared" ref="D109:M109" si="15">SUM(D110:D116)</f>
        <v>10116380</v>
      </c>
      <c r="E109" s="32">
        <f t="shared" si="15"/>
        <v>18970558</v>
      </c>
      <c r="F109" s="32">
        <f t="shared" si="15"/>
        <v>585207</v>
      </c>
      <c r="G109" s="32">
        <f t="shared" si="15"/>
        <v>13365154</v>
      </c>
      <c r="H109" s="32">
        <f t="shared" si="15"/>
        <v>0</v>
      </c>
      <c r="I109" s="32">
        <f t="shared" si="15"/>
        <v>7831099</v>
      </c>
      <c r="J109" s="32">
        <f t="shared" si="15"/>
        <v>4380532</v>
      </c>
      <c r="K109" s="32">
        <f t="shared" si="15"/>
        <v>0</v>
      </c>
      <c r="L109" s="32">
        <f t="shared" si="15"/>
        <v>0</v>
      </c>
      <c r="M109" s="32">
        <f t="shared" si="15"/>
        <v>2411593</v>
      </c>
      <c r="N109" s="32">
        <f>SUM(D109:M109)</f>
        <v>57660523</v>
      </c>
      <c r="O109" s="46">
        <f t="shared" si="14"/>
        <v>41.430498203329499</v>
      </c>
      <c r="P109" s="10"/>
    </row>
    <row r="110" spans="1:16">
      <c r="A110" s="12"/>
      <c r="B110" s="25">
        <v>361.1</v>
      </c>
      <c r="C110" s="20" t="s">
        <v>125</v>
      </c>
      <c r="D110" s="47">
        <v>4693305</v>
      </c>
      <c r="E110" s="47">
        <v>5078726</v>
      </c>
      <c r="F110" s="47">
        <v>439533</v>
      </c>
      <c r="G110" s="47">
        <v>10655184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1611438</v>
      </c>
      <c r="N110" s="47">
        <f>SUM(D110:M110)</f>
        <v>22478186</v>
      </c>
      <c r="O110" s="48">
        <f t="shared" si="14"/>
        <v>16.151127257154887</v>
      </c>
      <c r="P110" s="9"/>
    </row>
    <row r="111" spans="1:16">
      <c r="A111" s="12"/>
      <c r="B111" s="25">
        <v>361.3</v>
      </c>
      <c r="C111" s="20" t="s">
        <v>210</v>
      </c>
      <c r="D111" s="47">
        <v>-376314</v>
      </c>
      <c r="E111" s="47">
        <v>-566966</v>
      </c>
      <c r="F111" s="47">
        <v>-68059</v>
      </c>
      <c r="G111" s="47">
        <v>-1702006</v>
      </c>
      <c r="H111" s="47">
        <v>0</v>
      </c>
      <c r="I111" s="47">
        <v>-786696</v>
      </c>
      <c r="J111" s="47">
        <v>-225262</v>
      </c>
      <c r="K111" s="47">
        <v>0</v>
      </c>
      <c r="L111" s="47">
        <v>0</v>
      </c>
      <c r="M111" s="47">
        <v>-74255</v>
      </c>
      <c r="N111" s="47">
        <f t="shared" ref="N111:N116" si="16">SUM(D111:M111)</f>
        <v>-3799558</v>
      </c>
      <c r="O111" s="48">
        <f t="shared" si="14"/>
        <v>-2.7300754953687503</v>
      </c>
      <c r="P111" s="9"/>
    </row>
    <row r="112" spans="1:16">
      <c r="A112" s="12"/>
      <c r="B112" s="25">
        <v>362</v>
      </c>
      <c r="C112" s="20" t="s">
        <v>126</v>
      </c>
      <c r="D112" s="47">
        <v>422017</v>
      </c>
      <c r="E112" s="47">
        <v>1804890</v>
      </c>
      <c r="F112" s="47">
        <v>0</v>
      </c>
      <c r="G112" s="47">
        <v>0</v>
      </c>
      <c r="H112" s="47">
        <v>0</v>
      </c>
      <c r="I112" s="47">
        <v>44056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2270963</v>
      </c>
      <c r="O112" s="48">
        <f t="shared" si="14"/>
        <v>1.6317425440509405</v>
      </c>
      <c r="P112" s="9"/>
    </row>
    <row r="113" spans="1:119">
      <c r="A113" s="12"/>
      <c r="B113" s="25">
        <v>364</v>
      </c>
      <c r="C113" s="20" t="s">
        <v>211</v>
      </c>
      <c r="D113" s="47">
        <v>478045</v>
      </c>
      <c r="E113" s="47">
        <v>725592</v>
      </c>
      <c r="F113" s="47">
        <v>0</v>
      </c>
      <c r="G113" s="47">
        <v>58643</v>
      </c>
      <c r="H113" s="47">
        <v>0</v>
      </c>
      <c r="I113" s="47">
        <v>537426</v>
      </c>
      <c r="J113" s="47">
        <v>2132623</v>
      </c>
      <c r="K113" s="47">
        <v>0</v>
      </c>
      <c r="L113" s="47">
        <v>0</v>
      </c>
      <c r="M113" s="47">
        <v>0</v>
      </c>
      <c r="N113" s="47">
        <f t="shared" si="16"/>
        <v>3932329</v>
      </c>
      <c r="O113" s="48">
        <f t="shared" si="14"/>
        <v>2.825474711171116</v>
      </c>
      <c r="P113" s="9"/>
    </row>
    <row r="114" spans="1:119">
      <c r="A114" s="12"/>
      <c r="B114" s="25">
        <v>365</v>
      </c>
      <c r="C114" s="20" t="s">
        <v>212</v>
      </c>
      <c r="D114" s="47">
        <v>5453</v>
      </c>
      <c r="E114" s="47">
        <v>688</v>
      </c>
      <c r="F114" s="47">
        <v>0</v>
      </c>
      <c r="G114" s="47">
        <v>0</v>
      </c>
      <c r="H114" s="47">
        <v>0</v>
      </c>
      <c r="I114" s="47">
        <v>0</v>
      </c>
      <c r="J114" s="47">
        <v>7080</v>
      </c>
      <c r="K114" s="47">
        <v>0</v>
      </c>
      <c r="L114" s="47">
        <v>0</v>
      </c>
      <c r="M114" s="47">
        <v>0</v>
      </c>
      <c r="N114" s="47">
        <f t="shared" si="16"/>
        <v>13221</v>
      </c>
      <c r="O114" s="48">
        <f t="shared" si="14"/>
        <v>9.4996123560346351E-3</v>
      </c>
      <c r="P114" s="9"/>
    </row>
    <row r="115" spans="1:119">
      <c r="A115" s="12"/>
      <c r="B115" s="25">
        <v>366</v>
      </c>
      <c r="C115" s="20" t="s">
        <v>129</v>
      </c>
      <c r="D115" s="47">
        <v>382800</v>
      </c>
      <c r="E115" s="47">
        <v>1329329</v>
      </c>
      <c r="F115" s="47">
        <v>114887</v>
      </c>
      <c r="G115" s="47">
        <v>1475403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3302419</v>
      </c>
      <c r="O115" s="48">
        <f t="shared" si="14"/>
        <v>2.3728689461616779</v>
      </c>
      <c r="P115" s="9"/>
    </row>
    <row r="116" spans="1:119">
      <c r="A116" s="12"/>
      <c r="B116" s="25">
        <v>369.9</v>
      </c>
      <c r="C116" s="20" t="s">
        <v>130</v>
      </c>
      <c r="D116" s="47">
        <v>4511074</v>
      </c>
      <c r="E116" s="47">
        <v>10598299</v>
      </c>
      <c r="F116" s="47">
        <v>98846</v>
      </c>
      <c r="G116" s="47">
        <v>2877930</v>
      </c>
      <c r="H116" s="47">
        <v>0</v>
      </c>
      <c r="I116" s="47">
        <v>8036313</v>
      </c>
      <c r="J116" s="47">
        <v>2466091</v>
      </c>
      <c r="K116" s="47">
        <v>0</v>
      </c>
      <c r="L116" s="47">
        <v>0</v>
      </c>
      <c r="M116" s="47">
        <v>874410</v>
      </c>
      <c r="N116" s="47">
        <f t="shared" si="16"/>
        <v>29462963</v>
      </c>
      <c r="O116" s="48">
        <f t="shared" si="14"/>
        <v>21.169860627803594</v>
      </c>
      <c r="P116" s="9"/>
    </row>
    <row r="117" spans="1:119" ht="15.75">
      <c r="A117" s="29" t="s">
        <v>72</v>
      </c>
      <c r="B117" s="30"/>
      <c r="C117" s="31"/>
      <c r="D117" s="32">
        <f t="shared" ref="D117:M117" si="17">SUM(D118:D125)</f>
        <v>12971548</v>
      </c>
      <c r="E117" s="32">
        <f t="shared" si="17"/>
        <v>58124331</v>
      </c>
      <c r="F117" s="32">
        <f t="shared" si="17"/>
        <v>229171984</v>
      </c>
      <c r="G117" s="32">
        <f t="shared" si="17"/>
        <v>193035378</v>
      </c>
      <c r="H117" s="32">
        <f t="shared" si="17"/>
        <v>0</v>
      </c>
      <c r="I117" s="32">
        <f t="shared" si="17"/>
        <v>73142436</v>
      </c>
      <c r="J117" s="32">
        <f t="shared" si="17"/>
        <v>1365668</v>
      </c>
      <c r="K117" s="32">
        <f t="shared" si="17"/>
        <v>0</v>
      </c>
      <c r="L117" s="32">
        <f t="shared" si="17"/>
        <v>0</v>
      </c>
      <c r="M117" s="32">
        <f t="shared" si="17"/>
        <v>0</v>
      </c>
      <c r="N117" s="32">
        <f>SUM(D117:M117)</f>
        <v>567811345</v>
      </c>
      <c r="O117" s="46">
        <f t="shared" si="14"/>
        <v>407.98636024950042</v>
      </c>
      <c r="P117" s="9"/>
    </row>
    <row r="118" spans="1:119">
      <c r="A118" s="12"/>
      <c r="B118" s="25">
        <v>381</v>
      </c>
      <c r="C118" s="20" t="s">
        <v>131</v>
      </c>
      <c r="D118" s="47">
        <v>12971548</v>
      </c>
      <c r="E118" s="47">
        <v>58124331</v>
      </c>
      <c r="F118" s="47">
        <v>81628053</v>
      </c>
      <c r="G118" s="47">
        <v>43506517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196230449</v>
      </c>
      <c r="O118" s="48">
        <f t="shared" si="14"/>
        <v>140.99638438473826</v>
      </c>
      <c r="P118" s="9"/>
    </row>
    <row r="119" spans="1:119">
      <c r="A119" s="12"/>
      <c r="B119" s="25">
        <v>384</v>
      </c>
      <c r="C119" s="20" t="s">
        <v>132</v>
      </c>
      <c r="D119" s="47">
        <v>0</v>
      </c>
      <c r="E119" s="47">
        <v>0</v>
      </c>
      <c r="F119" s="47">
        <v>0</v>
      </c>
      <c r="G119" s="47">
        <v>149528861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5" si="18">SUM(D119:M119)</f>
        <v>149528861</v>
      </c>
      <c r="O119" s="48">
        <f t="shared" si="14"/>
        <v>107.4401494243541</v>
      </c>
      <c r="P119" s="9"/>
    </row>
    <row r="120" spans="1:119">
      <c r="A120" s="12"/>
      <c r="B120" s="25">
        <v>385</v>
      </c>
      <c r="C120" s="20" t="s">
        <v>133</v>
      </c>
      <c r="D120" s="47">
        <v>0</v>
      </c>
      <c r="E120" s="47">
        <v>0</v>
      </c>
      <c r="F120" s="47">
        <v>147543931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147543931</v>
      </c>
      <c r="O120" s="48">
        <f t="shared" si="14"/>
        <v>106.01392859734678</v>
      </c>
      <c r="P120" s="9"/>
    </row>
    <row r="121" spans="1:119">
      <c r="A121" s="12"/>
      <c r="B121" s="25">
        <v>389.1</v>
      </c>
      <c r="C121" s="20" t="s">
        <v>213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5837381</v>
      </c>
      <c r="J121" s="47">
        <v>1365668</v>
      </c>
      <c r="K121" s="47">
        <v>0</v>
      </c>
      <c r="L121" s="47">
        <v>0</v>
      </c>
      <c r="M121" s="47">
        <v>0</v>
      </c>
      <c r="N121" s="47">
        <f t="shared" si="18"/>
        <v>7203049</v>
      </c>
      <c r="O121" s="48">
        <f t="shared" si="14"/>
        <v>5.1755671493474722</v>
      </c>
      <c r="P121" s="9"/>
    </row>
    <row r="122" spans="1:119">
      <c r="A122" s="12"/>
      <c r="B122" s="25">
        <v>389.5</v>
      </c>
      <c r="C122" s="20" t="s">
        <v>214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10845972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10845972</v>
      </c>
      <c r="O122" s="48">
        <f t="shared" si="14"/>
        <v>7.7930965603513869</v>
      </c>
      <c r="P122" s="9"/>
    </row>
    <row r="123" spans="1:119">
      <c r="A123" s="12"/>
      <c r="B123" s="25">
        <v>389.6</v>
      </c>
      <c r="C123" s="20" t="s">
        <v>215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9932662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9932662</v>
      </c>
      <c r="O123" s="48">
        <f t="shared" si="14"/>
        <v>7.136860953295189</v>
      </c>
      <c r="P123" s="9"/>
    </row>
    <row r="124" spans="1:119">
      <c r="A124" s="12"/>
      <c r="B124" s="25">
        <v>389.7</v>
      </c>
      <c r="C124" s="20" t="s">
        <v>216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23950534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23950534</v>
      </c>
      <c r="O124" s="48">
        <f t="shared" si="14"/>
        <v>17.209045361169931</v>
      </c>
      <c r="P124" s="9"/>
    </row>
    <row r="125" spans="1:119" ht="15.75" thickBot="1">
      <c r="A125" s="12"/>
      <c r="B125" s="25">
        <v>389.9</v>
      </c>
      <c r="C125" s="20" t="s">
        <v>218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22575887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22575887</v>
      </c>
      <c r="O125" s="48">
        <f t="shared" si="14"/>
        <v>16.221327818897336</v>
      </c>
      <c r="P125" s="9"/>
    </row>
    <row r="126" spans="1:119" ht="16.5" thickBot="1">
      <c r="A126" s="14" t="s">
        <v>99</v>
      </c>
      <c r="B126" s="23"/>
      <c r="C126" s="22"/>
      <c r="D126" s="15">
        <f t="shared" ref="D126:M126" si="19">SUM(D5,D15,D34,D64,D99,D109,D117)</f>
        <v>1161061137</v>
      </c>
      <c r="E126" s="15">
        <f t="shared" si="19"/>
        <v>634842856</v>
      </c>
      <c r="F126" s="15">
        <f t="shared" si="19"/>
        <v>255372698</v>
      </c>
      <c r="G126" s="15">
        <f t="shared" si="19"/>
        <v>263825894</v>
      </c>
      <c r="H126" s="15">
        <f t="shared" si="19"/>
        <v>0</v>
      </c>
      <c r="I126" s="15">
        <f t="shared" si="19"/>
        <v>324449363</v>
      </c>
      <c r="J126" s="15">
        <f t="shared" si="19"/>
        <v>141255430</v>
      </c>
      <c r="K126" s="15">
        <f t="shared" si="19"/>
        <v>0</v>
      </c>
      <c r="L126" s="15">
        <f t="shared" si="19"/>
        <v>0</v>
      </c>
      <c r="M126" s="15">
        <f t="shared" si="19"/>
        <v>285521118</v>
      </c>
      <c r="N126" s="15">
        <f>SUM(D126:M126)</f>
        <v>3066328496</v>
      </c>
      <c r="O126" s="38">
        <f t="shared" si="14"/>
        <v>2203.2321358643599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2" t="s">
        <v>252</v>
      </c>
      <c r="M128" s="52"/>
      <c r="N128" s="52"/>
      <c r="O128" s="44">
        <v>1391741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168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709329399</v>
      </c>
      <c r="E5" s="27">
        <f t="shared" si="0"/>
        <v>327956920</v>
      </c>
      <c r="F5" s="27">
        <f t="shared" si="0"/>
        <v>29604969</v>
      </c>
      <c r="G5" s="27">
        <f t="shared" si="0"/>
        <v>10196457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1366885</v>
      </c>
      <c r="N5" s="28">
        <f>SUM(D5:M5)</f>
        <v>1078454630</v>
      </c>
      <c r="O5" s="33">
        <f t="shared" ref="O5:O36" si="1">(N5/O$130)</f>
        <v>782.38633882199656</v>
      </c>
      <c r="P5" s="6"/>
    </row>
    <row r="6" spans="1:133">
      <c r="A6" s="12"/>
      <c r="B6" s="25">
        <v>311</v>
      </c>
      <c r="C6" s="20" t="s">
        <v>3</v>
      </c>
      <c r="D6" s="47">
        <v>642072825</v>
      </c>
      <c r="E6" s="47">
        <v>245620592</v>
      </c>
      <c r="F6" s="47">
        <v>29604969</v>
      </c>
      <c r="G6" s="47">
        <v>3604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1366885</v>
      </c>
      <c r="N6" s="47">
        <f>SUM(D6:M6)</f>
        <v>918668875</v>
      </c>
      <c r="O6" s="48">
        <f t="shared" si="1"/>
        <v>666.46658812246221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42736409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42736409</v>
      </c>
      <c r="O7" s="48">
        <f t="shared" si="1"/>
        <v>31.003977025820198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6247015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6247015</v>
      </c>
      <c r="O8" s="48">
        <f t="shared" si="1"/>
        <v>4.5320211517994915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23117950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23117950</v>
      </c>
      <c r="O9" s="48">
        <f t="shared" si="1"/>
        <v>16.771376151048631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10192853</v>
      </c>
      <c r="F10" s="47">
        <v>0</v>
      </c>
      <c r="G10" s="47">
        <v>10192853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20385706</v>
      </c>
      <c r="O10" s="48">
        <f t="shared" si="1"/>
        <v>14.789215455119894</v>
      </c>
      <c r="P10" s="9"/>
    </row>
    <row r="11" spans="1:133">
      <c r="A11" s="12"/>
      <c r="B11" s="25">
        <v>314.10000000000002</v>
      </c>
      <c r="C11" s="20" t="s">
        <v>16</v>
      </c>
      <c r="D11" s="47">
        <v>38084378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38084378</v>
      </c>
      <c r="O11" s="48">
        <f t="shared" si="1"/>
        <v>27.629068707074854</v>
      </c>
      <c r="P11" s="9"/>
    </row>
    <row r="12" spans="1:133">
      <c r="A12" s="12"/>
      <c r="B12" s="25">
        <v>314.39999999999998</v>
      </c>
      <c r="C12" s="20" t="s">
        <v>17</v>
      </c>
      <c r="D12" s="47">
        <v>1851679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1851679</v>
      </c>
      <c r="O12" s="48">
        <f t="shared" si="1"/>
        <v>1.3433373209993782</v>
      </c>
      <c r="P12" s="9"/>
    </row>
    <row r="13" spans="1:133">
      <c r="A13" s="12"/>
      <c r="B13" s="25">
        <v>315</v>
      </c>
      <c r="C13" s="20" t="s">
        <v>185</v>
      </c>
      <c r="D13" s="47">
        <v>25411828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25411828</v>
      </c>
      <c r="O13" s="48">
        <f t="shared" si="1"/>
        <v>18.435515522516045</v>
      </c>
      <c r="P13" s="9"/>
    </row>
    <row r="14" spans="1:133">
      <c r="A14" s="12"/>
      <c r="B14" s="25">
        <v>316</v>
      </c>
      <c r="C14" s="20" t="s">
        <v>186</v>
      </c>
      <c r="D14" s="47">
        <v>1908689</v>
      </c>
      <c r="E14" s="47">
        <v>42101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1950790</v>
      </c>
      <c r="O14" s="48">
        <f t="shared" si="1"/>
        <v>1.4152393651558273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SUM(D16:D33)</f>
        <v>36603116</v>
      </c>
      <c r="E15" s="32">
        <f t="shared" si="3"/>
        <v>30227873</v>
      </c>
      <c r="F15" s="32">
        <f t="shared" si="3"/>
        <v>0</v>
      </c>
      <c r="G15" s="32">
        <f t="shared" si="3"/>
        <v>34537463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1281758</v>
      </c>
      <c r="N15" s="45">
        <f>SUM(D15:M15)</f>
        <v>102650210</v>
      </c>
      <c r="O15" s="46">
        <f t="shared" si="1"/>
        <v>74.469634370440872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17535915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17535915</v>
      </c>
      <c r="O16" s="48">
        <f t="shared" si="1"/>
        <v>12.721777952535408</v>
      </c>
      <c r="P16" s="9"/>
    </row>
    <row r="17" spans="1:16">
      <c r="A17" s="12"/>
      <c r="B17" s="25">
        <v>323.10000000000002</v>
      </c>
      <c r="C17" s="20" t="s">
        <v>20</v>
      </c>
      <c r="D17" s="47">
        <v>34386028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34386028</v>
      </c>
      <c r="O17" s="48">
        <f t="shared" si="1"/>
        <v>24.946027218178532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2907965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2907965</v>
      </c>
      <c r="O18" s="48">
        <f t="shared" si="1"/>
        <v>2.1096409867260779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1281758</v>
      </c>
      <c r="N19" s="47">
        <f t="shared" si="4"/>
        <v>1281758</v>
      </c>
      <c r="O19" s="48">
        <f t="shared" si="1"/>
        <v>0.92987680796159655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231431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231431</v>
      </c>
      <c r="O20" s="48">
        <f t="shared" si="1"/>
        <v>0.16789621718246364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138485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138485</v>
      </c>
      <c r="O21" s="48">
        <f t="shared" si="1"/>
        <v>0.10046669476653292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1039220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1039220</v>
      </c>
      <c r="O22" s="48">
        <f t="shared" si="1"/>
        <v>0.75392279694751296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401527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401527</v>
      </c>
      <c r="O23" s="48">
        <f t="shared" si="1"/>
        <v>0.29129573996838404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17581922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17581922</v>
      </c>
      <c r="O24" s="48">
        <f t="shared" si="1"/>
        <v>12.755154644784561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7692620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7692620</v>
      </c>
      <c r="O25" s="48">
        <f t="shared" si="1"/>
        <v>5.5807640213375196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7569086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7569086</v>
      </c>
      <c r="O26" s="48">
        <f t="shared" si="1"/>
        <v>5.4911438265778791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3673891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3673891</v>
      </c>
      <c r="O27" s="48">
        <f t="shared" si="1"/>
        <v>2.6652972213778559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65758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65758</v>
      </c>
      <c r="O28" s="48">
        <f t="shared" si="1"/>
        <v>4.7705447625791035E-2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271424</v>
      </c>
      <c r="F29" s="47">
        <v>0</v>
      </c>
      <c r="G29" s="47">
        <v>393849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665273</v>
      </c>
      <c r="O29" s="48">
        <f t="shared" si="1"/>
        <v>0.48263551595779797</v>
      </c>
      <c r="P29" s="9"/>
    </row>
    <row r="30" spans="1:16">
      <c r="A30" s="12"/>
      <c r="B30" s="25">
        <v>324.72000000000003</v>
      </c>
      <c r="C30" s="20" t="s">
        <v>32</v>
      </c>
      <c r="D30" s="47">
        <v>0</v>
      </c>
      <c r="E30" s="47">
        <v>0</v>
      </c>
      <c r="F30" s="47">
        <v>0</v>
      </c>
      <c r="G30" s="47">
        <v>1223277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1223277</v>
      </c>
      <c r="O30" s="48">
        <f t="shared" si="1"/>
        <v>0.8874506045703151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1684881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1684881</v>
      </c>
      <c r="O31" s="48">
        <f t="shared" si="1"/>
        <v>1.2223303978404212</v>
      </c>
      <c r="P31" s="9"/>
    </row>
    <row r="32" spans="1:16">
      <c r="A32" s="12"/>
      <c r="B32" s="25">
        <v>329</v>
      </c>
      <c r="C32" s="20" t="s">
        <v>34</v>
      </c>
      <c r="D32" s="47">
        <v>2197788</v>
      </c>
      <c r="E32" s="47">
        <v>1943483</v>
      </c>
      <c r="F32" s="47">
        <v>0</v>
      </c>
      <c r="G32" s="47">
        <v>410602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4551873</v>
      </c>
      <c r="O32" s="48">
        <f t="shared" si="1"/>
        <v>3.3022467076363684</v>
      </c>
      <c r="P32" s="9"/>
    </row>
    <row r="33" spans="1:16">
      <c r="A33" s="12"/>
      <c r="B33" s="25">
        <v>367</v>
      </c>
      <c r="C33" s="20" t="s">
        <v>227</v>
      </c>
      <c r="D33" s="47">
        <v>19300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19300</v>
      </c>
      <c r="O33" s="48">
        <f t="shared" si="1"/>
        <v>1.4001568465856123E-2</v>
      </c>
      <c r="P33" s="9"/>
    </row>
    <row r="34" spans="1:16" ht="15.75">
      <c r="A34" s="29" t="s">
        <v>37</v>
      </c>
      <c r="B34" s="30"/>
      <c r="C34" s="31"/>
      <c r="D34" s="32">
        <f t="shared" ref="D34:M34" si="5">SUM(D35:D62)</f>
        <v>119018169</v>
      </c>
      <c r="E34" s="32">
        <f t="shared" si="5"/>
        <v>90686273</v>
      </c>
      <c r="F34" s="32">
        <f t="shared" si="5"/>
        <v>2458</v>
      </c>
      <c r="G34" s="32">
        <f t="shared" si="5"/>
        <v>9801694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1420586</v>
      </c>
      <c r="N34" s="45">
        <f>SUM(D34:M34)</f>
        <v>220929180</v>
      </c>
      <c r="O34" s="46">
        <f t="shared" si="1"/>
        <v>160.27746320598195</v>
      </c>
      <c r="P34" s="10"/>
    </row>
    <row r="35" spans="1:16">
      <c r="A35" s="12"/>
      <c r="B35" s="25">
        <v>331.1</v>
      </c>
      <c r="C35" s="20" t="s">
        <v>35</v>
      </c>
      <c r="D35" s="47">
        <v>1141036</v>
      </c>
      <c r="E35" s="47">
        <v>2173137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3314173</v>
      </c>
      <c r="O35" s="48">
        <f t="shared" si="1"/>
        <v>2.4043326511498333</v>
      </c>
      <c r="P35" s="9"/>
    </row>
    <row r="36" spans="1:16">
      <c r="A36" s="12"/>
      <c r="B36" s="25">
        <v>331.2</v>
      </c>
      <c r="C36" s="20" t="s">
        <v>36</v>
      </c>
      <c r="D36" s="47">
        <v>0</v>
      </c>
      <c r="E36" s="47">
        <v>6285676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6285676</v>
      </c>
      <c r="O36" s="48">
        <f t="shared" si="1"/>
        <v>4.5600685423931946</v>
      </c>
      <c r="P36" s="9"/>
    </row>
    <row r="37" spans="1:16">
      <c r="A37" s="12"/>
      <c r="B37" s="25">
        <v>331.39</v>
      </c>
      <c r="C37" s="20" t="s">
        <v>42</v>
      </c>
      <c r="D37" s="47">
        <v>0</v>
      </c>
      <c r="E37" s="47">
        <v>1118676</v>
      </c>
      <c r="F37" s="47">
        <v>0</v>
      </c>
      <c r="G37" s="47">
        <v>516801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55500</v>
      </c>
      <c r="N37" s="47">
        <f t="shared" ref="N37:N45" si="6">SUM(D37:M37)</f>
        <v>1690977</v>
      </c>
      <c r="O37" s="48">
        <f t="shared" ref="O37:O68" si="7">(N37/O$130)</f>
        <v>1.2267528621599995</v>
      </c>
      <c r="P37" s="9"/>
    </row>
    <row r="38" spans="1:16">
      <c r="A38" s="12"/>
      <c r="B38" s="25">
        <v>331.42</v>
      </c>
      <c r="C38" s="20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1172728</v>
      </c>
      <c r="N38" s="47">
        <f t="shared" si="6"/>
        <v>1172728</v>
      </c>
      <c r="O38" s="48">
        <f t="shared" si="7"/>
        <v>0.85077882817753991</v>
      </c>
      <c r="P38" s="9"/>
    </row>
    <row r="39" spans="1:16">
      <c r="A39" s="12"/>
      <c r="B39" s="25">
        <v>331.49</v>
      </c>
      <c r="C39" s="20" t="s">
        <v>44</v>
      </c>
      <c r="D39" s="47">
        <v>0</v>
      </c>
      <c r="E39" s="47">
        <v>20732552</v>
      </c>
      <c r="F39" s="47">
        <v>0</v>
      </c>
      <c r="G39" s="47">
        <v>847816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21580368</v>
      </c>
      <c r="O39" s="48">
        <f t="shared" si="7"/>
        <v>15.655906739397439</v>
      </c>
      <c r="P39" s="9"/>
    </row>
    <row r="40" spans="1:16">
      <c r="A40" s="12"/>
      <c r="B40" s="25">
        <v>331.5</v>
      </c>
      <c r="C40" s="20" t="s">
        <v>38</v>
      </c>
      <c r="D40" s="47">
        <v>0</v>
      </c>
      <c r="E40" s="47">
        <v>9378121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9378121</v>
      </c>
      <c r="O40" s="48">
        <f t="shared" si="7"/>
        <v>6.8035442104965336</v>
      </c>
      <c r="P40" s="9"/>
    </row>
    <row r="41" spans="1:16">
      <c r="A41" s="12"/>
      <c r="B41" s="25">
        <v>331.62</v>
      </c>
      <c r="C41" s="20" t="s">
        <v>45</v>
      </c>
      <c r="D41" s="47">
        <v>0</v>
      </c>
      <c r="E41" s="47">
        <v>194387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194387</v>
      </c>
      <c r="O41" s="48">
        <f t="shared" si="7"/>
        <v>0.14102191136644426</v>
      </c>
      <c r="P41" s="9"/>
    </row>
    <row r="42" spans="1:16">
      <c r="A42" s="12"/>
      <c r="B42" s="25">
        <v>331.69</v>
      </c>
      <c r="C42" s="20" t="s">
        <v>46</v>
      </c>
      <c r="D42" s="47">
        <v>875648</v>
      </c>
      <c r="E42" s="47">
        <v>15748860</v>
      </c>
      <c r="F42" s="47">
        <v>0</v>
      </c>
      <c r="G42" s="47">
        <v>199500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16824008</v>
      </c>
      <c r="O42" s="48">
        <f t="shared" si="7"/>
        <v>12.205310874720785</v>
      </c>
      <c r="P42" s="9"/>
    </row>
    <row r="43" spans="1:16">
      <c r="A43" s="12"/>
      <c r="B43" s="25">
        <v>333</v>
      </c>
      <c r="C43" s="20" t="s">
        <v>4</v>
      </c>
      <c r="D43" s="47">
        <v>5705</v>
      </c>
      <c r="E43" s="47">
        <v>4781</v>
      </c>
      <c r="F43" s="47">
        <v>0</v>
      </c>
      <c r="G43" s="47">
        <v>292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10778</v>
      </c>
      <c r="O43" s="48">
        <f t="shared" si="7"/>
        <v>7.819114244818513E-3</v>
      </c>
      <c r="P43" s="9"/>
    </row>
    <row r="44" spans="1:16">
      <c r="A44" s="12"/>
      <c r="B44" s="25">
        <v>334.1</v>
      </c>
      <c r="C44" s="20" t="s">
        <v>40</v>
      </c>
      <c r="D44" s="47">
        <v>0</v>
      </c>
      <c r="E44" s="47">
        <v>0</v>
      </c>
      <c r="F44" s="47">
        <v>0</v>
      </c>
      <c r="G44" s="47">
        <v>610034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610034</v>
      </c>
      <c r="O44" s="48">
        <f t="shared" si="7"/>
        <v>0.44256128588083288</v>
      </c>
      <c r="P44" s="9"/>
    </row>
    <row r="45" spans="1:16">
      <c r="A45" s="12"/>
      <c r="B45" s="25">
        <v>334.2</v>
      </c>
      <c r="C45" s="20" t="s">
        <v>41</v>
      </c>
      <c r="D45" s="47">
        <v>426533</v>
      </c>
      <c r="E45" s="47">
        <v>914583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1341116</v>
      </c>
      <c r="O45" s="48">
        <f t="shared" si="7"/>
        <v>0.97293924842772539</v>
      </c>
      <c r="P45" s="9"/>
    </row>
    <row r="46" spans="1:16">
      <c r="A46" s="12"/>
      <c r="B46" s="25">
        <v>334.39</v>
      </c>
      <c r="C46" s="20" t="s">
        <v>47</v>
      </c>
      <c r="D46" s="47">
        <v>0</v>
      </c>
      <c r="E46" s="47">
        <v>636432</v>
      </c>
      <c r="F46" s="47">
        <v>0</v>
      </c>
      <c r="G46" s="47">
        <v>7433895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9" si="8">SUM(D46:M46)</f>
        <v>8070327</v>
      </c>
      <c r="O46" s="48">
        <f t="shared" si="7"/>
        <v>5.854779069033536</v>
      </c>
      <c r="P46" s="9"/>
    </row>
    <row r="47" spans="1:16">
      <c r="A47" s="12"/>
      <c r="B47" s="25">
        <v>334.49</v>
      </c>
      <c r="C47" s="20" t="s">
        <v>48</v>
      </c>
      <c r="D47" s="47">
        <v>0</v>
      </c>
      <c r="E47" s="47">
        <v>3413096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192358</v>
      </c>
      <c r="N47" s="47">
        <f t="shared" si="8"/>
        <v>3605454</v>
      </c>
      <c r="O47" s="48">
        <f t="shared" si="7"/>
        <v>2.615648239973825</v>
      </c>
      <c r="P47" s="9"/>
    </row>
    <row r="48" spans="1:16">
      <c r="A48" s="12"/>
      <c r="B48" s="25">
        <v>334.69</v>
      </c>
      <c r="C48" s="20" t="s">
        <v>49</v>
      </c>
      <c r="D48" s="47">
        <v>257912</v>
      </c>
      <c r="E48" s="47">
        <v>6735937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6993849</v>
      </c>
      <c r="O48" s="48">
        <f t="shared" si="7"/>
        <v>5.073826715718103</v>
      </c>
      <c r="P48" s="9"/>
    </row>
    <row r="49" spans="1:16">
      <c r="A49" s="12"/>
      <c r="B49" s="25">
        <v>334.7</v>
      </c>
      <c r="C49" s="20" t="s">
        <v>50</v>
      </c>
      <c r="D49" s="47">
        <v>0</v>
      </c>
      <c r="E49" s="47">
        <v>1551565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1551565</v>
      </c>
      <c r="O49" s="48">
        <f t="shared" si="7"/>
        <v>1.1256136568251842</v>
      </c>
      <c r="P49" s="9"/>
    </row>
    <row r="50" spans="1:16">
      <c r="A50" s="12"/>
      <c r="B50" s="25">
        <v>334.82</v>
      </c>
      <c r="C50" s="20" t="s">
        <v>222</v>
      </c>
      <c r="D50" s="47">
        <v>315562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315562</v>
      </c>
      <c r="O50" s="48">
        <f t="shared" si="7"/>
        <v>0.22893072270582851</v>
      </c>
      <c r="P50" s="9"/>
    </row>
    <row r="51" spans="1:16">
      <c r="A51" s="12"/>
      <c r="B51" s="25">
        <v>335.12</v>
      </c>
      <c r="C51" s="20" t="s">
        <v>187</v>
      </c>
      <c r="D51" s="47">
        <v>29747095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29747095</v>
      </c>
      <c r="O51" s="48">
        <f t="shared" si="7"/>
        <v>21.580621103773385</v>
      </c>
      <c r="P51" s="9"/>
    </row>
    <row r="52" spans="1:16">
      <c r="A52" s="12"/>
      <c r="B52" s="25">
        <v>335.13</v>
      </c>
      <c r="C52" s="20" t="s">
        <v>188</v>
      </c>
      <c r="D52" s="47">
        <v>353128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353128</v>
      </c>
      <c r="O52" s="48">
        <f t="shared" si="7"/>
        <v>0.25618372379330784</v>
      </c>
      <c r="P52" s="9"/>
    </row>
    <row r="53" spans="1:16">
      <c r="A53" s="12"/>
      <c r="B53" s="25">
        <v>335.14</v>
      </c>
      <c r="C53" s="20" t="s">
        <v>189</v>
      </c>
      <c r="D53" s="47">
        <v>46253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46253</v>
      </c>
      <c r="O53" s="48">
        <f t="shared" si="7"/>
        <v>3.3555157836851986E-2</v>
      </c>
      <c r="P53" s="9"/>
    </row>
    <row r="54" spans="1:16">
      <c r="A54" s="12"/>
      <c r="B54" s="25">
        <v>335.15</v>
      </c>
      <c r="C54" s="20" t="s">
        <v>190</v>
      </c>
      <c r="D54" s="47">
        <v>527973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527973</v>
      </c>
      <c r="O54" s="48">
        <f t="shared" si="7"/>
        <v>0.38302850298567126</v>
      </c>
      <c r="P54" s="9"/>
    </row>
    <row r="55" spans="1:16">
      <c r="A55" s="12"/>
      <c r="B55" s="25">
        <v>335.16</v>
      </c>
      <c r="C55" s="20" t="s">
        <v>191</v>
      </c>
      <c r="D55" s="47">
        <v>604124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604124</v>
      </c>
      <c r="O55" s="48">
        <f t="shared" si="7"/>
        <v>0.43827375895683235</v>
      </c>
      <c r="P55" s="9"/>
    </row>
    <row r="56" spans="1:16">
      <c r="A56" s="12"/>
      <c r="B56" s="25">
        <v>335.18</v>
      </c>
      <c r="C56" s="20" t="s">
        <v>192</v>
      </c>
      <c r="D56" s="47">
        <v>84668593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84668593</v>
      </c>
      <c r="O56" s="48">
        <f t="shared" si="7"/>
        <v>61.424513046487384</v>
      </c>
      <c r="P56" s="9"/>
    </row>
    <row r="57" spans="1:16">
      <c r="A57" s="12"/>
      <c r="B57" s="25">
        <v>335.21</v>
      </c>
      <c r="C57" s="20" t="s">
        <v>58</v>
      </c>
      <c r="D57" s="47">
        <v>0</v>
      </c>
      <c r="E57" s="47">
        <v>363553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363553</v>
      </c>
      <c r="O57" s="48">
        <f t="shared" si="7"/>
        <v>0.26374674717447621</v>
      </c>
      <c r="P57" s="9"/>
    </row>
    <row r="58" spans="1:16">
      <c r="A58" s="12"/>
      <c r="B58" s="25">
        <v>335.22</v>
      </c>
      <c r="C58" s="20" t="s">
        <v>153</v>
      </c>
      <c r="D58" s="47">
        <v>0</v>
      </c>
      <c r="E58" s="47">
        <v>3986789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3986789</v>
      </c>
      <c r="O58" s="48">
        <f t="shared" si="7"/>
        <v>2.892295292353475</v>
      </c>
      <c r="P58" s="9"/>
    </row>
    <row r="59" spans="1:16">
      <c r="A59" s="12"/>
      <c r="B59" s="25">
        <v>335.49</v>
      </c>
      <c r="C59" s="20" t="s">
        <v>59</v>
      </c>
      <c r="D59" s="47">
        <v>0</v>
      </c>
      <c r="E59" s="47">
        <v>17009590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17009590</v>
      </c>
      <c r="O59" s="48">
        <f t="shared" si="7"/>
        <v>12.33994502389335</v>
      </c>
      <c r="P59" s="9"/>
    </row>
    <row r="60" spans="1:16">
      <c r="A60" s="12"/>
      <c r="B60" s="25">
        <v>337.2</v>
      </c>
      <c r="C60" s="20" t="s">
        <v>61</v>
      </c>
      <c r="D60" s="47">
        <v>0</v>
      </c>
      <c r="E60" s="47">
        <v>150000</v>
      </c>
      <c r="F60" s="47">
        <v>0</v>
      </c>
      <c r="G60" s="47">
        <v>193356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343356</v>
      </c>
      <c r="O60" s="48">
        <f t="shared" si="7"/>
        <v>0.24909443223639871</v>
      </c>
      <c r="P60" s="9"/>
    </row>
    <row r="61" spans="1:16">
      <c r="A61" s="12"/>
      <c r="B61" s="25">
        <v>337.7</v>
      </c>
      <c r="C61" s="20" t="s">
        <v>64</v>
      </c>
      <c r="D61" s="47">
        <v>0</v>
      </c>
      <c r="E61" s="47">
        <v>250000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250000</v>
      </c>
      <c r="O61" s="48">
        <f t="shared" si="7"/>
        <v>0.1813674671743021</v>
      </c>
      <c r="P61" s="9"/>
    </row>
    <row r="62" spans="1:16">
      <c r="A62" s="12"/>
      <c r="B62" s="25">
        <v>339</v>
      </c>
      <c r="C62" s="20" t="s">
        <v>65</v>
      </c>
      <c r="D62" s="47">
        <v>48607</v>
      </c>
      <c r="E62" s="47">
        <v>38538</v>
      </c>
      <c r="F62" s="47">
        <v>2458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89603</v>
      </c>
      <c r="O62" s="48">
        <f t="shared" si="7"/>
        <v>6.5004276644875972E-2</v>
      </c>
      <c r="P62" s="9"/>
    </row>
    <row r="63" spans="1:16" ht="15.75">
      <c r="A63" s="29" t="s">
        <v>70</v>
      </c>
      <c r="B63" s="30"/>
      <c r="C63" s="31"/>
      <c r="D63" s="32">
        <f t="shared" ref="D63:M63" si="9">SUM(D64:D98)</f>
        <v>198186915</v>
      </c>
      <c r="E63" s="32">
        <f t="shared" si="9"/>
        <v>77189607</v>
      </c>
      <c r="F63" s="32">
        <f t="shared" si="9"/>
        <v>0</v>
      </c>
      <c r="G63" s="32">
        <f t="shared" si="9"/>
        <v>1340552</v>
      </c>
      <c r="H63" s="32">
        <f t="shared" si="9"/>
        <v>0</v>
      </c>
      <c r="I63" s="32">
        <f t="shared" si="9"/>
        <v>231253210</v>
      </c>
      <c r="J63" s="32">
        <f t="shared" si="9"/>
        <v>130480907</v>
      </c>
      <c r="K63" s="32">
        <f t="shared" si="9"/>
        <v>0</v>
      </c>
      <c r="L63" s="32">
        <f t="shared" si="9"/>
        <v>0</v>
      </c>
      <c r="M63" s="32">
        <f t="shared" si="9"/>
        <v>267814231</v>
      </c>
      <c r="N63" s="32">
        <f>SUM(D63:M63)</f>
        <v>906265422</v>
      </c>
      <c r="O63" s="46">
        <f t="shared" si="7"/>
        <v>657.46825670316025</v>
      </c>
      <c r="P63" s="10"/>
    </row>
    <row r="64" spans="1:16">
      <c r="A64" s="12"/>
      <c r="B64" s="25">
        <v>341.1</v>
      </c>
      <c r="C64" s="20" t="s">
        <v>193</v>
      </c>
      <c r="D64" s="47">
        <v>9268095</v>
      </c>
      <c r="E64" s="47">
        <v>61588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9329683</v>
      </c>
      <c r="O64" s="48">
        <f t="shared" si="7"/>
        <v>6.768403900996578</v>
      </c>
      <c r="P64" s="9"/>
    </row>
    <row r="65" spans="1:16">
      <c r="A65" s="12"/>
      <c r="B65" s="25">
        <v>341.16</v>
      </c>
      <c r="C65" s="20" t="s">
        <v>194</v>
      </c>
      <c r="D65" s="47">
        <v>0</v>
      </c>
      <c r="E65" s="47">
        <v>2349963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98" si="10">SUM(D65:M65)</f>
        <v>2349963</v>
      </c>
      <c r="O65" s="48">
        <f t="shared" si="7"/>
        <v>1.7048273490532981</v>
      </c>
      <c r="P65" s="9"/>
    </row>
    <row r="66" spans="1:16">
      <c r="A66" s="12"/>
      <c r="B66" s="25">
        <v>341.2</v>
      </c>
      <c r="C66" s="20" t="s">
        <v>195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130480907</v>
      </c>
      <c r="K66" s="47">
        <v>0</v>
      </c>
      <c r="L66" s="47">
        <v>0</v>
      </c>
      <c r="M66" s="47">
        <v>0</v>
      </c>
      <c r="N66" s="47">
        <f t="shared" si="10"/>
        <v>130480907</v>
      </c>
      <c r="O66" s="48">
        <f t="shared" si="7"/>
        <v>94.65996646878267</v>
      </c>
      <c r="P66" s="9"/>
    </row>
    <row r="67" spans="1:16">
      <c r="A67" s="12"/>
      <c r="B67" s="25">
        <v>341.3</v>
      </c>
      <c r="C67" s="20" t="s">
        <v>196</v>
      </c>
      <c r="D67" s="47">
        <v>0</v>
      </c>
      <c r="E67" s="47">
        <v>49319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49319</v>
      </c>
      <c r="O67" s="48">
        <f t="shared" si="7"/>
        <v>3.5779448454277621E-2</v>
      </c>
      <c r="P67" s="9"/>
    </row>
    <row r="68" spans="1:16">
      <c r="A68" s="12"/>
      <c r="B68" s="25">
        <v>341.52</v>
      </c>
      <c r="C68" s="20" t="s">
        <v>197</v>
      </c>
      <c r="D68" s="47">
        <v>3583033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3583033</v>
      </c>
      <c r="O68" s="48">
        <f t="shared" si="7"/>
        <v>2.599382480047765</v>
      </c>
      <c r="P68" s="9"/>
    </row>
    <row r="69" spans="1:16">
      <c r="A69" s="12"/>
      <c r="B69" s="25">
        <v>341.55</v>
      </c>
      <c r="C69" s="20" t="s">
        <v>198</v>
      </c>
      <c r="D69" s="47">
        <v>328892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328892</v>
      </c>
      <c r="O69" s="48">
        <f t="shared" ref="O69:O100" si="11">(N69/O$130)</f>
        <v>0.2386012360555623</v>
      </c>
      <c r="P69" s="9"/>
    </row>
    <row r="70" spans="1:16">
      <c r="A70" s="12"/>
      <c r="B70" s="25">
        <v>341.8</v>
      </c>
      <c r="C70" s="20" t="s">
        <v>199</v>
      </c>
      <c r="D70" s="47">
        <v>54963639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54963639</v>
      </c>
      <c r="O70" s="48">
        <f t="shared" si="11"/>
        <v>39.874463968450769</v>
      </c>
      <c r="P70" s="9"/>
    </row>
    <row r="71" spans="1:16">
      <c r="A71" s="12"/>
      <c r="B71" s="25">
        <v>341.9</v>
      </c>
      <c r="C71" s="20" t="s">
        <v>200</v>
      </c>
      <c r="D71" s="47">
        <v>32914326</v>
      </c>
      <c r="E71" s="47">
        <v>404296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33318622</v>
      </c>
      <c r="O71" s="48">
        <f t="shared" si="11"/>
        <v>24.171656327511922</v>
      </c>
      <c r="P71" s="9"/>
    </row>
    <row r="72" spans="1:16">
      <c r="A72" s="12"/>
      <c r="B72" s="25">
        <v>342.1</v>
      </c>
      <c r="C72" s="20" t="s">
        <v>80</v>
      </c>
      <c r="D72" s="47">
        <v>52514269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52514269</v>
      </c>
      <c r="O72" s="48">
        <f t="shared" si="11"/>
        <v>38.097519836159883</v>
      </c>
      <c r="P72" s="9"/>
    </row>
    <row r="73" spans="1:16">
      <c r="A73" s="12"/>
      <c r="B73" s="25">
        <v>342.2</v>
      </c>
      <c r="C73" s="20" t="s">
        <v>81</v>
      </c>
      <c r="D73" s="47">
        <v>0</v>
      </c>
      <c r="E73" s="47">
        <v>11558437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11558437</v>
      </c>
      <c r="O73" s="48">
        <f t="shared" si="11"/>
        <v>8.3852977727349565</v>
      </c>
      <c r="P73" s="9"/>
    </row>
    <row r="74" spans="1:16">
      <c r="A74" s="12"/>
      <c r="B74" s="25">
        <v>342.3</v>
      </c>
      <c r="C74" s="20" t="s">
        <v>82</v>
      </c>
      <c r="D74" s="47">
        <v>6810479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6810479</v>
      </c>
      <c r="O74" s="48">
        <f t="shared" si="11"/>
        <v>4.9407973058950958</v>
      </c>
      <c r="P74" s="9"/>
    </row>
    <row r="75" spans="1:16">
      <c r="A75" s="12"/>
      <c r="B75" s="25">
        <v>342.4</v>
      </c>
      <c r="C75" s="20" t="s">
        <v>83</v>
      </c>
      <c r="D75" s="47">
        <v>0</v>
      </c>
      <c r="E75" s="47">
        <v>2523498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2523498</v>
      </c>
      <c r="O75" s="48">
        <f t="shared" si="11"/>
        <v>1.8307217627176682</v>
      </c>
      <c r="P75" s="9"/>
    </row>
    <row r="76" spans="1:16">
      <c r="A76" s="12"/>
      <c r="B76" s="25">
        <v>342.5</v>
      </c>
      <c r="C76" s="20" t="s">
        <v>182</v>
      </c>
      <c r="D76" s="47">
        <v>0</v>
      </c>
      <c r="E76" s="47">
        <v>26250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26250</v>
      </c>
      <c r="O76" s="48">
        <f t="shared" si="11"/>
        <v>1.9043584053301723E-2</v>
      </c>
      <c r="P76" s="9"/>
    </row>
    <row r="77" spans="1:16">
      <c r="A77" s="12"/>
      <c r="B77" s="25">
        <v>342.6</v>
      </c>
      <c r="C77" s="20" t="s">
        <v>84</v>
      </c>
      <c r="D77" s="47">
        <v>0</v>
      </c>
      <c r="E77" s="47">
        <v>23423398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23423398</v>
      </c>
      <c r="O77" s="48">
        <f t="shared" si="11"/>
        <v>16.992969471502455</v>
      </c>
      <c r="P77" s="9"/>
    </row>
    <row r="78" spans="1:16">
      <c r="A78" s="12"/>
      <c r="B78" s="25">
        <v>342.9</v>
      </c>
      <c r="C78" s="20" t="s">
        <v>85</v>
      </c>
      <c r="D78" s="47">
        <v>451855</v>
      </c>
      <c r="E78" s="47">
        <v>105747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557602</v>
      </c>
      <c r="O78" s="48">
        <f t="shared" si="11"/>
        <v>0.40452344972530085</v>
      </c>
      <c r="P78" s="9"/>
    </row>
    <row r="79" spans="1:16">
      <c r="A79" s="12"/>
      <c r="B79" s="25">
        <v>343.4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267241814</v>
      </c>
      <c r="N79" s="47">
        <f t="shared" si="10"/>
        <v>267241814</v>
      </c>
      <c r="O79" s="48">
        <f t="shared" si="11"/>
        <v>193.87588371298381</v>
      </c>
      <c r="P79" s="9"/>
    </row>
    <row r="80" spans="1:16">
      <c r="A80" s="12"/>
      <c r="B80" s="25">
        <v>343.6</v>
      </c>
      <c r="C80" s="20" t="s">
        <v>87</v>
      </c>
      <c r="D80" s="47">
        <v>82145</v>
      </c>
      <c r="E80" s="47">
        <v>10249</v>
      </c>
      <c r="F80" s="47">
        <v>0</v>
      </c>
      <c r="G80" s="47">
        <v>0</v>
      </c>
      <c r="H80" s="47">
        <v>0</v>
      </c>
      <c r="I80" s="47">
        <v>170471157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170563551</v>
      </c>
      <c r="O80" s="48">
        <f t="shared" si="11"/>
        <v>123.73871694849962</v>
      </c>
      <c r="P80" s="9"/>
    </row>
    <row r="81" spans="1:16">
      <c r="A81" s="12"/>
      <c r="B81" s="25">
        <v>343.9</v>
      </c>
      <c r="C81" s="20" t="s">
        <v>88</v>
      </c>
      <c r="D81" s="47">
        <v>57877</v>
      </c>
      <c r="E81" s="47">
        <v>4301693</v>
      </c>
      <c r="F81" s="47">
        <v>0</v>
      </c>
      <c r="G81" s="47">
        <v>354050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4713620</v>
      </c>
      <c r="O81" s="48">
        <f t="shared" si="11"/>
        <v>3.4195892824885359</v>
      </c>
      <c r="P81" s="9"/>
    </row>
    <row r="82" spans="1:16">
      <c r="A82" s="12"/>
      <c r="B82" s="25">
        <v>344.1</v>
      </c>
      <c r="C82" s="20" t="s">
        <v>201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60782053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60782053</v>
      </c>
      <c r="O82" s="48">
        <f t="shared" si="11"/>
        <v>44.095548009056763</v>
      </c>
      <c r="P82" s="9"/>
    </row>
    <row r="83" spans="1:16">
      <c r="A83" s="12"/>
      <c r="B83" s="25">
        <v>344.3</v>
      </c>
      <c r="C83" s="20" t="s">
        <v>223</v>
      </c>
      <c r="D83" s="47">
        <v>0</v>
      </c>
      <c r="E83" s="47">
        <v>12130615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12130615</v>
      </c>
      <c r="O83" s="48">
        <f t="shared" si="11"/>
        <v>8.8003956712663882</v>
      </c>
      <c r="P83" s="9"/>
    </row>
    <row r="84" spans="1:16">
      <c r="A84" s="12"/>
      <c r="B84" s="25">
        <v>344.5</v>
      </c>
      <c r="C84" s="20" t="s">
        <v>202</v>
      </c>
      <c r="D84" s="47">
        <v>381702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381702</v>
      </c>
      <c r="O84" s="48">
        <f t="shared" si="11"/>
        <v>0.27691329982146184</v>
      </c>
      <c r="P84" s="9"/>
    </row>
    <row r="85" spans="1:16">
      <c r="A85" s="12"/>
      <c r="B85" s="25">
        <v>344.9</v>
      </c>
      <c r="C85" s="20" t="s">
        <v>203</v>
      </c>
      <c r="D85" s="47">
        <v>0</v>
      </c>
      <c r="E85" s="47">
        <v>407350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407350</v>
      </c>
      <c r="O85" s="48">
        <f t="shared" si="11"/>
        <v>0.29552015101380785</v>
      </c>
      <c r="P85" s="9"/>
    </row>
    <row r="86" spans="1:16">
      <c r="A86" s="12"/>
      <c r="B86" s="25">
        <v>346.4</v>
      </c>
      <c r="C86" s="20" t="s">
        <v>93</v>
      </c>
      <c r="D86" s="47">
        <v>2803553</v>
      </c>
      <c r="E86" s="47">
        <v>216860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3020413</v>
      </c>
      <c r="O86" s="48">
        <f t="shared" si="11"/>
        <v>2.1912186225213417</v>
      </c>
      <c r="P86" s="9"/>
    </row>
    <row r="87" spans="1:16">
      <c r="A87" s="12"/>
      <c r="B87" s="25">
        <v>346.9</v>
      </c>
      <c r="C87" s="20" t="s">
        <v>94</v>
      </c>
      <c r="D87" s="47">
        <v>4154</v>
      </c>
      <c r="E87" s="47">
        <v>50733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54887</v>
      </c>
      <c r="O87" s="48">
        <f t="shared" si="11"/>
        <v>3.9818864683183679E-2</v>
      </c>
      <c r="P87" s="9"/>
    </row>
    <row r="88" spans="1:16">
      <c r="A88" s="12"/>
      <c r="B88" s="25">
        <v>347.2</v>
      </c>
      <c r="C88" s="20" t="s">
        <v>95</v>
      </c>
      <c r="D88" s="47">
        <v>4397871</v>
      </c>
      <c r="E88" s="47">
        <v>9715240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14113111</v>
      </c>
      <c r="O88" s="48">
        <f t="shared" si="11"/>
        <v>10.238636784079128</v>
      </c>
      <c r="P88" s="9"/>
    </row>
    <row r="89" spans="1:16">
      <c r="A89" s="12"/>
      <c r="B89" s="25">
        <v>347.3</v>
      </c>
      <c r="C89" s="20" t="s">
        <v>96</v>
      </c>
      <c r="D89" s="47">
        <v>3194857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3194857</v>
      </c>
      <c r="O89" s="48">
        <f t="shared" si="11"/>
        <v>2.3177724882963573</v>
      </c>
      <c r="P89" s="9"/>
    </row>
    <row r="90" spans="1:16">
      <c r="A90" s="12"/>
      <c r="B90" s="25">
        <v>347.5</v>
      </c>
      <c r="C90" s="20" t="s">
        <v>156</v>
      </c>
      <c r="D90" s="47">
        <v>0</v>
      </c>
      <c r="E90" s="47">
        <v>2079099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2079099</v>
      </c>
      <c r="O90" s="48">
        <f t="shared" si="11"/>
        <v>1.5083236785384975</v>
      </c>
      <c r="P90" s="9"/>
    </row>
    <row r="91" spans="1:16">
      <c r="A91" s="12"/>
      <c r="B91" s="25">
        <v>347.9</v>
      </c>
      <c r="C91" s="20" t="s">
        <v>97</v>
      </c>
      <c r="D91" s="47">
        <v>21370</v>
      </c>
      <c r="E91" s="47">
        <v>2137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23507</v>
      </c>
      <c r="O91" s="48">
        <f t="shared" si="11"/>
        <v>1.7053620203465278E-2</v>
      </c>
      <c r="P91" s="9"/>
    </row>
    <row r="92" spans="1:16">
      <c r="A92" s="12"/>
      <c r="B92" s="25">
        <v>348.48</v>
      </c>
      <c r="C92" s="20" t="s">
        <v>228</v>
      </c>
      <c r="D92" s="47">
        <v>29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29</v>
      </c>
      <c r="O92" s="48">
        <f t="shared" si="11"/>
        <v>2.1038626192219047E-5</v>
      </c>
      <c r="P92" s="9"/>
    </row>
    <row r="93" spans="1:16">
      <c r="A93" s="12"/>
      <c r="B93" s="25">
        <v>348.92099999999999</v>
      </c>
      <c r="C93" s="20" t="s">
        <v>204</v>
      </c>
      <c r="D93" s="47">
        <v>0</v>
      </c>
      <c r="E93" s="47">
        <v>315105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315105</v>
      </c>
      <c r="O93" s="48">
        <f t="shared" si="11"/>
        <v>0.22859918297583387</v>
      </c>
      <c r="P93" s="9"/>
    </row>
    <row r="94" spans="1:16">
      <c r="A94" s="12"/>
      <c r="B94" s="25">
        <v>348.92200000000003</v>
      </c>
      <c r="C94" s="20" t="s">
        <v>205</v>
      </c>
      <c r="D94" s="47">
        <v>0</v>
      </c>
      <c r="E94" s="47">
        <v>315105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315105</v>
      </c>
      <c r="O94" s="48">
        <f t="shared" si="11"/>
        <v>0.22859918297583387</v>
      </c>
      <c r="P94" s="9"/>
    </row>
    <row r="95" spans="1:16">
      <c r="A95" s="12"/>
      <c r="B95" s="25">
        <v>348.923</v>
      </c>
      <c r="C95" s="20" t="s">
        <v>206</v>
      </c>
      <c r="D95" s="47">
        <v>0</v>
      </c>
      <c r="E95" s="47">
        <v>315105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315105</v>
      </c>
      <c r="O95" s="48">
        <f t="shared" si="11"/>
        <v>0.22859918297583387</v>
      </c>
      <c r="P95" s="9"/>
    </row>
    <row r="96" spans="1:16">
      <c r="A96" s="12"/>
      <c r="B96" s="25">
        <v>348.92399999999998</v>
      </c>
      <c r="C96" s="20" t="s">
        <v>207</v>
      </c>
      <c r="D96" s="47">
        <v>0</v>
      </c>
      <c r="E96" s="47">
        <v>315105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315105</v>
      </c>
      <c r="O96" s="48">
        <f t="shared" si="11"/>
        <v>0.22859918297583387</v>
      </c>
      <c r="P96" s="9"/>
    </row>
    <row r="97" spans="1:16">
      <c r="A97" s="12"/>
      <c r="B97" s="25">
        <v>348.93</v>
      </c>
      <c r="C97" s="20" t="s">
        <v>208</v>
      </c>
      <c r="D97" s="47">
        <v>4672659</v>
      </c>
      <c r="E97" s="47">
        <v>32210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4704869</v>
      </c>
      <c r="O97" s="48">
        <f t="shared" si="11"/>
        <v>3.4132406956675663</v>
      </c>
      <c r="P97" s="9"/>
    </row>
    <row r="98" spans="1:16">
      <c r="A98" s="12"/>
      <c r="B98" s="25">
        <v>349</v>
      </c>
      <c r="C98" s="20" t="s">
        <v>1</v>
      </c>
      <c r="D98" s="47">
        <v>21736110</v>
      </c>
      <c r="E98" s="47">
        <v>6480505</v>
      </c>
      <c r="F98" s="47">
        <v>0</v>
      </c>
      <c r="G98" s="47">
        <v>986502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572417</v>
      </c>
      <c r="N98" s="47">
        <f t="shared" si="10"/>
        <v>29775534</v>
      </c>
      <c r="O98" s="48">
        <f t="shared" si="11"/>
        <v>21.601252741369265</v>
      </c>
      <c r="P98" s="9"/>
    </row>
    <row r="99" spans="1:16" ht="15.75">
      <c r="A99" s="29" t="s">
        <v>71</v>
      </c>
      <c r="B99" s="30"/>
      <c r="C99" s="31"/>
      <c r="D99" s="32">
        <f t="shared" ref="D99:M99" si="12">SUM(D100:D108)</f>
        <v>5397314</v>
      </c>
      <c r="E99" s="32">
        <f t="shared" si="12"/>
        <v>3415561</v>
      </c>
      <c r="F99" s="32">
        <f t="shared" si="12"/>
        <v>0</v>
      </c>
      <c r="G99" s="32">
        <f t="shared" si="12"/>
        <v>1258331</v>
      </c>
      <c r="H99" s="32">
        <f t="shared" si="12"/>
        <v>0</v>
      </c>
      <c r="I99" s="32">
        <f t="shared" si="12"/>
        <v>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10071206</v>
      </c>
      <c r="O99" s="46">
        <f t="shared" si="11"/>
        <v>7.3063564944425377</v>
      </c>
      <c r="P99" s="10"/>
    </row>
    <row r="100" spans="1:16">
      <c r="A100" s="13"/>
      <c r="B100" s="40">
        <v>351.1</v>
      </c>
      <c r="C100" s="21" t="s">
        <v>116</v>
      </c>
      <c r="D100" s="47">
        <v>11631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11631</v>
      </c>
      <c r="O100" s="48">
        <f t="shared" si="11"/>
        <v>8.4379400428172321E-3</v>
      </c>
      <c r="P100" s="9"/>
    </row>
    <row r="101" spans="1:16">
      <c r="A101" s="13"/>
      <c r="B101" s="40">
        <v>351.2</v>
      </c>
      <c r="C101" s="21" t="s">
        <v>118</v>
      </c>
      <c r="D101" s="47">
        <v>0</v>
      </c>
      <c r="E101" s="47">
        <v>1410030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3">SUM(D101:M101)</f>
        <v>1410030</v>
      </c>
      <c r="O101" s="48">
        <f t="shared" ref="O101:O128" si="14">(N101/O$130)</f>
        <v>1.0229342789591249</v>
      </c>
      <c r="P101" s="9"/>
    </row>
    <row r="102" spans="1:16">
      <c r="A102" s="13"/>
      <c r="B102" s="40">
        <v>351.3</v>
      </c>
      <c r="C102" s="21" t="s">
        <v>119</v>
      </c>
      <c r="D102" s="47">
        <v>185638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185638</v>
      </c>
      <c r="O102" s="48">
        <f t="shared" si="14"/>
        <v>0.13467477548521239</v>
      </c>
      <c r="P102" s="9"/>
    </row>
    <row r="103" spans="1:16">
      <c r="A103" s="13"/>
      <c r="B103" s="40">
        <v>351.5</v>
      </c>
      <c r="C103" s="21" t="s">
        <v>120</v>
      </c>
      <c r="D103" s="47">
        <v>1247628</v>
      </c>
      <c r="E103" s="47">
        <v>824136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2071764</v>
      </c>
      <c r="O103" s="48">
        <f t="shared" si="14"/>
        <v>1.5030023570516033</v>
      </c>
      <c r="P103" s="9"/>
    </row>
    <row r="104" spans="1:16">
      <c r="A104" s="13"/>
      <c r="B104" s="40">
        <v>351.7</v>
      </c>
      <c r="C104" s="21" t="s">
        <v>209</v>
      </c>
      <c r="D104" s="47">
        <v>0</v>
      </c>
      <c r="E104" s="47">
        <v>0</v>
      </c>
      <c r="F104" s="47">
        <v>0</v>
      </c>
      <c r="G104" s="47">
        <v>1229058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1229058</v>
      </c>
      <c r="O104" s="48">
        <f t="shared" si="14"/>
        <v>0.89164454588125364</v>
      </c>
      <c r="P104" s="9"/>
    </row>
    <row r="105" spans="1:16">
      <c r="A105" s="13"/>
      <c r="B105" s="40">
        <v>352</v>
      </c>
      <c r="C105" s="21" t="s">
        <v>121</v>
      </c>
      <c r="D105" s="47">
        <v>0</v>
      </c>
      <c r="E105" s="47">
        <v>612508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612508</v>
      </c>
      <c r="O105" s="48">
        <f t="shared" si="14"/>
        <v>0.44435609833598977</v>
      </c>
      <c r="P105" s="9"/>
    </row>
    <row r="106" spans="1:16">
      <c r="A106" s="13"/>
      <c r="B106" s="40">
        <v>353</v>
      </c>
      <c r="C106" s="21" t="s">
        <v>122</v>
      </c>
      <c r="D106" s="47">
        <v>0</v>
      </c>
      <c r="E106" s="47">
        <v>37275</v>
      </c>
      <c r="F106" s="47">
        <v>0</v>
      </c>
      <c r="G106" s="47">
        <v>29273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66548</v>
      </c>
      <c r="O106" s="48">
        <f t="shared" si="14"/>
        <v>4.8278568822061829E-2</v>
      </c>
      <c r="P106" s="9"/>
    </row>
    <row r="107" spans="1:16">
      <c r="A107" s="13"/>
      <c r="B107" s="40">
        <v>354</v>
      </c>
      <c r="C107" s="21" t="s">
        <v>123</v>
      </c>
      <c r="D107" s="47">
        <v>22025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22025</v>
      </c>
      <c r="O107" s="48">
        <f t="shared" si="14"/>
        <v>1.5978473858056015E-2</v>
      </c>
      <c r="P107" s="9"/>
    </row>
    <row r="108" spans="1:16">
      <c r="A108" s="13"/>
      <c r="B108" s="40">
        <v>359</v>
      </c>
      <c r="C108" s="21" t="s">
        <v>124</v>
      </c>
      <c r="D108" s="47">
        <v>3930392</v>
      </c>
      <c r="E108" s="47">
        <v>531612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4462004</v>
      </c>
      <c r="O108" s="48">
        <f t="shared" si="14"/>
        <v>3.2370494560064191</v>
      </c>
      <c r="P108" s="9"/>
    </row>
    <row r="109" spans="1:16" ht="15.75">
      <c r="A109" s="29" t="s">
        <v>5</v>
      </c>
      <c r="B109" s="30"/>
      <c r="C109" s="31"/>
      <c r="D109" s="32">
        <f t="shared" ref="D109:M109" si="15">SUM(D110:D116)</f>
        <v>13002409</v>
      </c>
      <c r="E109" s="32">
        <f t="shared" si="15"/>
        <v>19104317</v>
      </c>
      <c r="F109" s="32">
        <f t="shared" si="15"/>
        <v>602934</v>
      </c>
      <c r="G109" s="32">
        <f t="shared" si="15"/>
        <v>9457509</v>
      </c>
      <c r="H109" s="32">
        <f t="shared" si="15"/>
        <v>0</v>
      </c>
      <c r="I109" s="32">
        <f t="shared" si="15"/>
        <v>8470499</v>
      </c>
      <c r="J109" s="32">
        <f t="shared" si="15"/>
        <v>1840029</v>
      </c>
      <c r="K109" s="32">
        <f t="shared" si="15"/>
        <v>0</v>
      </c>
      <c r="L109" s="32">
        <f t="shared" si="15"/>
        <v>0</v>
      </c>
      <c r="M109" s="32">
        <f t="shared" si="15"/>
        <v>2140403</v>
      </c>
      <c r="N109" s="32">
        <f>SUM(D109:M109)</f>
        <v>54618100</v>
      </c>
      <c r="O109" s="46">
        <f t="shared" si="14"/>
        <v>39.623785835490999</v>
      </c>
      <c r="P109" s="10"/>
    </row>
    <row r="110" spans="1:16">
      <c r="A110" s="12"/>
      <c r="B110" s="25">
        <v>361.1</v>
      </c>
      <c r="C110" s="20" t="s">
        <v>125</v>
      </c>
      <c r="D110" s="47">
        <v>4585919</v>
      </c>
      <c r="E110" s="47">
        <v>4872681</v>
      </c>
      <c r="F110" s="47">
        <v>575903</v>
      </c>
      <c r="G110" s="47">
        <v>8751157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1110063</v>
      </c>
      <c r="N110" s="47">
        <f>SUM(D110:M110)</f>
        <v>19895723</v>
      </c>
      <c r="O110" s="48">
        <f t="shared" si="14"/>
        <v>14.433747552446031</v>
      </c>
      <c r="P110" s="9"/>
    </row>
    <row r="111" spans="1:16">
      <c r="A111" s="12"/>
      <c r="B111" s="25">
        <v>361.3</v>
      </c>
      <c r="C111" s="20" t="s">
        <v>210</v>
      </c>
      <c r="D111" s="47">
        <v>-440045</v>
      </c>
      <c r="E111" s="47">
        <v>-505669</v>
      </c>
      <c r="F111" s="47">
        <v>-88880</v>
      </c>
      <c r="G111" s="47">
        <v>-1244560</v>
      </c>
      <c r="H111" s="47">
        <v>0</v>
      </c>
      <c r="I111" s="47">
        <v>-625241</v>
      </c>
      <c r="J111" s="47">
        <v>-195661</v>
      </c>
      <c r="K111" s="47">
        <v>0</v>
      </c>
      <c r="L111" s="47">
        <v>0</v>
      </c>
      <c r="M111" s="47">
        <v>-1525</v>
      </c>
      <c r="N111" s="47">
        <f t="shared" ref="N111:N116" si="16">SUM(D111:M111)</f>
        <v>-3101581</v>
      </c>
      <c r="O111" s="48">
        <f t="shared" si="14"/>
        <v>-2.2501035608237565</v>
      </c>
      <c r="P111" s="9"/>
    </row>
    <row r="112" spans="1:16">
      <c r="A112" s="12"/>
      <c r="B112" s="25">
        <v>362</v>
      </c>
      <c r="C112" s="20" t="s">
        <v>126</v>
      </c>
      <c r="D112" s="47">
        <v>469183</v>
      </c>
      <c r="E112" s="47">
        <v>1578257</v>
      </c>
      <c r="F112" s="47">
        <v>0</v>
      </c>
      <c r="G112" s="47">
        <v>0</v>
      </c>
      <c r="H112" s="47">
        <v>0</v>
      </c>
      <c r="I112" s="47">
        <v>42773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2090213</v>
      </c>
      <c r="O112" s="48">
        <f t="shared" si="14"/>
        <v>1.5163865506591983</v>
      </c>
      <c r="P112" s="9"/>
    </row>
    <row r="113" spans="1:119">
      <c r="A113" s="12"/>
      <c r="B113" s="25">
        <v>364</v>
      </c>
      <c r="C113" s="20" t="s">
        <v>211</v>
      </c>
      <c r="D113" s="47">
        <v>2341632</v>
      </c>
      <c r="E113" s="47">
        <v>1236638</v>
      </c>
      <c r="F113" s="47">
        <v>7139</v>
      </c>
      <c r="G113" s="47">
        <v>203064</v>
      </c>
      <c r="H113" s="47">
        <v>0</v>
      </c>
      <c r="I113" s="47">
        <v>338970</v>
      </c>
      <c r="J113" s="47">
        <v>831743</v>
      </c>
      <c r="K113" s="47">
        <v>0</v>
      </c>
      <c r="L113" s="47">
        <v>0</v>
      </c>
      <c r="M113" s="47">
        <v>0</v>
      </c>
      <c r="N113" s="47">
        <f t="shared" si="16"/>
        <v>4959186</v>
      </c>
      <c r="O113" s="48">
        <f t="shared" si="14"/>
        <v>3.5977400162650346</v>
      </c>
      <c r="P113" s="9"/>
    </row>
    <row r="114" spans="1:119">
      <c r="A114" s="12"/>
      <c r="B114" s="25">
        <v>365</v>
      </c>
      <c r="C114" s="20" t="s">
        <v>212</v>
      </c>
      <c r="D114" s="47">
        <v>14637</v>
      </c>
      <c r="E114" s="47">
        <v>5080</v>
      </c>
      <c r="F114" s="47">
        <v>0</v>
      </c>
      <c r="G114" s="47">
        <v>0</v>
      </c>
      <c r="H114" s="47">
        <v>0</v>
      </c>
      <c r="I114" s="47">
        <v>0</v>
      </c>
      <c r="J114" s="47">
        <v>19016</v>
      </c>
      <c r="K114" s="47">
        <v>0</v>
      </c>
      <c r="L114" s="47">
        <v>0</v>
      </c>
      <c r="M114" s="47">
        <v>0</v>
      </c>
      <c r="N114" s="47">
        <f t="shared" si="16"/>
        <v>38733</v>
      </c>
      <c r="O114" s="48">
        <f t="shared" si="14"/>
        <v>2.8099624424248976E-2</v>
      </c>
      <c r="P114" s="9"/>
    </row>
    <row r="115" spans="1:119">
      <c r="A115" s="12"/>
      <c r="B115" s="25">
        <v>366</v>
      </c>
      <c r="C115" s="20" t="s">
        <v>129</v>
      </c>
      <c r="D115" s="47">
        <v>2408754</v>
      </c>
      <c r="E115" s="47">
        <v>2413015</v>
      </c>
      <c r="F115" s="47">
        <v>108530</v>
      </c>
      <c r="G115" s="47">
        <v>985312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5915611</v>
      </c>
      <c r="O115" s="48">
        <f t="shared" si="14"/>
        <v>4.2915975354337617</v>
      </c>
      <c r="P115" s="9"/>
    </row>
    <row r="116" spans="1:119">
      <c r="A116" s="12"/>
      <c r="B116" s="25">
        <v>369.9</v>
      </c>
      <c r="C116" s="20" t="s">
        <v>130</v>
      </c>
      <c r="D116" s="47">
        <v>3622329</v>
      </c>
      <c r="E116" s="47">
        <v>9504315</v>
      </c>
      <c r="F116" s="47">
        <v>242</v>
      </c>
      <c r="G116" s="47">
        <v>762536</v>
      </c>
      <c r="H116" s="47">
        <v>0</v>
      </c>
      <c r="I116" s="47">
        <v>8713997</v>
      </c>
      <c r="J116" s="47">
        <v>1184931</v>
      </c>
      <c r="K116" s="47">
        <v>0</v>
      </c>
      <c r="L116" s="47">
        <v>0</v>
      </c>
      <c r="M116" s="47">
        <v>1031865</v>
      </c>
      <c r="N116" s="47">
        <f t="shared" si="16"/>
        <v>24820215</v>
      </c>
      <c r="O116" s="48">
        <f t="shared" si="14"/>
        <v>18.006318117086483</v>
      </c>
      <c r="P116" s="9"/>
    </row>
    <row r="117" spans="1:119" ht="15.75">
      <c r="A117" s="29" t="s">
        <v>72</v>
      </c>
      <c r="B117" s="30"/>
      <c r="C117" s="31"/>
      <c r="D117" s="32">
        <f t="shared" ref="D117:M117" si="17">SUM(D118:D127)</f>
        <v>31801738</v>
      </c>
      <c r="E117" s="32">
        <f t="shared" si="17"/>
        <v>66724306</v>
      </c>
      <c r="F117" s="32">
        <f t="shared" si="17"/>
        <v>248157480</v>
      </c>
      <c r="G117" s="32">
        <f t="shared" si="17"/>
        <v>98559540</v>
      </c>
      <c r="H117" s="32">
        <f t="shared" si="17"/>
        <v>0</v>
      </c>
      <c r="I117" s="32">
        <f t="shared" si="17"/>
        <v>87290620</v>
      </c>
      <c r="J117" s="32">
        <f t="shared" si="17"/>
        <v>1366071</v>
      </c>
      <c r="K117" s="32">
        <f t="shared" si="17"/>
        <v>0</v>
      </c>
      <c r="L117" s="32">
        <f t="shared" si="17"/>
        <v>0</v>
      </c>
      <c r="M117" s="32">
        <f t="shared" si="17"/>
        <v>0</v>
      </c>
      <c r="N117" s="32">
        <f>SUM(D117:M117)</f>
        <v>533899755</v>
      </c>
      <c r="O117" s="46">
        <f t="shared" si="14"/>
        <v>387.32818515732174</v>
      </c>
      <c r="P117" s="9"/>
    </row>
    <row r="118" spans="1:119">
      <c r="A118" s="12"/>
      <c r="B118" s="25">
        <v>381</v>
      </c>
      <c r="C118" s="20" t="s">
        <v>131</v>
      </c>
      <c r="D118" s="47">
        <v>31801738</v>
      </c>
      <c r="E118" s="47">
        <v>63796718</v>
      </c>
      <c r="F118" s="47">
        <v>88842135</v>
      </c>
      <c r="G118" s="47">
        <v>32147099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216587690</v>
      </c>
      <c r="O118" s="48">
        <f t="shared" si="14"/>
        <v>157.12784302573169</v>
      </c>
      <c r="P118" s="9"/>
    </row>
    <row r="119" spans="1:119">
      <c r="A119" s="12"/>
      <c r="B119" s="25">
        <v>383</v>
      </c>
      <c r="C119" s="20" t="s">
        <v>229</v>
      </c>
      <c r="D119" s="47">
        <v>0</v>
      </c>
      <c r="E119" s="47">
        <v>964588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7" si="18">SUM(D119:M119)</f>
        <v>964588</v>
      </c>
      <c r="O119" s="48">
        <f t="shared" si="14"/>
        <v>0.69977952970690294</v>
      </c>
      <c r="P119" s="9"/>
    </row>
    <row r="120" spans="1:119">
      <c r="A120" s="12"/>
      <c r="B120" s="25">
        <v>384</v>
      </c>
      <c r="C120" s="20" t="s">
        <v>132</v>
      </c>
      <c r="D120" s="47">
        <v>0</v>
      </c>
      <c r="E120" s="47">
        <v>1963000</v>
      </c>
      <c r="F120" s="47">
        <v>0</v>
      </c>
      <c r="G120" s="47">
        <v>66412441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68375441</v>
      </c>
      <c r="O120" s="48">
        <f t="shared" si="14"/>
        <v>49.604322204383728</v>
      </c>
      <c r="P120" s="9"/>
    </row>
    <row r="121" spans="1:119">
      <c r="A121" s="12"/>
      <c r="B121" s="25">
        <v>385</v>
      </c>
      <c r="C121" s="20" t="s">
        <v>133</v>
      </c>
      <c r="D121" s="47">
        <v>0</v>
      </c>
      <c r="E121" s="47">
        <v>0</v>
      </c>
      <c r="F121" s="47">
        <v>159315345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159315345</v>
      </c>
      <c r="O121" s="48">
        <f t="shared" si="14"/>
        <v>115.57848241860047</v>
      </c>
      <c r="P121" s="9"/>
    </row>
    <row r="122" spans="1:119">
      <c r="A122" s="12"/>
      <c r="B122" s="25">
        <v>389.1</v>
      </c>
      <c r="C122" s="20" t="s">
        <v>213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5373482</v>
      </c>
      <c r="J122" s="47">
        <v>1366071</v>
      </c>
      <c r="K122" s="47">
        <v>0</v>
      </c>
      <c r="L122" s="47">
        <v>0</v>
      </c>
      <c r="M122" s="47">
        <v>0</v>
      </c>
      <c r="N122" s="47">
        <f t="shared" si="18"/>
        <v>6739553</v>
      </c>
      <c r="O122" s="48">
        <f t="shared" si="14"/>
        <v>4.8893426299878771</v>
      </c>
      <c r="P122" s="9"/>
    </row>
    <row r="123" spans="1:119">
      <c r="A123" s="12"/>
      <c r="B123" s="25">
        <v>389.5</v>
      </c>
      <c r="C123" s="20" t="s">
        <v>214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23672649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23672649</v>
      </c>
      <c r="O123" s="48">
        <f t="shared" si="14"/>
        <v>17.173793561745104</v>
      </c>
      <c r="P123" s="9"/>
    </row>
    <row r="124" spans="1:119">
      <c r="A124" s="12"/>
      <c r="B124" s="25">
        <v>389.6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10701916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10701916</v>
      </c>
      <c r="O124" s="48">
        <f t="shared" si="14"/>
        <v>7.7639175953285546</v>
      </c>
      <c r="P124" s="9"/>
    </row>
    <row r="125" spans="1:119">
      <c r="A125" s="12"/>
      <c r="B125" s="25">
        <v>389.7</v>
      </c>
      <c r="C125" s="20" t="s">
        <v>216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22343836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22343836</v>
      </c>
      <c r="O125" s="48">
        <f t="shared" si="14"/>
        <v>16.209779769111961</v>
      </c>
      <c r="P125" s="9"/>
    </row>
    <row r="126" spans="1:119">
      <c r="A126" s="12"/>
      <c r="B126" s="25">
        <v>389.8</v>
      </c>
      <c r="C126" s="20" t="s">
        <v>217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1270060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1270060</v>
      </c>
      <c r="O126" s="48">
        <f t="shared" si="14"/>
        <v>0.92139026143757663</v>
      </c>
      <c r="P126" s="9"/>
    </row>
    <row r="127" spans="1:119" ht="15.75" thickBot="1">
      <c r="A127" s="12"/>
      <c r="B127" s="25">
        <v>389.9</v>
      </c>
      <c r="C127" s="20" t="s">
        <v>218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23928677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23928677</v>
      </c>
      <c r="O127" s="48">
        <f t="shared" si="14"/>
        <v>17.359534161287911</v>
      </c>
      <c r="P127" s="9"/>
    </row>
    <row r="128" spans="1:119" ht="16.5" thickBot="1">
      <c r="A128" s="14" t="s">
        <v>99</v>
      </c>
      <c r="B128" s="23"/>
      <c r="C128" s="22"/>
      <c r="D128" s="15">
        <f t="shared" ref="D128:M128" si="19">SUM(D5,D15,D34,D63,D99,D109,D117)</f>
        <v>1113339060</v>
      </c>
      <c r="E128" s="15">
        <f t="shared" si="19"/>
        <v>615304857</v>
      </c>
      <c r="F128" s="15">
        <f t="shared" si="19"/>
        <v>278367841</v>
      </c>
      <c r="G128" s="15">
        <f t="shared" si="19"/>
        <v>165151546</v>
      </c>
      <c r="H128" s="15">
        <f t="shared" si="19"/>
        <v>0</v>
      </c>
      <c r="I128" s="15">
        <f t="shared" si="19"/>
        <v>327014329</v>
      </c>
      <c r="J128" s="15">
        <f t="shared" si="19"/>
        <v>133687007</v>
      </c>
      <c r="K128" s="15">
        <f t="shared" si="19"/>
        <v>0</v>
      </c>
      <c r="L128" s="15">
        <f t="shared" si="19"/>
        <v>0</v>
      </c>
      <c r="M128" s="15">
        <f t="shared" si="19"/>
        <v>274023863</v>
      </c>
      <c r="N128" s="15">
        <f>SUM(D128:M128)</f>
        <v>2906888503</v>
      </c>
      <c r="O128" s="38">
        <f t="shared" si="14"/>
        <v>2108.8600205888347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230</v>
      </c>
      <c r="M130" s="52"/>
      <c r="N130" s="52"/>
      <c r="O130" s="44">
        <v>1378417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168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143</v>
      </c>
      <c r="B3" s="66"/>
      <c r="C3" s="67"/>
      <c r="D3" s="71" t="s">
        <v>66</v>
      </c>
      <c r="E3" s="72"/>
      <c r="F3" s="72"/>
      <c r="G3" s="72"/>
      <c r="H3" s="73"/>
      <c r="I3" s="71" t="s">
        <v>67</v>
      </c>
      <c r="J3" s="73"/>
      <c r="K3" s="71" t="s">
        <v>69</v>
      </c>
      <c r="L3" s="73"/>
      <c r="M3" s="36"/>
      <c r="N3" s="37"/>
      <c r="O3" s="74" t="s">
        <v>148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144</v>
      </c>
      <c r="F4" s="34" t="s">
        <v>145</v>
      </c>
      <c r="G4" s="34" t="s">
        <v>146</v>
      </c>
      <c r="H4" s="34" t="s">
        <v>7</v>
      </c>
      <c r="I4" s="34" t="s">
        <v>8</v>
      </c>
      <c r="J4" s="35" t="s">
        <v>147</v>
      </c>
      <c r="K4" s="35" t="s">
        <v>9</v>
      </c>
      <c r="L4" s="35" t="s">
        <v>10</v>
      </c>
      <c r="M4" s="35" t="s">
        <v>11</v>
      </c>
      <c r="N4" s="35" t="s">
        <v>68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665977700</v>
      </c>
      <c r="E5" s="27">
        <f t="shared" si="0"/>
        <v>299247677</v>
      </c>
      <c r="F5" s="27">
        <f t="shared" si="0"/>
        <v>29428251</v>
      </c>
      <c r="G5" s="27">
        <f t="shared" si="0"/>
        <v>9716570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1210166</v>
      </c>
      <c r="N5" s="28">
        <f>SUM(D5:M5)</f>
        <v>1005580364</v>
      </c>
      <c r="O5" s="33">
        <f t="shared" ref="O5:O36" si="1">(N5/O$132)</f>
        <v>739.267954578537</v>
      </c>
      <c r="P5" s="6"/>
    </row>
    <row r="6" spans="1:133">
      <c r="A6" s="12"/>
      <c r="B6" s="25">
        <v>311</v>
      </c>
      <c r="C6" s="20" t="s">
        <v>3</v>
      </c>
      <c r="D6" s="47">
        <v>599185475</v>
      </c>
      <c r="E6" s="47">
        <v>228143926</v>
      </c>
      <c r="F6" s="47">
        <v>29428251</v>
      </c>
      <c r="G6" s="47">
        <v>1359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1210166</v>
      </c>
      <c r="N6" s="47">
        <f>SUM(D6:M6)</f>
        <v>857969177</v>
      </c>
      <c r="O6" s="48">
        <f t="shared" si="1"/>
        <v>630.7493078417159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33842266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33842266</v>
      </c>
      <c r="O7" s="48">
        <f t="shared" si="1"/>
        <v>24.879665176241218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5857100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5857100</v>
      </c>
      <c r="O8" s="48">
        <f t="shared" si="1"/>
        <v>4.3059376373840461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21651571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21651571</v>
      </c>
      <c r="O9" s="48">
        <f t="shared" si="1"/>
        <v>15.917487233851723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9715211</v>
      </c>
      <c r="F10" s="47">
        <v>0</v>
      </c>
      <c r="G10" s="47">
        <v>9715211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19430422</v>
      </c>
      <c r="O10" s="48">
        <f t="shared" si="1"/>
        <v>14.284575199340116</v>
      </c>
      <c r="P10" s="9"/>
    </row>
    <row r="11" spans="1:133">
      <c r="A11" s="12"/>
      <c r="B11" s="25">
        <v>314.10000000000002</v>
      </c>
      <c r="C11" s="20" t="s">
        <v>16</v>
      </c>
      <c r="D11" s="47">
        <v>37216961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37216961</v>
      </c>
      <c r="O11" s="48">
        <f t="shared" si="1"/>
        <v>27.360624390731623</v>
      </c>
      <c r="P11" s="9"/>
    </row>
    <row r="12" spans="1:133">
      <c r="A12" s="12"/>
      <c r="B12" s="25">
        <v>314.39999999999998</v>
      </c>
      <c r="C12" s="20" t="s">
        <v>17</v>
      </c>
      <c r="D12" s="47">
        <v>1860814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1860814</v>
      </c>
      <c r="O12" s="48">
        <f t="shared" si="1"/>
        <v>1.3680061871525424</v>
      </c>
      <c r="P12" s="9"/>
    </row>
    <row r="13" spans="1:133">
      <c r="A13" s="12"/>
      <c r="B13" s="25">
        <v>315</v>
      </c>
      <c r="C13" s="20" t="s">
        <v>185</v>
      </c>
      <c r="D13" s="47">
        <v>25902187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25902187</v>
      </c>
      <c r="O13" s="48">
        <f t="shared" si="1"/>
        <v>19.042393316463738</v>
      </c>
      <c r="P13" s="9"/>
    </row>
    <row r="14" spans="1:133">
      <c r="A14" s="12"/>
      <c r="B14" s="25">
        <v>316</v>
      </c>
      <c r="C14" s="20" t="s">
        <v>186</v>
      </c>
      <c r="D14" s="47">
        <v>1812263</v>
      </c>
      <c r="E14" s="47">
        <v>37603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1849866</v>
      </c>
      <c r="O14" s="48">
        <f t="shared" si="1"/>
        <v>1.3599575956560543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SUM(D16:D32)</f>
        <v>35692734</v>
      </c>
      <c r="E15" s="32">
        <f t="shared" si="3"/>
        <v>27965906</v>
      </c>
      <c r="F15" s="32">
        <f t="shared" si="3"/>
        <v>0</v>
      </c>
      <c r="G15" s="32">
        <f t="shared" si="3"/>
        <v>28908963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1344554</v>
      </c>
      <c r="N15" s="45">
        <f>SUM(D15:M15)</f>
        <v>93912157</v>
      </c>
      <c r="O15" s="46">
        <f t="shared" si="1"/>
        <v>69.040974447118813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15915616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15915616</v>
      </c>
      <c r="O16" s="48">
        <f t="shared" si="1"/>
        <v>11.700611216566513</v>
      </c>
      <c r="P16" s="9"/>
    </row>
    <row r="17" spans="1:16">
      <c r="A17" s="12"/>
      <c r="B17" s="25">
        <v>323.10000000000002</v>
      </c>
      <c r="C17" s="20" t="s">
        <v>20</v>
      </c>
      <c r="D17" s="47">
        <v>33805586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31" si="4">SUM(D17:M17)</f>
        <v>33805586</v>
      </c>
      <c r="O17" s="48">
        <f t="shared" si="1"/>
        <v>24.852699307033035</v>
      </c>
      <c r="P17" s="9"/>
    </row>
    <row r="18" spans="1:16">
      <c r="A18" s="12"/>
      <c r="B18" s="25">
        <v>323.2</v>
      </c>
      <c r="C18" s="20" t="s">
        <v>21</v>
      </c>
      <c r="D18" s="47">
        <v>0</v>
      </c>
      <c r="E18" s="47">
        <v>3290268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3290268</v>
      </c>
      <c r="O18" s="48">
        <f t="shared" si="1"/>
        <v>2.4188913998873725</v>
      </c>
      <c r="P18" s="9"/>
    </row>
    <row r="19" spans="1:16">
      <c r="A19" s="12"/>
      <c r="B19" s="25">
        <v>323.7</v>
      </c>
      <c r="C19" s="20" t="s">
        <v>164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1344554</v>
      </c>
      <c r="N19" s="47">
        <f t="shared" si="4"/>
        <v>1344554</v>
      </c>
      <c r="O19" s="48">
        <f t="shared" si="1"/>
        <v>0.98846966486747168</v>
      </c>
      <c r="P19" s="9"/>
    </row>
    <row r="20" spans="1:16">
      <c r="A20" s="12"/>
      <c r="B20" s="25">
        <v>324.11</v>
      </c>
      <c r="C20" s="20" t="s">
        <v>22</v>
      </c>
      <c r="D20" s="47">
        <v>0</v>
      </c>
      <c r="E20" s="47">
        <v>0</v>
      </c>
      <c r="F20" s="47">
        <v>0</v>
      </c>
      <c r="G20" s="47">
        <v>314939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314939</v>
      </c>
      <c r="O20" s="48">
        <f t="shared" si="1"/>
        <v>0.23153227596935241</v>
      </c>
      <c r="P20" s="9"/>
    </row>
    <row r="21" spans="1:16">
      <c r="A21" s="12"/>
      <c r="B21" s="25">
        <v>324.12</v>
      </c>
      <c r="C21" s="20" t="s">
        <v>23</v>
      </c>
      <c r="D21" s="47">
        <v>0</v>
      </c>
      <c r="E21" s="47">
        <v>0</v>
      </c>
      <c r="F21" s="47">
        <v>0</v>
      </c>
      <c r="G21" s="47">
        <v>22107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22107</v>
      </c>
      <c r="O21" s="48">
        <f t="shared" si="1"/>
        <v>1.6252302905815013E-2</v>
      </c>
      <c r="P21" s="9"/>
    </row>
    <row r="22" spans="1:16">
      <c r="A22" s="12"/>
      <c r="B22" s="25">
        <v>324.20999999999998</v>
      </c>
      <c r="C22" s="20" t="s">
        <v>24</v>
      </c>
      <c r="D22" s="47">
        <v>0</v>
      </c>
      <c r="E22" s="47">
        <v>0</v>
      </c>
      <c r="F22" s="47">
        <v>0</v>
      </c>
      <c r="G22" s="47">
        <v>847981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847981</v>
      </c>
      <c r="O22" s="48">
        <f t="shared" si="1"/>
        <v>0.62340634506608406</v>
      </c>
      <c r="P22" s="9"/>
    </row>
    <row r="23" spans="1:16">
      <c r="A23" s="12"/>
      <c r="B23" s="25">
        <v>324.22000000000003</v>
      </c>
      <c r="C23" s="20" t="s">
        <v>25</v>
      </c>
      <c r="D23" s="47">
        <v>0</v>
      </c>
      <c r="E23" s="47">
        <v>0</v>
      </c>
      <c r="F23" s="47">
        <v>0</v>
      </c>
      <c r="G23" s="47">
        <v>227171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227171</v>
      </c>
      <c r="O23" s="48">
        <f t="shared" si="1"/>
        <v>0.16700827355212838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15548430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15548430</v>
      </c>
      <c r="O24" s="48">
        <f t="shared" si="1"/>
        <v>11.430668750615702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5105919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5105919</v>
      </c>
      <c r="O25" s="48">
        <f t="shared" si="1"/>
        <v>3.7536953092032426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6509995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6509995</v>
      </c>
      <c r="O26" s="48">
        <f t="shared" si="1"/>
        <v>4.7859234928005243</v>
      </c>
      <c r="P26" s="9"/>
    </row>
    <row r="27" spans="1:16">
      <c r="A27" s="12"/>
      <c r="B27" s="25">
        <v>324.61</v>
      </c>
      <c r="C27" s="20" t="s">
        <v>30</v>
      </c>
      <c r="D27" s="47">
        <v>0</v>
      </c>
      <c r="E27" s="47">
        <v>0</v>
      </c>
      <c r="F27" s="47">
        <v>0</v>
      </c>
      <c r="G27" s="47">
        <v>3259156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3259156</v>
      </c>
      <c r="O27" s="48">
        <f t="shared" si="1"/>
        <v>2.396018931981021</v>
      </c>
      <c r="P27" s="9"/>
    </row>
    <row r="28" spans="1:16">
      <c r="A28" s="12"/>
      <c r="B28" s="25">
        <v>324.62</v>
      </c>
      <c r="C28" s="20" t="s">
        <v>31</v>
      </c>
      <c r="D28" s="47">
        <v>0</v>
      </c>
      <c r="E28" s="47">
        <v>0</v>
      </c>
      <c r="F28" s="47">
        <v>0</v>
      </c>
      <c r="G28" s="47">
        <v>102220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102220</v>
      </c>
      <c r="O28" s="48">
        <f t="shared" si="1"/>
        <v>7.514861369848512E-2</v>
      </c>
      <c r="P28" s="9"/>
    </row>
    <row r="29" spans="1:16">
      <c r="A29" s="12"/>
      <c r="B29" s="25">
        <v>324.70999999999998</v>
      </c>
      <c r="C29" s="20" t="s">
        <v>152</v>
      </c>
      <c r="D29" s="47">
        <v>0</v>
      </c>
      <c r="E29" s="47">
        <v>20250</v>
      </c>
      <c r="F29" s="47">
        <v>0</v>
      </c>
      <c r="G29" s="47">
        <v>354632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374882</v>
      </c>
      <c r="O29" s="48">
        <f t="shared" si="1"/>
        <v>0.2756002993593768</v>
      </c>
      <c r="P29" s="9"/>
    </row>
    <row r="30" spans="1:16">
      <c r="A30" s="12"/>
      <c r="B30" s="25">
        <v>324.72000000000003</v>
      </c>
      <c r="C30" s="20" t="s">
        <v>32</v>
      </c>
      <c r="D30" s="47">
        <v>0</v>
      </c>
      <c r="E30" s="47">
        <v>0</v>
      </c>
      <c r="F30" s="47">
        <v>0</v>
      </c>
      <c r="G30" s="47">
        <v>12894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12894</v>
      </c>
      <c r="O30" s="48">
        <f t="shared" si="1"/>
        <v>9.4792234888306307E-3</v>
      </c>
      <c r="P30" s="9"/>
    </row>
    <row r="31" spans="1:16">
      <c r="A31" s="12"/>
      <c r="B31" s="25">
        <v>325.10000000000002</v>
      </c>
      <c r="C31" s="20" t="s">
        <v>33</v>
      </c>
      <c r="D31" s="47">
        <v>0</v>
      </c>
      <c r="E31" s="47">
        <v>0</v>
      </c>
      <c r="F31" s="47">
        <v>0</v>
      </c>
      <c r="G31" s="47">
        <v>2751174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2751174</v>
      </c>
      <c r="O31" s="48">
        <f t="shared" si="1"/>
        <v>2.0225681094043835</v>
      </c>
      <c r="P31" s="9"/>
    </row>
    <row r="32" spans="1:16">
      <c r="A32" s="12"/>
      <c r="B32" s="25">
        <v>329</v>
      </c>
      <c r="C32" s="20" t="s">
        <v>34</v>
      </c>
      <c r="D32" s="47">
        <v>1887148</v>
      </c>
      <c r="E32" s="47">
        <v>2229777</v>
      </c>
      <c r="F32" s="47">
        <v>0</v>
      </c>
      <c r="G32" s="47">
        <v>362340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4479265</v>
      </c>
      <c r="O32" s="48">
        <f t="shared" si="1"/>
        <v>3.2930009307194772</v>
      </c>
      <c r="P32" s="9"/>
    </row>
    <row r="33" spans="1:16" ht="15.75">
      <c r="A33" s="29" t="s">
        <v>37</v>
      </c>
      <c r="B33" s="30"/>
      <c r="C33" s="31"/>
      <c r="D33" s="32">
        <f t="shared" ref="D33:M33" si="5">SUM(D34:D65)</f>
        <v>111936051</v>
      </c>
      <c r="E33" s="32">
        <f t="shared" si="5"/>
        <v>103396736</v>
      </c>
      <c r="F33" s="32">
        <f t="shared" si="5"/>
        <v>318</v>
      </c>
      <c r="G33" s="32">
        <f t="shared" si="5"/>
        <v>3985609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1595944</v>
      </c>
      <c r="N33" s="45">
        <f>SUM(D33:M33)</f>
        <v>220914658</v>
      </c>
      <c r="O33" s="46">
        <f t="shared" si="1"/>
        <v>162.40882698468945</v>
      </c>
      <c r="P33" s="10"/>
    </row>
    <row r="34" spans="1:16">
      <c r="A34" s="12"/>
      <c r="B34" s="25">
        <v>331.1</v>
      </c>
      <c r="C34" s="20" t="s">
        <v>35</v>
      </c>
      <c r="D34" s="47">
        <v>1381347</v>
      </c>
      <c r="E34" s="47">
        <v>8885809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10267156</v>
      </c>
      <c r="O34" s="48">
        <f t="shared" si="1"/>
        <v>7.5480585015269384</v>
      </c>
      <c r="P34" s="9"/>
    </row>
    <row r="35" spans="1:16">
      <c r="A35" s="12"/>
      <c r="B35" s="25">
        <v>331.2</v>
      </c>
      <c r="C35" s="20" t="s">
        <v>36</v>
      </c>
      <c r="D35" s="47">
        <v>3652</v>
      </c>
      <c r="E35" s="47">
        <v>5715279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5718931</v>
      </c>
      <c r="O35" s="48">
        <f t="shared" si="1"/>
        <v>4.2043605604313363</v>
      </c>
      <c r="P35" s="9"/>
    </row>
    <row r="36" spans="1:16">
      <c r="A36" s="12"/>
      <c r="B36" s="25">
        <v>331.39</v>
      </c>
      <c r="C36" s="20" t="s">
        <v>42</v>
      </c>
      <c r="D36" s="47">
        <v>0</v>
      </c>
      <c r="E36" s="47">
        <v>1214026</v>
      </c>
      <c r="F36" s="47">
        <v>0</v>
      </c>
      <c r="G36" s="47">
        <v>200000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322997</v>
      </c>
      <c r="N36" s="47">
        <f t="shared" ref="N36:N45" si="6">SUM(D36:M36)</f>
        <v>1737023</v>
      </c>
      <c r="O36" s="48">
        <f t="shared" si="1"/>
        <v>1.2769993192367806</v>
      </c>
      <c r="P36" s="9"/>
    </row>
    <row r="37" spans="1:16">
      <c r="A37" s="12"/>
      <c r="B37" s="25">
        <v>331.42</v>
      </c>
      <c r="C37" s="20" t="s">
        <v>43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1213753</v>
      </c>
      <c r="N37" s="47">
        <f t="shared" si="6"/>
        <v>1213753</v>
      </c>
      <c r="O37" s="48">
        <f t="shared" ref="O37:O68" si="7">(N37/O$132)</f>
        <v>0.89230928705123658</v>
      </c>
      <c r="P37" s="9"/>
    </row>
    <row r="38" spans="1:16">
      <c r="A38" s="12"/>
      <c r="B38" s="25">
        <v>331.49</v>
      </c>
      <c r="C38" s="20" t="s">
        <v>44</v>
      </c>
      <c r="D38" s="47">
        <v>0</v>
      </c>
      <c r="E38" s="47">
        <v>15601365</v>
      </c>
      <c r="F38" s="47">
        <v>0</v>
      </c>
      <c r="G38" s="47">
        <v>1457184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17058549</v>
      </c>
      <c r="O38" s="48">
        <f t="shared" si="7"/>
        <v>12.54085608547916</v>
      </c>
      <c r="P38" s="9"/>
    </row>
    <row r="39" spans="1:16">
      <c r="A39" s="12"/>
      <c r="B39" s="25">
        <v>331.5</v>
      </c>
      <c r="C39" s="20" t="s">
        <v>38</v>
      </c>
      <c r="D39" s="47">
        <v>0</v>
      </c>
      <c r="E39" s="47">
        <v>9063979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9063979</v>
      </c>
      <c r="O39" s="48">
        <f t="shared" si="7"/>
        <v>6.6635243244196971</v>
      </c>
      <c r="P39" s="9"/>
    </row>
    <row r="40" spans="1:16">
      <c r="A40" s="12"/>
      <c r="B40" s="25">
        <v>331.62</v>
      </c>
      <c r="C40" s="20" t="s">
        <v>45</v>
      </c>
      <c r="D40" s="47">
        <v>0</v>
      </c>
      <c r="E40" s="47">
        <v>197263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197263</v>
      </c>
      <c r="O40" s="48">
        <f t="shared" si="7"/>
        <v>0.14502094486406056</v>
      </c>
      <c r="P40" s="9"/>
    </row>
    <row r="41" spans="1:16">
      <c r="A41" s="12"/>
      <c r="B41" s="25">
        <v>331.69</v>
      </c>
      <c r="C41" s="20" t="s">
        <v>46</v>
      </c>
      <c r="D41" s="47">
        <v>765115</v>
      </c>
      <c r="E41" s="47">
        <v>27391253</v>
      </c>
      <c r="F41" s="47">
        <v>0</v>
      </c>
      <c r="G41" s="47">
        <v>26741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28183109</v>
      </c>
      <c r="O41" s="48">
        <f t="shared" si="7"/>
        <v>20.719248396236541</v>
      </c>
      <c r="P41" s="9"/>
    </row>
    <row r="42" spans="1:16">
      <c r="A42" s="12"/>
      <c r="B42" s="25">
        <v>331.9</v>
      </c>
      <c r="C42" s="20" t="s">
        <v>39</v>
      </c>
      <c r="D42" s="47">
        <v>564129</v>
      </c>
      <c r="E42" s="47">
        <v>0</v>
      </c>
      <c r="F42" s="47">
        <v>0</v>
      </c>
      <c r="G42" s="47">
        <v>78916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643045</v>
      </c>
      <c r="O42" s="48">
        <f t="shared" si="7"/>
        <v>0.47274447559912308</v>
      </c>
      <c r="P42" s="9"/>
    </row>
    <row r="43" spans="1:16">
      <c r="A43" s="12"/>
      <c r="B43" s="25">
        <v>333</v>
      </c>
      <c r="C43" s="20" t="s">
        <v>4</v>
      </c>
      <c r="D43" s="47">
        <v>23966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23966</v>
      </c>
      <c r="O43" s="48">
        <f t="shared" si="7"/>
        <v>1.7618975502816419E-2</v>
      </c>
      <c r="P43" s="9"/>
    </row>
    <row r="44" spans="1:16">
      <c r="A44" s="12"/>
      <c r="B44" s="25">
        <v>334.1</v>
      </c>
      <c r="C44" s="20" t="s">
        <v>40</v>
      </c>
      <c r="D44" s="47">
        <v>0</v>
      </c>
      <c r="E44" s="47">
        <v>0</v>
      </c>
      <c r="F44" s="47">
        <v>0</v>
      </c>
      <c r="G44" s="47">
        <v>348587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348587</v>
      </c>
      <c r="O44" s="48">
        <f t="shared" si="7"/>
        <v>0.25626912349162428</v>
      </c>
      <c r="P44" s="9"/>
    </row>
    <row r="45" spans="1:16">
      <c r="A45" s="12"/>
      <c r="B45" s="25">
        <v>334.2</v>
      </c>
      <c r="C45" s="20" t="s">
        <v>41</v>
      </c>
      <c r="D45" s="47">
        <v>396818</v>
      </c>
      <c r="E45" s="47">
        <v>867927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1264745</v>
      </c>
      <c r="O45" s="48">
        <f t="shared" si="7"/>
        <v>0.9297968443757636</v>
      </c>
      <c r="P45" s="9"/>
    </row>
    <row r="46" spans="1:16">
      <c r="A46" s="12"/>
      <c r="B46" s="25">
        <v>334.39</v>
      </c>
      <c r="C46" s="20" t="s">
        <v>47</v>
      </c>
      <c r="D46" s="47">
        <v>0</v>
      </c>
      <c r="E46" s="47">
        <v>749616</v>
      </c>
      <c r="F46" s="47">
        <v>0</v>
      </c>
      <c r="G46" s="47">
        <v>1506644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0" si="8">SUM(D46:M46)</f>
        <v>2256260</v>
      </c>
      <c r="O46" s="48">
        <f t="shared" si="7"/>
        <v>1.6587244291072591</v>
      </c>
      <c r="P46" s="9"/>
    </row>
    <row r="47" spans="1:16">
      <c r="A47" s="12"/>
      <c r="B47" s="25">
        <v>334.49</v>
      </c>
      <c r="C47" s="20" t="s">
        <v>48</v>
      </c>
      <c r="D47" s="47">
        <v>0</v>
      </c>
      <c r="E47" s="47">
        <v>8449036</v>
      </c>
      <c r="F47" s="47">
        <v>0</v>
      </c>
      <c r="G47" s="47">
        <v>113176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59194</v>
      </c>
      <c r="N47" s="47">
        <f t="shared" si="8"/>
        <v>8621406</v>
      </c>
      <c r="O47" s="48">
        <f t="shared" si="7"/>
        <v>6.3381599396576185</v>
      </c>
      <c r="P47" s="9"/>
    </row>
    <row r="48" spans="1:16">
      <c r="A48" s="12"/>
      <c r="B48" s="25">
        <v>334.69</v>
      </c>
      <c r="C48" s="20" t="s">
        <v>49</v>
      </c>
      <c r="D48" s="47">
        <v>0</v>
      </c>
      <c r="E48" s="47">
        <v>3280572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3280572</v>
      </c>
      <c r="O48" s="48">
        <f t="shared" si="7"/>
        <v>2.4117632355514256</v>
      </c>
      <c r="P48" s="9"/>
    </row>
    <row r="49" spans="1:16">
      <c r="A49" s="12"/>
      <c r="B49" s="25">
        <v>334.7</v>
      </c>
      <c r="C49" s="20" t="s">
        <v>50</v>
      </c>
      <c r="D49" s="47">
        <v>0</v>
      </c>
      <c r="E49" s="47">
        <v>1129185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1129185</v>
      </c>
      <c r="O49" s="48">
        <f t="shared" si="7"/>
        <v>0.8301378141178235</v>
      </c>
      <c r="P49" s="9"/>
    </row>
    <row r="50" spans="1:16">
      <c r="A50" s="12"/>
      <c r="B50" s="25">
        <v>334.82</v>
      </c>
      <c r="C50" s="20" t="s">
        <v>222</v>
      </c>
      <c r="D50" s="47">
        <v>403381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403381</v>
      </c>
      <c r="O50" s="48">
        <f t="shared" si="7"/>
        <v>0.29655177990910414</v>
      </c>
      <c r="P50" s="9"/>
    </row>
    <row r="51" spans="1:16">
      <c r="A51" s="12"/>
      <c r="B51" s="25">
        <v>334.9</v>
      </c>
      <c r="C51" s="20" t="s">
        <v>51</v>
      </c>
      <c r="D51" s="47">
        <v>0</v>
      </c>
      <c r="E51" s="47">
        <v>61134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61134</v>
      </c>
      <c r="O51" s="48">
        <f t="shared" si="7"/>
        <v>4.4943605457280267E-2</v>
      </c>
      <c r="P51" s="9"/>
    </row>
    <row r="52" spans="1:16">
      <c r="A52" s="12"/>
      <c r="B52" s="25">
        <v>335.12</v>
      </c>
      <c r="C52" s="20" t="s">
        <v>187</v>
      </c>
      <c r="D52" s="47">
        <v>27332082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27332082</v>
      </c>
      <c r="O52" s="48">
        <f t="shared" si="7"/>
        <v>20.093602737168055</v>
      </c>
      <c r="P52" s="9"/>
    </row>
    <row r="53" spans="1:16">
      <c r="A53" s="12"/>
      <c r="B53" s="25">
        <v>335.13</v>
      </c>
      <c r="C53" s="20" t="s">
        <v>188</v>
      </c>
      <c r="D53" s="47">
        <v>367475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367475</v>
      </c>
      <c r="O53" s="48">
        <f t="shared" si="7"/>
        <v>0.27015492876981823</v>
      </c>
      <c r="P53" s="9"/>
    </row>
    <row r="54" spans="1:16">
      <c r="A54" s="12"/>
      <c r="B54" s="25">
        <v>335.14</v>
      </c>
      <c r="C54" s="20" t="s">
        <v>189</v>
      </c>
      <c r="D54" s="47">
        <v>40306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40306</v>
      </c>
      <c r="O54" s="48">
        <f t="shared" si="7"/>
        <v>2.9631579179525937E-2</v>
      </c>
      <c r="P54" s="9"/>
    </row>
    <row r="55" spans="1:16">
      <c r="A55" s="12"/>
      <c r="B55" s="25">
        <v>335.15</v>
      </c>
      <c r="C55" s="20" t="s">
        <v>190</v>
      </c>
      <c r="D55" s="47">
        <v>537250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537250</v>
      </c>
      <c r="O55" s="48">
        <f t="shared" si="7"/>
        <v>0.39496764536794299</v>
      </c>
      <c r="P55" s="9"/>
    </row>
    <row r="56" spans="1:16">
      <c r="A56" s="12"/>
      <c r="B56" s="25">
        <v>335.16</v>
      </c>
      <c r="C56" s="20" t="s">
        <v>191</v>
      </c>
      <c r="D56" s="47">
        <v>603632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603632</v>
      </c>
      <c r="O56" s="48">
        <f t="shared" si="7"/>
        <v>0.44376939917867314</v>
      </c>
      <c r="P56" s="9"/>
    </row>
    <row r="57" spans="1:16">
      <c r="A57" s="12"/>
      <c r="B57" s="25">
        <v>335.18</v>
      </c>
      <c r="C57" s="20" t="s">
        <v>192</v>
      </c>
      <c r="D57" s="47">
        <v>79413855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79413855</v>
      </c>
      <c r="O57" s="48">
        <f t="shared" si="7"/>
        <v>58.382323534557926</v>
      </c>
      <c r="P57" s="9"/>
    </row>
    <row r="58" spans="1:16">
      <c r="A58" s="12"/>
      <c r="B58" s="25">
        <v>335.21</v>
      </c>
      <c r="C58" s="20" t="s">
        <v>58</v>
      </c>
      <c r="D58" s="47">
        <v>0</v>
      </c>
      <c r="E58" s="47">
        <v>324897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324897</v>
      </c>
      <c r="O58" s="48">
        <f t="shared" si="7"/>
        <v>0.23885305365678652</v>
      </c>
      <c r="P58" s="9"/>
    </row>
    <row r="59" spans="1:16">
      <c r="A59" s="12"/>
      <c r="B59" s="25">
        <v>335.22</v>
      </c>
      <c r="C59" s="20" t="s">
        <v>153</v>
      </c>
      <c r="D59" s="47">
        <v>0</v>
      </c>
      <c r="E59" s="47">
        <v>3489138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3489138</v>
      </c>
      <c r="O59" s="48">
        <f t="shared" si="7"/>
        <v>2.5650937556515845</v>
      </c>
      <c r="P59" s="9"/>
    </row>
    <row r="60" spans="1:16">
      <c r="A60" s="12"/>
      <c r="B60" s="25">
        <v>335.49</v>
      </c>
      <c r="C60" s="20" t="s">
        <v>59</v>
      </c>
      <c r="D60" s="47">
        <v>0</v>
      </c>
      <c r="E60" s="47">
        <v>16362809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16362809</v>
      </c>
      <c r="O60" s="48">
        <f t="shared" si="7"/>
        <v>12.029372065770843</v>
      </c>
      <c r="P60" s="9"/>
    </row>
    <row r="61" spans="1:16">
      <c r="A61" s="12"/>
      <c r="B61" s="25">
        <v>337.2</v>
      </c>
      <c r="C61" s="20" t="s">
        <v>61</v>
      </c>
      <c r="D61" s="47">
        <v>0</v>
      </c>
      <c r="E61" s="47">
        <v>0</v>
      </c>
      <c r="F61" s="47">
        <v>0</v>
      </c>
      <c r="G61" s="47">
        <v>233109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7" si="9">SUM(D61:M61)</f>
        <v>233109</v>
      </c>
      <c r="O61" s="48">
        <f t="shared" si="7"/>
        <v>0.17137368607552503</v>
      </c>
      <c r="P61" s="9"/>
    </row>
    <row r="62" spans="1:16">
      <c r="A62" s="12"/>
      <c r="B62" s="25">
        <v>337.3</v>
      </c>
      <c r="C62" s="20" t="s">
        <v>62</v>
      </c>
      <c r="D62" s="47">
        <v>0</v>
      </c>
      <c r="E62" s="47">
        <v>0</v>
      </c>
      <c r="F62" s="47">
        <v>0</v>
      </c>
      <c r="G62" s="47">
        <v>21252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21252</v>
      </c>
      <c r="O62" s="48">
        <f t="shared" si="7"/>
        <v>1.5623736434359282E-2</v>
      </c>
      <c r="P62" s="9"/>
    </row>
    <row r="63" spans="1:16">
      <c r="A63" s="12"/>
      <c r="B63" s="25">
        <v>337.6</v>
      </c>
      <c r="C63" s="20" t="s">
        <v>63</v>
      </c>
      <c r="D63" s="47">
        <v>0</v>
      </c>
      <c r="E63" s="47">
        <v>341223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341223</v>
      </c>
      <c r="O63" s="48">
        <f t="shared" si="7"/>
        <v>0.25085536501700439</v>
      </c>
      <c r="P63" s="9"/>
    </row>
    <row r="64" spans="1:16">
      <c r="A64" s="12"/>
      <c r="B64" s="25">
        <v>337.7</v>
      </c>
      <c r="C64" s="20" t="s">
        <v>64</v>
      </c>
      <c r="D64" s="47">
        <v>0</v>
      </c>
      <c r="E64" s="47">
        <v>250000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250000</v>
      </c>
      <c r="O64" s="48">
        <f t="shared" si="7"/>
        <v>0.18379136592272824</v>
      </c>
      <c r="P64" s="9"/>
    </row>
    <row r="65" spans="1:16">
      <c r="A65" s="12"/>
      <c r="B65" s="25">
        <v>339</v>
      </c>
      <c r="C65" s="20" t="s">
        <v>65</v>
      </c>
      <c r="D65" s="47">
        <v>103043</v>
      </c>
      <c r="E65" s="47">
        <v>22225</v>
      </c>
      <c r="F65" s="47">
        <v>318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125586</v>
      </c>
      <c r="O65" s="48">
        <f t="shared" si="7"/>
        <v>9.2326489923086993E-2</v>
      </c>
      <c r="P65" s="9"/>
    </row>
    <row r="66" spans="1:16" ht="15.75">
      <c r="A66" s="29" t="s">
        <v>70</v>
      </c>
      <c r="B66" s="30"/>
      <c r="C66" s="31"/>
      <c r="D66" s="32">
        <f t="shared" ref="D66:M66" si="10">SUM(D67:D100)</f>
        <v>188569272</v>
      </c>
      <c r="E66" s="32">
        <f t="shared" si="10"/>
        <v>72516516</v>
      </c>
      <c r="F66" s="32">
        <f t="shared" si="10"/>
        <v>0</v>
      </c>
      <c r="G66" s="32">
        <f t="shared" si="10"/>
        <v>1550354</v>
      </c>
      <c r="H66" s="32">
        <f t="shared" si="10"/>
        <v>0</v>
      </c>
      <c r="I66" s="32">
        <f t="shared" si="10"/>
        <v>229728040</v>
      </c>
      <c r="J66" s="32">
        <f t="shared" si="10"/>
        <v>130609550</v>
      </c>
      <c r="K66" s="32">
        <f t="shared" si="10"/>
        <v>0</v>
      </c>
      <c r="L66" s="32">
        <f t="shared" si="10"/>
        <v>0</v>
      </c>
      <c r="M66" s="32">
        <f t="shared" si="10"/>
        <v>260621120</v>
      </c>
      <c r="N66" s="32">
        <f t="shared" si="9"/>
        <v>883594852</v>
      </c>
      <c r="O66" s="46">
        <f t="shared" si="7"/>
        <v>649.58841908548357</v>
      </c>
      <c r="P66" s="10"/>
    </row>
    <row r="67" spans="1:16">
      <c r="A67" s="12"/>
      <c r="B67" s="25">
        <v>341.1</v>
      </c>
      <c r="C67" s="20" t="s">
        <v>193</v>
      </c>
      <c r="D67" s="47">
        <v>8782052</v>
      </c>
      <c r="E67" s="47">
        <v>63153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8845205</v>
      </c>
      <c r="O67" s="48">
        <f t="shared" si="7"/>
        <v>6.5026892352661809</v>
      </c>
      <c r="P67" s="9"/>
    </row>
    <row r="68" spans="1:16">
      <c r="A68" s="12"/>
      <c r="B68" s="25">
        <v>341.16</v>
      </c>
      <c r="C68" s="20" t="s">
        <v>194</v>
      </c>
      <c r="D68" s="47">
        <v>0</v>
      </c>
      <c r="E68" s="47">
        <v>2089745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00" si="11">SUM(D68:M68)</f>
        <v>2089745</v>
      </c>
      <c r="O68" s="48">
        <f t="shared" si="7"/>
        <v>1.5363083519207668</v>
      </c>
      <c r="P68" s="9"/>
    </row>
    <row r="69" spans="1:16">
      <c r="A69" s="12"/>
      <c r="B69" s="25">
        <v>341.2</v>
      </c>
      <c r="C69" s="20" t="s">
        <v>195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130609550</v>
      </c>
      <c r="K69" s="47">
        <v>0</v>
      </c>
      <c r="L69" s="47">
        <v>0</v>
      </c>
      <c r="M69" s="47">
        <v>0</v>
      </c>
      <c r="N69" s="47">
        <f t="shared" si="11"/>
        <v>130609550</v>
      </c>
      <c r="O69" s="48">
        <f t="shared" ref="O69:O100" si="12">(N69/O$132)</f>
        <v>96.019630388211468</v>
      </c>
      <c r="P69" s="9"/>
    </row>
    <row r="70" spans="1:16">
      <c r="A70" s="12"/>
      <c r="B70" s="25">
        <v>341.3</v>
      </c>
      <c r="C70" s="20" t="s">
        <v>196</v>
      </c>
      <c r="D70" s="47">
        <v>0</v>
      </c>
      <c r="E70" s="47">
        <v>168891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168891</v>
      </c>
      <c r="O70" s="48">
        <f t="shared" si="12"/>
        <v>0.12416283032822198</v>
      </c>
      <c r="P70" s="9"/>
    </row>
    <row r="71" spans="1:16">
      <c r="A71" s="12"/>
      <c r="B71" s="25">
        <v>341.52</v>
      </c>
      <c r="C71" s="20" t="s">
        <v>197</v>
      </c>
      <c r="D71" s="47">
        <v>3563797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3563797</v>
      </c>
      <c r="O71" s="48">
        <f t="shared" si="12"/>
        <v>2.6199804740052843</v>
      </c>
      <c r="P71" s="9"/>
    </row>
    <row r="72" spans="1:16">
      <c r="A72" s="12"/>
      <c r="B72" s="25">
        <v>341.55</v>
      </c>
      <c r="C72" s="20" t="s">
        <v>198</v>
      </c>
      <c r="D72" s="47">
        <v>331768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331768</v>
      </c>
      <c r="O72" s="48">
        <f t="shared" si="12"/>
        <v>0.24390437555780681</v>
      </c>
      <c r="P72" s="9"/>
    </row>
    <row r="73" spans="1:16">
      <c r="A73" s="12"/>
      <c r="B73" s="25">
        <v>341.8</v>
      </c>
      <c r="C73" s="20" t="s">
        <v>199</v>
      </c>
      <c r="D73" s="47">
        <v>46063131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46063131</v>
      </c>
      <c r="O73" s="48">
        <f t="shared" si="12"/>
        <v>33.864023060670263</v>
      </c>
      <c r="P73" s="9"/>
    </row>
    <row r="74" spans="1:16">
      <c r="A74" s="12"/>
      <c r="B74" s="25">
        <v>341.9</v>
      </c>
      <c r="C74" s="20" t="s">
        <v>200</v>
      </c>
      <c r="D74" s="47">
        <v>34568943</v>
      </c>
      <c r="E74" s="47">
        <v>380023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34948966</v>
      </c>
      <c r="O74" s="48">
        <f t="shared" si="12"/>
        <v>25.693272794907951</v>
      </c>
      <c r="P74" s="9"/>
    </row>
    <row r="75" spans="1:16">
      <c r="A75" s="12"/>
      <c r="B75" s="25">
        <v>342.1</v>
      </c>
      <c r="C75" s="20" t="s">
        <v>80</v>
      </c>
      <c r="D75" s="47">
        <v>51719125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51719125</v>
      </c>
      <c r="O75" s="48">
        <f t="shared" si="12"/>
        <v>38.022114512313287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11143838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11143838</v>
      </c>
      <c r="O76" s="48">
        <f t="shared" si="12"/>
        <v>8.1925648305664147</v>
      </c>
      <c r="P76" s="9"/>
    </row>
    <row r="77" spans="1:16">
      <c r="A77" s="12"/>
      <c r="B77" s="25">
        <v>342.3</v>
      </c>
      <c r="C77" s="20" t="s">
        <v>82</v>
      </c>
      <c r="D77" s="47">
        <v>6173910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6173910</v>
      </c>
      <c r="O77" s="48">
        <f t="shared" si="12"/>
        <v>4.5388454079359644</v>
      </c>
      <c r="P77" s="9"/>
    </row>
    <row r="78" spans="1:16">
      <c r="A78" s="12"/>
      <c r="B78" s="25">
        <v>342.4</v>
      </c>
      <c r="C78" s="20" t="s">
        <v>83</v>
      </c>
      <c r="D78" s="47">
        <v>0</v>
      </c>
      <c r="E78" s="47">
        <v>2370277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2370277</v>
      </c>
      <c r="O78" s="48">
        <f t="shared" si="12"/>
        <v>1.742545789780906</v>
      </c>
      <c r="P78" s="9"/>
    </row>
    <row r="79" spans="1:16">
      <c r="A79" s="12"/>
      <c r="B79" s="25">
        <v>342.5</v>
      </c>
      <c r="C79" s="20" t="s">
        <v>182</v>
      </c>
      <c r="D79" s="47">
        <v>0</v>
      </c>
      <c r="E79" s="47">
        <v>22350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22350</v>
      </c>
      <c r="O79" s="48">
        <f t="shared" si="12"/>
        <v>1.6430948113491904E-2</v>
      </c>
      <c r="P79" s="9"/>
    </row>
    <row r="80" spans="1:16">
      <c r="A80" s="12"/>
      <c r="B80" s="25">
        <v>342.6</v>
      </c>
      <c r="C80" s="20" t="s">
        <v>84</v>
      </c>
      <c r="D80" s="47">
        <v>0</v>
      </c>
      <c r="E80" s="47">
        <v>20551478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20551478</v>
      </c>
      <c r="O80" s="48">
        <f t="shared" si="12"/>
        <v>15.108736853403595</v>
      </c>
      <c r="P80" s="9"/>
    </row>
    <row r="81" spans="1:16">
      <c r="A81" s="12"/>
      <c r="B81" s="25">
        <v>342.9</v>
      </c>
      <c r="C81" s="20" t="s">
        <v>85</v>
      </c>
      <c r="D81" s="47">
        <v>405040</v>
      </c>
      <c r="E81" s="47">
        <v>112116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517156</v>
      </c>
      <c r="O81" s="48">
        <f t="shared" si="12"/>
        <v>0.38019523054053778</v>
      </c>
      <c r="P81" s="9"/>
    </row>
    <row r="82" spans="1:16">
      <c r="A82" s="12"/>
      <c r="B82" s="25">
        <v>343.4</v>
      </c>
      <c r="C82" s="20" t="s">
        <v>86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259945123</v>
      </c>
      <c r="N82" s="47">
        <f t="shared" si="11"/>
        <v>259945123</v>
      </c>
      <c r="O82" s="48">
        <f t="shared" si="12"/>
        <v>191.10267688448639</v>
      </c>
      <c r="P82" s="9"/>
    </row>
    <row r="83" spans="1:16">
      <c r="A83" s="12"/>
      <c r="B83" s="25">
        <v>343.6</v>
      </c>
      <c r="C83" s="20" t="s">
        <v>87</v>
      </c>
      <c r="D83" s="47">
        <v>60945</v>
      </c>
      <c r="E83" s="47">
        <v>16685</v>
      </c>
      <c r="F83" s="47">
        <v>0</v>
      </c>
      <c r="G83" s="47">
        <v>0</v>
      </c>
      <c r="H83" s="47">
        <v>0</v>
      </c>
      <c r="I83" s="47">
        <v>164000761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164078391</v>
      </c>
      <c r="O83" s="48">
        <f t="shared" si="12"/>
        <v>120.62476640117391</v>
      </c>
      <c r="P83" s="9"/>
    </row>
    <row r="84" spans="1:16">
      <c r="A84" s="12"/>
      <c r="B84" s="25">
        <v>343.9</v>
      </c>
      <c r="C84" s="20" t="s">
        <v>88</v>
      </c>
      <c r="D84" s="47">
        <v>85164</v>
      </c>
      <c r="E84" s="47">
        <v>3034749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3119913</v>
      </c>
      <c r="O84" s="48">
        <f t="shared" si="12"/>
        <v>2.2936522873203073</v>
      </c>
      <c r="P84" s="9"/>
    </row>
    <row r="85" spans="1:16">
      <c r="A85" s="12"/>
      <c r="B85" s="25">
        <v>344.1</v>
      </c>
      <c r="C85" s="20" t="s">
        <v>201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65727279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65727279</v>
      </c>
      <c r="O85" s="48">
        <f t="shared" si="12"/>
        <v>48.320425543177002</v>
      </c>
      <c r="P85" s="9"/>
    </row>
    <row r="86" spans="1:16">
      <c r="A86" s="12"/>
      <c r="B86" s="25">
        <v>344.3</v>
      </c>
      <c r="C86" s="20" t="s">
        <v>223</v>
      </c>
      <c r="D86" s="47">
        <v>0</v>
      </c>
      <c r="E86" s="47">
        <v>12958434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12958434</v>
      </c>
      <c r="O86" s="48">
        <f t="shared" si="12"/>
        <v>9.5265931403180915</v>
      </c>
      <c r="P86" s="9"/>
    </row>
    <row r="87" spans="1:16">
      <c r="A87" s="12"/>
      <c r="B87" s="25">
        <v>344.5</v>
      </c>
      <c r="C87" s="20" t="s">
        <v>202</v>
      </c>
      <c r="D87" s="47">
        <v>431375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431375</v>
      </c>
      <c r="O87" s="48">
        <f t="shared" si="12"/>
        <v>0.31713200189966756</v>
      </c>
      <c r="P87" s="9"/>
    </row>
    <row r="88" spans="1:16">
      <c r="A88" s="12"/>
      <c r="B88" s="25">
        <v>344.9</v>
      </c>
      <c r="C88" s="20" t="s">
        <v>203</v>
      </c>
      <c r="D88" s="47">
        <v>0</v>
      </c>
      <c r="E88" s="47">
        <v>436713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436713</v>
      </c>
      <c r="O88" s="48">
        <f t="shared" si="12"/>
        <v>0.32105631514484967</v>
      </c>
      <c r="P88" s="9"/>
    </row>
    <row r="89" spans="1:16">
      <c r="A89" s="12"/>
      <c r="B89" s="25">
        <v>346.4</v>
      </c>
      <c r="C89" s="20" t="s">
        <v>93</v>
      </c>
      <c r="D89" s="47">
        <v>2774542</v>
      </c>
      <c r="E89" s="47">
        <v>200278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2974820</v>
      </c>
      <c r="O89" s="48">
        <f t="shared" si="12"/>
        <v>2.1869849246970015</v>
      </c>
      <c r="P89" s="9"/>
    </row>
    <row r="90" spans="1:16">
      <c r="A90" s="12"/>
      <c r="B90" s="25">
        <v>346.9</v>
      </c>
      <c r="C90" s="20" t="s">
        <v>94</v>
      </c>
      <c r="D90" s="47">
        <v>7895</v>
      </c>
      <c r="E90" s="47">
        <v>80910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88805</v>
      </c>
      <c r="O90" s="48">
        <f t="shared" si="12"/>
        <v>6.5286369003071526E-2</v>
      </c>
      <c r="P90" s="9"/>
    </row>
    <row r="91" spans="1:16">
      <c r="A91" s="12"/>
      <c r="B91" s="25">
        <v>347.2</v>
      </c>
      <c r="C91" s="20" t="s">
        <v>95</v>
      </c>
      <c r="D91" s="47">
        <v>4163432</v>
      </c>
      <c r="E91" s="47">
        <v>9128628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13292060</v>
      </c>
      <c r="O91" s="48">
        <f t="shared" si="12"/>
        <v>9.7718634533074358</v>
      </c>
      <c r="P91" s="9"/>
    </row>
    <row r="92" spans="1:16">
      <c r="A92" s="12"/>
      <c r="B92" s="25">
        <v>347.3</v>
      </c>
      <c r="C92" s="20" t="s">
        <v>96</v>
      </c>
      <c r="D92" s="47">
        <v>2944045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2944045</v>
      </c>
      <c r="O92" s="48">
        <f t="shared" si="12"/>
        <v>2.1643602075519137</v>
      </c>
      <c r="P92" s="9"/>
    </row>
    <row r="93" spans="1:16">
      <c r="A93" s="12"/>
      <c r="B93" s="25">
        <v>347.5</v>
      </c>
      <c r="C93" s="20" t="s">
        <v>156</v>
      </c>
      <c r="D93" s="47">
        <v>0</v>
      </c>
      <c r="E93" s="47">
        <v>2253128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2253128</v>
      </c>
      <c r="O93" s="48">
        <f t="shared" si="12"/>
        <v>1.6564218908749793</v>
      </c>
      <c r="P93" s="9"/>
    </row>
    <row r="94" spans="1:16">
      <c r="A94" s="12"/>
      <c r="B94" s="25">
        <v>347.9</v>
      </c>
      <c r="C94" s="20" t="s">
        <v>97</v>
      </c>
      <c r="D94" s="47">
        <v>24893</v>
      </c>
      <c r="E94" s="47">
        <v>4401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29294</v>
      </c>
      <c r="O94" s="48">
        <f t="shared" si="12"/>
        <v>2.1535937093361601E-2</v>
      </c>
      <c r="P94" s="9"/>
    </row>
    <row r="95" spans="1:16">
      <c r="A95" s="12"/>
      <c r="B95" s="25">
        <v>348.92099999999999</v>
      </c>
      <c r="C95" s="20" t="s">
        <v>204</v>
      </c>
      <c r="D95" s="47">
        <v>0</v>
      </c>
      <c r="E95" s="47">
        <v>283069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283069</v>
      </c>
      <c r="O95" s="48">
        <f t="shared" si="12"/>
        <v>0.20810255264152303</v>
      </c>
      <c r="P95" s="9"/>
    </row>
    <row r="96" spans="1:16">
      <c r="A96" s="12"/>
      <c r="B96" s="25">
        <v>348.92200000000003</v>
      </c>
      <c r="C96" s="20" t="s">
        <v>205</v>
      </c>
      <c r="D96" s="47">
        <v>0</v>
      </c>
      <c r="E96" s="47">
        <v>283069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283069</v>
      </c>
      <c r="O96" s="48">
        <f t="shared" si="12"/>
        <v>0.20810255264152303</v>
      </c>
      <c r="P96" s="9"/>
    </row>
    <row r="97" spans="1:16">
      <c r="A97" s="12"/>
      <c r="B97" s="25">
        <v>348.923</v>
      </c>
      <c r="C97" s="20" t="s">
        <v>206</v>
      </c>
      <c r="D97" s="47">
        <v>0</v>
      </c>
      <c r="E97" s="47">
        <v>283069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283069</v>
      </c>
      <c r="O97" s="48">
        <f t="shared" si="12"/>
        <v>0.20810255264152303</v>
      </c>
      <c r="P97" s="9"/>
    </row>
    <row r="98" spans="1:16">
      <c r="A98" s="12"/>
      <c r="B98" s="25">
        <v>348.92399999999998</v>
      </c>
      <c r="C98" s="20" t="s">
        <v>207</v>
      </c>
      <c r="D98" s="47">
        <v>0</v>
      </c>
      <c r="E98" s="47">
        <v>283069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283069</v>
      </c>
      <c r="O98" s="48">
        <f t="shared" si="12"/>
        <v>0.20810255264152303</v>
      </c>
      <c r="P98" s="9"/>
    </row>
    <row r="99" spans="1:16">
      <c r="A99" s="12"/>
      <c r="B99" s="25">
        <v>348.93</v>
      </c>
      <c r="C99" s="20" t="s">
        <v>208</v>
      </c>
      <c r="D99" s="47">
        <v>5350303</v>
      </c>
      <c r="E99" s="47">
        <v>30541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5380844</v>
      </c>
      <c r="O99" s="48">
        <f t="shared" si="12"/>
        <v>3.9558106743084664</v>
      </c>
      <c r="P99" s="9"/>
    </row>
    <row r="100" spans="1:16">
      <c r="A100" s="12"/>
      <c r="B100" s="25">
        <v>349</v>
      </c>
      <c r="C100" s="20" t="s">
        <v>1</v>
      </c>
      <c r="D100" s="47">
        <v>21118912</v>
      </c>
      <c r="E100" s="47">
        <v>6337902</v>
      </c>
      <c r="F100" s="47">
        <v>0</v>
      </c>
      <c r="G100" s="47">
        <v>1550354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675997</v>
      </c>
      <c r="N100" s="47">
        <f t="shared" si="11"/>
        <v>29683165</v>
      </c>
      <c r="O100" s="48">
        <f t="shared" si="12"/>
        <v>21.822037761038878</v>
      </c>
      <c r="P100" s="9"/>
    </row>
    <row r="101" spans="1:16" ht="15.75">
      <c r="A101" s="29" t="s">
        <v>71</v>
      </c>
      <c r="B101" s="30"/>
      <c r="C101" s="31"/>
      <c r="D101" s="32">
        <f t="shared" ref="D101:M101" si="13">SUM(D102:D110)</f>
        <v>4213425</v>
      </c>
      <c r="E101" s="32">
        <f t="shared" si="13"/>
        <v>2756496</v>
      </c>
      <c r="F101" s="32">
        <f t="shared" si="13"/>
        <v>0</v>
      </c>
      <c r="G101" s="32">
        <f t="shared" si="13"/>
        <v>1411145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8381066</v>
      </c>
      <c r="O101" s="46">
        <f t="shared" ref="O101:O130" si="14">(N101/O$132)</f>
        <v>6.161470272114145</v>
      </c>
      <c r="P101" s="10"/>
    </row>
    <row r="102" spans="1:16">
      <c r="A102" s="13"/>
      <c r="B102" s="40">
        <v>351.1</v>
      </c>
      <c r="C102" s="21" t="s">
        <v>116</v>
      </c>
      <c r="D102" s="47">
        <v>19642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19642</v>
      </c>
      <c r="O102" s="48">
        <f t="shared" si="14"/>
        <v>1.4440120037816912E-2</v>
      </c>
      <c r="P102" s="9"/>
    </row>
    <row r="103" spans="1:16">
      <c r="A103" s="13"/>
      <c r="B103" s="40">
        <v>351.2</v>
      </c>
      <c r="C103" s="21" t="s">
        <v>118</v>
      </c>
      <c r="D103" s="47">
        <v>0</v>
      </c>
      <c r="E103" s="47">
        <v>733643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5">SUM(D103:M103)</f>
        <v>733643</v>
      </c>
      <c r="O103" s="48">
        <f t="shared" si="14"/>
        <v>0.53934899627859245</v>
      </c>
      <c r="P103" s="9"/>
    </row>
    <row r="104" spans="1:16">
      <c r="A104" s="13"/>
      <c r="B104" s="40">
        <v>351.3</v>
      </c>
      <c r="C104" s="21" t="s">
        <v>119</v>
      </c>
      <c r="D104" s="47">
        <v>186583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186583</v>
      </c>
      <c r="O104" s="48">
        <f t="shared" si="14"/>
        <v>0.13716937771184159</v>
      </c>
      <c r="P104" s="9"/>
    </row>
    <row r="105" spans="1:16">
      <c r="A105" s="13"/>
      <c r="B105" s="40">
        <v>351.5</v>
      </c>
      <c r="C105" s="21" t="s">
        <v>120</v>
      </c>
      <c r="D105" s="47">
        <v>1371312</v>
      </c>
      <c r="E105" s="47">
        <v>909864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2281176</v>
      </c>
      <c r="O105" s="48">
        <f t="shared" si="14"/>
        <v>1.6770418118005819</v>
      </c>
      <c r="P105" s="9"/>
    </row>
    <row r="106" spans="1:16">
      <c r="A106" s="13"/>
      <c r="B106" s="40">
        <v>351.7</v>
      </c>
      <c r="C106" s="21" t="s">
        <v>209</v>
      </c>
      <c r="D106" s="47">
        <v>0</v>
      </c>
      <c r="E106" s="47">
        <v>0</v>
      </c>
      <c r="F106" s="47">
        <v>0</v>
      </c>
      <c r="G106" s="47">
        <v>1372445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1372445</v>
      </c>
      <c r="O106" s="48">
        <f t="shared" si="14"/>
        <v>1.008974164815275</v>
      </c>
      <c r="P106" s="9"/>
    </row>
    <row r="107" spans="1:16">
      <c r="A107" s="13"/>
      <c r="B107" s="40">
        <v>352</v>
      </c>
      <c r="C107" s="21" t="s">
        <v>121</v>
      </c>
      <c r="D107" s="47">
        <v>0</v>
      </c>
      <c r="E107" s="47">
        <v>623502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623502</v>
      </c>
      <c r="O107" s="48">
        <f t="shared" si="14"/>
        <v>0.4583771369422116</v>
      </c>
      <c r="P107" s="9"/>
    </row>
    <row r="108" spans="1:16">
      <c r="A108" s="13"/>
      <c r="B108" s="40">
        <v>353</v>
      </c>
      <c r="C108" s="21" t="s">
        <v>122</v>
      </c>
      <c r="D108" s="47">
        <v>0</v>
      </c>
      <c r="E108" s="47">
        <v>75427</v>
      </c>
      <c r="F108" s="47">
        <v>0</v>
      </c>
      <c r="G108" s="47">
        <v>38700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114127</v>
      </c>
      <c r="O108" s="48">
        <f t="shared" si="14"/>
        <v>8.3902228874652818E-2</v>
      </c>
      <c r="P108" s="9"/>
    </row>
    <row r="109" spans="1:16">
      <c r="A109" s="13"/>
      <c r="B109" s="40">
        <v>354</v>
      </c>
      <c r="C109" s="21" t="s">
        <v>123</v>
      </c>
      <c r="D109" s="47">
        <v>16175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16175</v>
      </c>
      <c r="O109" s="48">
        <f t="shared" si="14"/>
        <v>1.1891301375200516E-2</v>
      </c>
      <c r="P109" s="9"/>
    </row>
    <row r="110" spans="1:16">
      <c r="A110" s="13"/>
      <c r="B110" s="40">
        <v>359</v>
      </c>
      <c r="C110" s="21" t="s">
        <v>124</v>
      </c>
      <c r="D110" s="47">
        <v>2619713</v>
      </c>
      <c r="E110" s="47">
        <v>414060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3033773</v>
      </c>
      <c r="O110" s="48">
        <f t="shared" si="14"/>
        <v>2.230325134277972</v>
      </c>
      <c r="P110" s="9"/>
    </row>
    <row r="111" spans="1:16" ht="15.75">
      <c r="A111" s="29" t="s">
        <v>5</v>
      </c>
      <c r="B111" s="30"/>
      <c r="C111" s="31"/>
      <c r="D111" s="32">
        <f t="shared" ref="D111:M111" si="16">SUM(D112:D118)</f>
        <v>12049068</v>
      </c>
      <c r="E111" s="32">
        <f t="shared" si="16"/>
        <v>16367416</v>
      </c>
      <c r="F111" s="32">
        <f t="shared" si="16"/>
        <v>704335</v>
      </c>
      <c r="G111" s="32">
        <f t="shared" si="16"/>
        <v>9002695</v>
      </c>
      <c r="H111" s="32">
        <f t="shared" si="16"/>
        <v>0</v>
      </c>
      <c r="I111" s="32">
        <f t="shared" si="16"/>
        <v>6859642</v>
      </c>
      <c r="J111" s="32">
        <f t="shared" si="16"/>
        <v>2492193</v>
      </c>
      <c r="K111" s="32">
        <f t="shared" si="16"/>
        <v>0</v>
      </c>
      <c r="L111" s="32">
        <f t="shared" si="16"/>
        <v>0</v>
      </c>
      <c r="M111" s="32">
        <f t="shared" si="16"/>
        <v>4148460</v>
      </c>
      <c r="N111" s="32">
        <f>SUM(D111:M111)</f>
        <v>51623809</v>
      </c>
      <c r="O111" s="46">
        <f t="shared" si="14"/>
        <v>37.952041480976121</v>
      </c>
      <c r="P111" s="10"/>
    </row>
    <row r="112" spans="1:16">
      <c r="A112" s="12"/>
      <c r="B112" s="25">
        <v>361.1</v>
      </c>
      <c r="C112" s="20" t="s">
        <v>125</v>
      </c>
      <c r="D112" s="47">
        <v>5063102</v>
      </c>
      <c r="E112" s="47">
        <v>6038561</v>
      </c>
      <c r="F112" s="47">
        <v>976798</v>
      </c>
      <c r="G112" s="47">
        <v>11611748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974458</v>
      </c>
      <c r="N112" s="47">
        <f>SUM(D112:M112)</f>
        <v>24664667</v>
      </c>
      <c r="O112" s="48">
        <f t="shared" si="14"/>
        <v>18.132611351836957</v>
      </c>
      <c r="P112" s="9"/>
    </row>
    <row r="113" spans="1:16">
      <c r="A113" s="12"/>
      <c r="B113" s="25">
        <v>361.3</v>
      </c>
      <c r="C113" s="20" t="s">
        <v>210</v>
      </c>
      <c r="D113" s="47">
        <v>-1614053</v>
      </c>
      <c r="E113" s="47">
        <v>-1972405</v>
      </c>
      <c r="F113" s="47">
        <v>-384552</v>
      </c>
      <c r="G113" s="47">
        <v>-4455841</v>
      </c>
      <c r="H113" s="47">
        <v>0</v>
      </c>
      <c r="I113" s="47">
        <v>-2204873</v>
      </c>
      <c r="J113" s="47">
        <v>-677547</v>
      </c>
      <c r="K113" s="47">
        <v>0</v>
      </c>
      <c r="L113" s="47">
        <v>0</v>
      </c>
      <c r="M113" s="47">
        <v>2573</v>
      </c>
      <c r="N113" s="47">
        <f t="shared" ref="N113:N118" si="17">SUM(D113:M113)</f>
        <v>-11306698</v>
      </c>
      <c r="O113" s="48">
        <f t="shared" si="14"/>
        <v>-8.3122938779831177</v>
      </c>
      <c r="P113" s="9"/>
    </row>
    <row r="114" spans="1:16">
      <c r="A114" s="12"/>
      <c r="B114" s="25">
        <v>362</v>
      </c>
      <c r="C114" s="20" t="s">
        <v>126</v>
      </c>
      <c r="D114" s="47">
        <v>458470</v>
      </c>
      <c r="E114" s="47">
        <v>1585036</v>
      </c>
      <c r="F114" s="47">
        <v>0</v>
      </c>
      <c r="G114" s="47">
        <v>0</v>
      </c>
      <c r="H114" s="47">
        <v>0</v>
      </c>
      <c r="I114" s="47">
        <v>34606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2078112</v>
      </c>
      <c r="O114" s="48">
        <f t="shared" si="14"/>
        <v>1.5277561720816504</v>
      </c>
      <c r="P114" s="9"/>
    </row>
    <row r="115" spans="1:16">
      <c r="A115" s="12"/>
      <c r="B115" s="25">
        <v>364</v>
      </c>
      <c r="C115" s="20" t="s">
        <v>211</v>
      </c>
      <c r="D115" s="47">
        <v>1868361</v>
      </c>
      <c r="E115" s="47">
        <v>663983</v>
      </c>
      <c r="F115" s="47">
        <v>5</v>
      </c>
      <c r="G115" s="47">
        <v>116740</v>
      </c>
      <c r="H115" s="47">
        <v>0</v>
      </c>
      <c r="I115" s="47">
        <v>225435</v>
      </c>
      <c r="J115" s="47">
        <v>380452</v>
      </c>
      <c r="K115" s="47">
        <v>0</v>
      </c>
      <c r="L115" s="47">
        <v>0</v>
      </c>
      <c r="M115" s="47">
        <v>0</v>
      </c>
      <c r="N115" s="47">
        <f t="shared" si="17"/>
        <v>3254976</v>
      </c>
      <c r="O115" s="48">
        <f t="shared" si="14"/>
        <v>2.3929459403427931</v>
      </c>
      <c r="P115" s="9"/>
    </row>
    <row r="116" spans="1:16">
      <c r="A116" s="12"/>
      <c r="B116" s="25">
        <v>365</v>
      </c>
      <c r="C116" s="20" t="s">
        <v>212</v>
      </c>
      <c r="D116" s="47">
        <v>28519</v>
      </c>
      <c r="E116" s="47">
        <v>24137</v>
      </c>
      <c r="F116" s="47">
        <v>0</v>
      </c>
      <c r="G116" s="47">
        <v>0</v>
      </c>
      <c r="H116" s="47">
        <v>0</v>
      </c>
      <c r="I116" s="47">
        <v>0</v>
      </c>
      <c r="J116" s="47">
        <v>22161</v>
      </c>
      <c r="K116" s="47">
        <v>0</v>
      </c>
      <c r="L116" s="47">
        <v>0</v>
      </c>
      <c r="M116" s="47">
        <v>0</v>
      </c>
      <c r="N116" s="47">
        <f t="shared" si="17"/>
        <v>74817</v>
      </c>
      <c r="O116" s="48">
        <f t="shared" si="14"/>
        <v>5.5002874496963033E-2</v>
      </c>
      <c r="P116" s="9"/>
    </row>
    <row r="117" spans="1:16">
      <c r="A117" s="12"/>
      <c r="B117" s="25">
        <v>366</v>
      </c>
      <c r="C117" s="20" t="s">
        <v>129</v>
      </c>
      <c r="D117" s="47">
        <v>2402896</v>
      </c>
      <c r="E117" s="47">
        <v>1469021</v>
      </c>
      <c r="F117" s="47">
        <v>112084</v>
      </c>
      <c r="G117" s="47">
        <v>760036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657103</v>
      </c>
      <c r="N117" s="47">
        <f t="shared" si="17"/>
        <v>5401140</v>
      </c>
      <c r="O117" s="48">
        <f t="shared" si="14"/>
        <v>3.9707315925595372</v>
      </c>
      <c r="P117" s="9"/>
    </row>
    <row r="118" spans="1:16">
      <c r="A118" s="12"/>
      <c r="B118" s="25">
        <v>369.9</v>
      </c>
      <c r="C118" s="20" t="s">
        <v>130</v>
      </c>
      <c r="D118" s="47">
        <v>3841773</v>
      </c>
      <c r="E118" s="47">
        <v>8559083</v>
      </c>
      <c r="F118" s="47">
        <v>0</v>
      </c>
      <c r="G118" s="47">
        <v>970012</v>
      </c>
      <c r="H118" s="47">
        <v>0</v>
      </c>
      <c r="I118" s="47">
        <v>8804474</v>
      </c>
      <c r="J118" s="47">
        <v>2767127</v>
      </c>
      <c r="K118" s="47">
        <v>0</v>
      </c>
      <c r="L118" s="47">
        <v>0</v>
      </c>
      <c r="M118" s="47">
        <v>2514326</v>
      </c>
      <c r="N118" s="47">
        <f t="shared" si="17"/>
        <v>27456795</v>
      </c>
      <c r="O118" s="48">
        <f t="shared" si="14"/>
        <v>20.185287427641338</v>
      </c>
      <c r="P118" s="9"/>
    </row>
    <row r="119" spans="1:16" ht="15.75">
      <c r="A119" s="29" t="s">
        <v>72</v>
      </c>
      <c r="B119" s="30"/>
      <c r="C119" s="31"/>
      <c r="D119" s="32">
        <f t="shared" ref="D119:M119" si="18">SUM(D120:D129)</f>
        <v>18375774</v>
      </c>
      <c r="E119" s="32">
        <f t="shared" si="18"/>
        <v>62293853</v>
      </c>
      <c r="F119" s="32">
        <f t="shared" si="18"/>
        <v>166107572</v>
      </c>
      <c r="G119" s="32">
        <f t="shared" si="18"/>
        <v>94403954</v>
      </c>
      <c r="H119" s="32">
        <f t="shared" si="18"/>
        <v>0</v>
      </c>
      <c r="I119" s="32">
        <f t="shared" si="18"/>
        <v>63446301</v>
      </c>
      <c r="J119" s="32">
        <f t="shared" si="18"/>
        <v>1772555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406400009</v>
      </c>
      <c r="O119" s="46">
        <f t="shared" si="14"/>
        <v>298.77125106047617</v>
      </c>
      <c r="P119" s="9"/>
    </row>
    <row r="120" spans="1:16">
      <c r="A120" s="12"/>
      <c r="B120" s="25">
        <v>381</v>
      </c>
      <c r="C120" s="20" t="s">
        <v>131</v>
      </c>
      <c r="D120" s="47">
        <v>18375774</v>
      </c>
      <c r="E120" s="47">
        <v>58622853</v>
      </c>
      <c r="F120" s="47">
        <v>94178953</v>
      </c>
      <c r="G120" s="47">
        <v>24782573</v>
      </c>
      <c r="H120" s="47">
        <v>0</v>
      </c>
      <c r="I120" s="47">
        <v>1408295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197368448</v>
      </c>
      <c r="O120" s="48">
        <f t="shared" si="14"/>
        <v>145.09846659187582</v>
      </c>
      <c r="P120" s="9"/>
    </row>
    <row r="121" spans="1:16">
      <c r="A121" s="12"/>
      <c r="B121" s="25">
        <v>384</v>
      </c>
      <c r="C121" s="20" t="s">
        <v>132</v>
      </c>
      <c r="D121" s="47">
        <v>0</v>
      </c>
      <c r="E121" s="47">
        <v>3671000</v>
      </c>
      <c r="F121" s="47">
        <v>0</v>
      </c>
      <c r="G121" s="47">
        <v>69621381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9" si="19">SUM(D121:M121)</f>
        <v>73292381</v>
      </c>
      <c r="O121" s="48">
        <f t="shared" si="14"/>
        <v>53.882027262876058</v>
      </c>
      <c r="P121" s="9"/>
    </row>
    <row r="122" spans="1:16">
      <c r="A122" s="12"/>
      <c r="B122" s="25">
        <v>385</v>
      </c>
      <c r="C122" s="20" t="s">
        <v>133</v>
      </c>
      <c r="D122" s="47">
        <v>0</v>
      </c>
      <c r="E122" s="47">
        <v>0</v>
      </c>
      <c r="F122" s="47">
        <v>45987994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45987994</v>
      </c>
      <c r="O122" s="48">
        <f t="shared" si="14"/>
        <v>33.808784933224921</v>
      </c>
      <c r="P122" s="9"/>
    </row>
    <row r="123" spans="1:16">
      <c r="A123" s="12"/>
      <c r="B123" s="25">
        <v>388.1</v>
      </c>
      <c r="C123" s="20" t="s">
        <v>224</v>
      </c>
      <c r="D123" s="47">
        <v>0</v>
      </c>
      <c r="E123" s="47">
        <v>0</v>
      </c>
      <c r="F123" s="47">
        <v>25940625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25940625</v>
      </c>
      <c r="O123" s="48">
        <f t="shared" si="14"/>
        <v>19.070651606557089</v>
      </c>
      <c r="P123" s="9"/>
    </row>
    <row r="124" spans="1:16">
      <c r="A124" s="12"/>
      <c r="B124" s="25">
        <v>389.1</v>
      </c>
      <c r="C124" s="20" t="s">
        <v>213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6638645</v>
      </c>
      <c r="J124" s="47">
        <v>1772555</v>
      </c>
      <c r="K124" s="47">
        <v>0</v>
      </c>
      <c r="L124" s="47">
        <v>0</v>
      </c>
      <c r="M124" s="47">
        <v>0</v>
      </c>
      <c r="N124" s="47">
        <f t="shared" si="19"/>
        <v>8411200</v>
      </c>
      <c r="O124" s="48">
        <f t="shared" si="14"/>
        <v>6.1836237481970064</v>
      </c>
      <c r="P124" s="9"/>
    </row>
    <row r="125" spans="1:16">
      <c r="A125" s="12"/>
      <c r="B125" s="25">
        <v>389.5</v>
      </c>
      <c r="C125" s="20" t="s">
        <v>214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3642626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3642626</v>
      </c>
      <c r="O125" s="48">
        <f t="shared" si="14"/>
        <v>2.6779328323425755</v>
      </c>
      <c r="P125" s="9"/>
    </row>
    <row r="126" spans="1:16">
      <c r="A126" s="12"/>
      <c r="B126" s="25">
        <v>389.6</v>
      </c>
      <c r="C126" s="20" t="s">
        <v>215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5698885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5698885</v>
      </c>
      <c r="O126" s="48">
        <f t="shared" si="14"/>
        <v>4.1896234335461884</v>
      </c>
      <c r="P126" s="9"/>
    </row>
    <row r="127" spans="1:16">
      <c r="A127" s="12"/>
      <c r="B127" s="25">
        <v>389.7</v>
      </c>
      <c r="C127" s="20" t="s">
        <v>216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17043423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17043423</v>
      </c>
      <c r="O127" s="48">
        <f t="shared" si="14"/>
        <v>12.52973597267537</v>
      </c>
      <c r="P127" s="9"/>
    </row>
    <row r="128" spans="1:16">
      <c r="A128" s="12"/>
      <c r="B128" s="25">
        <v>389.8</v>
      </c>
      <c r="C128" s="20" t="s">
        <v>217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8210000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8210000</v>
      </c>
      <c r="O128" s="48">
        <f t="shared" si="14"/>
        <v>6.0357084569023947</v>
      </c>
      <c r="P128" s="9"/>
    </row>
    <row r="129" spans="1:119" ht="15.75" thickBot="1">
      <c r="A129" s="12"/>
      <c r="B129" s="25">
        <v>389.9</v>
      </c>
      <c r="C129" s="20" t="s">
        <v>218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20804427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20804427</v>
      </c>
      <c r="O129" s="48">
        <f t="shared" si="14"/>
        <v>15.294696222278748</v>
      </c>
      <c r="P129" s="9"/>
    </row>
    <row r="130" spans="1:119" ht="16.5" thickBot="1">
      <c r="A130" s="14" t="s">
        <v>99</v>
      </c>
      <c r="B130" s="23"/>
      <c r="C130" s="22"/>
      <c r="D130" s="15">
        <f t="shared" ref="D130:M130" si="20">SUM(D5,D15,D33,D66,D101,D111,D119)</f>
        <v>1036814024</v>
      </c>
      <c r="E130" s="15">
        <f t="shared" si="20"/>
        <v>584544600</v>
      </c>
      <c r="F130" s="15">
        <f t="shared" si="20"/>
        <v>196240476</v>
      </c>
      <c r="G130" s="15">
        <f t="shared" si="20"/>
        <v>148979290</v>
      </c>
      <c r="H130" s="15">
        <f t="shared" si="20"/>
        <v>0</v>
      </c>
      <c r="I130" s="15">
        <f t="shared" si="20"/>
        <v>300033983</v>
      </c>
      <c r="J130" s="15">
        <f t="shared" si="20"/>
        <v>134874298</v>
      </c>
      <c r="K130" s="15">
        <f t="shared" si="20"/>
        <v>0</v>
      </c>
      <c r="L130" s="15">
        <f t="shared" si="20"/>
        <v>0</v>
      </c>
      <c r="M130" s="15">
        <f t="shared" si="20"/>
        <v>268920244</v>
      </c>
      <c r="N130" s="15">
        <f>SUM(D130:M130)</f>
        <v>2670406915</v>
      </c>
      <c r="O130" s="38">
        <f t="shared" si="14"/>
        <v>1963.1909379093952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225</v>
      </c>
      <c r="M132" s="52"/>
      <c r="N132" s="52"/>
      <c r="O132" s="44">
        <v>1360238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168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2023-07-19T22:15:54Z</cp:lastPrinted>
  <dcterms:created xsi:type="dcterms:W3CDTF">2000-08-31T21:26:31Z</dcterms:created>
  <dcterms:modified xsi:type="dcterms:W3CDTF">2023-07-19T22:15:56Z</dcterms:modified>
</cp:coreProperties>
</file>