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2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3" r:id="rId17"/>
  </sheets>
  <definedNames>
    <definedName name="_xlnm.Print_Area" localSheetId="16">'2006'!$A$1:$O$93</definedName>
    <definedName name="_xlnm.Print_Area" localSheetId="15">'2007'!$A$1:$O$93</definedName>
    <definedName name="_xlnm.Print_Area" localSheetId="14">'2008'!$A$1:$O$77</definedName>
    <definedName name="_xlnm.Print_Area" localSheetId="13">'2009'!$A$1:$O$96</definedName>
    <definedName name="_xlnm.Print_Area" localSheetId="12">'2010'!$A$1:$O$90</definedName>
    <definedName name="_xlnm.Print_Area" localSheetId="11">'2011'!$A$1:$O$88</definedName>
    <definedName name="_xlnm.Print_Area" localSheetId="10">'2012'!$A$1:$O$89</definedName>
    <definedName name="_xlnm.Print_Area" localSheetId="9">'2013'!$A$1:$O$91</definedName>
    <definedName name="_xlnm.Print_Area" localSheetId="8">'2014'!$A$1:$O$91</definedName>
    <definedName name="_xlnm.Print_Area" localSheetId="7">'2015'!$A$1:$O$103</definedName>
    <definedName name="_xlnm.Print_Area" localSheetId="6">'2016'!$A$1:$O$103</definedName>
    <definedName name="_xlnm.Print_Area" localSheetId="5">'2017'!$A$1:$O$102</definedName>
    <definedName name="_xlnm.Print_Area" localSheetId="4">'2018'!$A$1:$O$102</definedName>
    <definedName name="_xlnm.Print_Area" localSheetId="3">'2019'!$A$1:$O$103</definedName>
    <definedName name="_xlnm.Print_Area" localSheetId="2">'2020'!$A$1:$O$107</definedName>
    <definedName name="_xlnm.Print_Area" localSheetId="1">'2021'!$A$1:$P$99</definedName>
    <definedName name="_xlnm.Print_Area" localSheetId="0">'2022'!$A$1:$P$105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00" i="50" l="1"/>
  <c r="P100" i="50" s="1"/>
  <c r="O99" i="50"/>
  <c r="P99" i="50" s="1"/>
  <c r="N98" i="50"/>
  <c r="M98" i="50"/>
  <c r="L98" i="50"/>
  <c r="K98" i="50"/>
  <c r="J98" i="50"/>
  <c r="I98" i="50"/>
  <c r="H98" i="50"/>
  <c r="G98" i="50"/>
  <c r="F98" i="50"/>
  <c r="E98" i="50"/>
  <c r="D98" i="50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N91" i="50"/>
  <c r="M91" i="50"/>
  <c r="L91" i="50"/>
  <c r="K91" i="50"/>
  <c r="J91" i="50"/>
  <c r="I91" i="50"/>
  <c r="H91" i="50"/>
  <c r="G91" i="50"/>
  <c r="F91" i="50"/>
  <c r="E91" i="50"/>
  <c r="D91" i="50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N84" i="50"/>
  <c r="M84" i="50"/>
  <c r="L84" i="50"/>
  <c r="K84" i="50"/>
  <c r="J84" i="50"/>
  <c r="I84" i="50"/>
  <c r="H84" i="50"/>
  <c r="G84" i="50"/>
  <c r="F84" i="50"/>
  <c r="E84" i="50"/>
  <c r="D84" i="50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N19" i="50"/>
  <c r="M19" i="50"/>
  <c r="L19" i="50"/>
  <c r="K19" i="50"/>
  <c r="J19" i="50"/>
  <c r="I19" i="50"/>
  <c r="H19" i="50"/>
  <c r="G19" i="50"/>
  <c r="F19" i="50"/>
  <c r="E19" i="50"/>
  <c r="D19" i="50"/>
  <c r="O18" i="50"/>
  <c r="P18" i="50" s="1"/>
  <c r="O17" i="50"/>
  <c r="P17" i="50" s="1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8" i="50" l="1"/>
  <c r="P98" i="50" s="1"/>
  <c r="O91" i="50"/>
  <c r="P91" i="50" s="1"/>
  <c r="O84" i="50"/>
  <c r="P84" i="50" s="1"/>
  <c r="O46" i="50"/>
  <c r="P46" i="50" s="1"/>
  <c r="G101" i="50"/>
  <c r="H101" i="50"/>
  <c r="O19" i="50"/>
  <c r="P19" i="50" s="1"/>
  <c r="I101" i="50"/>
  <c r="J101" i="50"/>
  <c r="L101" i="50"/>
  <c r="K101" i="50"/>
  <c r="N101" i="50"/>
  <c r="D101" i="50"/>
  <c r="M101" i="50"/>
  <c r="O13" i="50"/>
  <c r="P13" i="50" s="1"/>
  <c r="F101" i="50"/>
  <c r="E101" i="50"/>
  <c r="O5" i="50"/>
  <c r="P5" i="50" s="1"/>
  <c r="O94" i="49"/>
  <c r="P94" i="49"/>
  <c r="N93" i="49"/>
  <c r="M93" i="49"/>
  <c r="L93" i="49"/>
  <c r="K93" i="49"/>
  <c r="J93" i="49"/>
  <c r="I93" i="49"/>
  <c r="H93" i="49"/>
  <c r="G93" i="49"/>
  <c r="F93" i="49"/>
  <c r="E93" i="49"/>
  <c r="D93" i="49"/>
  <c r="O92" i="49"/>
  <c r="P92" i="49"/>
  <c r="O91" i="49"/>
  <c r="P91" i="49" s="1"/>
  <c r="O90" i="49"/>
  <c r="P90" i="49"/>
  <c r="O89" i="49"/>
  <c r="P89" i="49"/>
  <c r="O88" i="49"/>
  <c r="P88" i="49"/>
  <c r="O87" i="49"/>
  <c r="P87" i="49"/>
  <c r="N86" i="49"/>
  <c r="M86" i="49"/>
  <c r="L86" i="49"/>
  <c r="K86" i="49"/>
  <c r="J86" i="49"/>
  <c r="I86" i="49"/>
  <c r="H86" i="49"/>
  <c r="G86" i="49"/>
  <c r="F86" i="49"/>
  <c r="E86" i="49"/>
  <c r="D86" i="49"/>
  <c r="O85" i="49"/>
  <c r="P85" i="49"/>
  <c r="O84" i="49"/>
  <c r="P84" i="49" s="1"/>
  <c r="O83" i="49"/>
  <c r="P83" i="49" s="1"/>
  <c r="O82" i="49"/>
  <c r="P82" i="49"/>
  <c r="O81" i="49"/>
  <c r="P81" i="49" s="1"/>
  <c r="O80" i="49"/>
  <c r="P80" i="49" s="1"/>
  <c r="N79" i="49"/>
  <c r="M79" i="49"/>
  <c r="L79" i="49"/>
  <c r="K79" i="49"/>
  <c r="J79" i="49"/>
  <c r="I79" i="49"/>
  <c r="H79" i="49"/>
  <c r="G79" i="49"/>
  <c r="F79" i="49"/>
  <c r="E79" i="49"/>
  <c r="D79" i="49"/>
  <c r="O78" i="49"/>
  <c r="P78" i="49"/>
  <c r="O77" i="49"/>
  <c r="P77" i="49"/>
  <c r="O76" i="49"/>
  <c r="P76" i="49" s="1"/>
  <c r="O75" i="49"/>
  <c r="P75" i="49"/>
  <c r="O74" i="49"/>
  <c r="P74" i="49"/>
  <c r="O73" i="49"/>
  <c r="P73" i="49"/>
  <c r="O72" i="49"/>
  <c r="P72" i="49"/>
  <c r="O71" i="49"/>
  <c r="P71" i="49"/>
  <c r="O70" i="49"/>
  <c r="P70" i="49" s="1"/>
  <c r="O69" i="49"/>
  <c r="P69" i="49"/>
  <c r="O68" i="49"/>
  <c r="P68" i="49"/>
  <c r="O67" i="49"/>
  <c r="P67" i="49"/>
  <c r="O66" i="49"/>
  <c r="P66" i="49"/>
  <c r="O65" i="49"/>
  <c r="P65" i="49"/>
  <c r="O64" i="49"/>
  <c r="P64" i="49" s="1"/>
  <c r="O63" i="49"/>
  <c r="P63" i="49"/>
  <c r="O62" i="49"/>
  <c r="P62" i="49"/>
  <c r="O61" i="49"/>
  <c r="P61" i="49"/>
  <c r="O60" i="49"/>
  <c r="P60" i="49"/>
  <c r="O59" i="49"/>
  <c r="P59" i="49"/>
  <c r="O58" i="49"/>
  <c r="P58" i="49" s="1"/>
  <c r="O57" i="49"/>
  <c r="P57" i="49"/>
  <c r="O56" i="49"/>
  <c r="P56" i="49"/>
  <c r="O55" i="49"/>
  <c r="P55" i="49"/>
  <c r="O54" i="49"/>
  <c r="P54" i="49"/>
  <c r="O53" i="49"/>
  <c r="P53" i="49"/>
  <c r="O52" i="49"/>
  <c r="P52" i="49" s="1"/>
  <c r="O51" i="49"/>
  <c r="P51" i="49" s="1"/>
  <c r="O50" i="49"/>
  <c r="P50" i="49"/>
  <c r="O49" i="49"/>
  <c r="P49" i="49"/>
  <c r="O48" i="49"/>
  <c r="P48" i="49"/>
  <c r="O47" i="49"/>
  <c r="P47" i="49" s="1"/>
  <c r="O46" i="49"/>
  <c r="P46" i="49" s="1"/>
  <c r="N45" i="49"/>
  <c r="M45" i="49"/>
  <c r="L45" i="49"/>
  <c r="K45" i="49"/>
  <c r="J45" i="49"/>
  <c r="I45" i="49"/>
  <c r="H45" i="49"/>
  <c r="G45" i="49"/>
  <c r="F45" i="49"/>
  <c r="E45" i="49"/>
  <c r="D45" i="49"/>
  <c r="O44" i="49"/>
  <c r="P44" i="49"/>
  <c r="O43" i="49"/>
  <c r="P43" i="49"/>
  <c r="O42" i="49"/>
  <c r="P42" i="49" s="1"/>
  <c r="O41" i="49"/>
  <c r="P41" i="49" s="1"/>
  <c r="O40" i="49"/>
  <c r="P40" i="49"/>
  <c r="O39" i="49"/>
  <c r="P39" i="49" s="1"/>
  <c r="O38" i="49"/>
  <c r="P38" i="49"/>
  <c r="O37" i="49"/>
  <c r="P37" i="49"/>
  <c r="O36" i="49"/>
  <c r="P36" i="49" s="1"/>
  <c r="O35" i="49"/>
  <c r="P35" i="49" s="1"/>
  <c r="O34" i="49"/>
  <c r="P34" i="49"/>
  <c r="O33" i="49"/>
  <c r="P33" i="49" s="1"/>
  <c r="O32" i="49"/>
  <c r="P32" i="49"/>
  <c r="O31" i="49"/>
  <c r="P31" i="49"/>
  <c r="O30" i="49"/>
  <c r="P30" i="49" s="1"/>
  <c r="O29" i="49"/>
  <c r="P29" i="49" s="1"/>
  <c r="O28" i="49"/>
  <c r="P28" i="49"/>
  <c r="O27" i="49"/>
  <c r="P27" i="49" s="1"/>
  <c r="O26" i="49"/>
  <c r="P26" i="49"/>
  <c r="O25" i="49"/>
  <c r="P25" i="49"/>
  <c r="O24" i="49"/>
  <c r="P24" i="49" s="1"/>
  <c r="O23" i="49"/>
  <c r="P23" i="49" s="1"/>
  <c r="O22" i="49"/>
  <c r="P22" i="49"/>
  <c r="O21" i="49"/>
  <c r="P21" i="49" s="1"/>
  <c r="O20" i="49"/>
  <c r="P20" i="49"/>
  <c r="O19" i="49"/>
  <c r="P19" i="49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/>
  <c r="O15" i="49"/>
  <c r="P15" i="49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/>
  <c r="O10" i="49"/>
  <c r="P10" i="49"/>
  <c r="O9" i="49"/>
  <c r="P9" i="49" s="1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02" i="47"/>
  <c r="O102" i="47" s="1"/>
  <c r="N101" i="47"/>
  <c r="O101" i="47"/>
  <c r="M100" i="47"/>
  <c r="L100" i="47"/>
  <c r="K100" i="47"/>
  <c r="J100" i="47"/>
  <c r="I100" i="47"/>
  <c r="H100" i="47"/>
  <c r="G100" i="47"/>
  <c r="F100" i="47"/>
  <c r="E100" i="47"/>
  <c r="D100" i="47"/>
  <c r="N99" i="47"/>
  <c r="O99" i="47"/>
  <c r="N98" i="47"/>
  <c r="O98" i="47"/>
  <c r="N97" i="47"/>
  <c r="O97" i="47"/>
  <c r="N96" i="47"/>
  <c r="O96" i="47"/>
  <c r="N95" i="47"/>
  <c r="O95" i="47" s="1"/>
  <c r="N94" i="47"/>
  <c r="O94" i="47" s="1"/>
  <c r="N93" i="47"/>
  <c r="O93" i="47"/>
  <c r="N92" i="47"/>
  <c r="O92" i="47"/>
  <c r="M91" i="47"/>
  <c r="L91" i="47"/>
  <c r="K91" i="47"/>
  <c r="J91" i="47"/>
  <c r="I91" i="47"/>
  <c r="H91" i="47"/>
  <c r="G91" i="47"/>
  <c r="F91" i="47"/>
  <c r="E91" i="47"/>
  <c r="D91" i="47"/>
  <c r="N90" i="47"/>
  <c r="O90" i="47"/>
  <c r="N89" i="47"/>
  <c r="O89" i="47"/>
  <c r="N88" i="47"/>
  <c r="O88" i="47"/>
  <c r="N87" i="47"/>
  <c r="O87" i="47" s="1"/>
  <c r="N86" i="47"/>
  <c r="O86" i="47" s="1"/>
  <c r="N85" i="47"/>
  <c r="O85" i="47"/>
  <c r="M84" i="47"/>
  <c r="L84" i="47"/>
  <c r="K84" i="47"/>
  <c r="J84" i="47"/>
  <c r="N84" i="47" s="1"/>
  <c r="O84" i="47" s="1"/>
  <c r="I84" i="47"/>
  <c r="H84" i="47"/>
  <c r="G84" i="47"/>
  <c r="F84" i="47"/>
  <c r="E84" i="47"/>
  <c r="D84" i="47"/>
  <c r="N83" i="47"/>
  <c r="O83" i="47"/>
  <c r="N82" i="47"/>
  <c r="O82" i="47"/>
  <c r="N81" i="47"/>
  <c r="O81" i="47"/>
  <c r="N80" i="47"/>
  <c r="O80" i="47"/>
  <c r="N79" i="47"/>
  <c r="O79" i="47" s="1"/>
  <c r="N78" i="47"/>
  <c r="O78" i="47" s="1"/>
  <c r="N77" i="47"/>
  <c r="O77" i="47" s="1"/>
  <c r="N76" i="47"/>
  <c r="O76" i="47"/>
  <c r="N75" i="47"/>
  <c r="O75" i="47"/>
  <c r="N74" i="47"/>
  <c r="O74" i="47"/>
  <c r="N73" i="47"/>
  <c r="O73" i="47" s="1"/>
  <c r="N72" i="47"/>
  <c r="O72" i="47" s="1"/>
  <c r="N71" i="47"/>
  <c r="O71" i="47" s="1"/>
  <c r="N70" i="47"/>
  <c r="O70" i="47"/>
  <c r="N69" i="47"/>
  <c r="O69" i="47"/>
  <c r="N68" i="47"/>
  <c r="O68" i="47"/>
  <c r="N67" i="47"/>
  <c r="O67" i="47" s="1"/>
  <c r="N66" i="47"/>
  <c r="O66" i="47" s="1"/>
  <c r="N65" i="47"/>
  <c r="O65" i="47" s="1"/>
  <c r="N64" i="47"/>
  <c r="O64" i="47"/>
  <c r="N63" i="47"/>
  <c r="O63" i="47"/>
  <c r="N62" i="47"/>
  <c r="O62" i="47"/>
  <c r="N61" i="47"/>
  <c r="O61" i="47" s="1"/>
  <c r="N60" i="47"/>
  <c r="O60" i="47" s="1"/>
  <c r="N59" i="47"/>
  <c r="O59" i="47" s="1"/>
  <c r="N58" i="47"/>
  <c r="O58" i="47"/>
  <c r="N57" i="47"/>
  <c r="O57" i="47"/>
  <c r="N56" i="47"/>
  <c r="O56" i="47"/>
  <c r="N55" i="47"/>
  <c r="O55" i="47" s="1"/>
  <c r="N54" i="47"/>
  <c r="O54" i="47" s="1"/>
  <c r="N53" i="47"/>
  <c r="O53" i="47" s="1"/>
  <c r="N52" i="47"/>
  <c r="O52" i="47"/>
  <c r="N51" i="47"/>
  <c r="O51" i="47"/>
  <c r="N50" i="47"/>
  <c r="O50" i="47"/>
  <c r="N49" i="47"/>
  <c r="O49" i="47" s="1"/>
  <c r="N48" i="47"/>
  <c r="O48" i="47" s="1"/>
  <c r="M47" i="47"/>
  <c r="L47" i="47"/>
  <c r="K47" i="47"/>
  <c r="J47" i="47"/>
  <c r="I47" i="47"/>
  <c r="H47" i="47"/>
  <c r="G47" i="47"/>
  <c r="F47" i="47"/>
  <c r="E47" i="47"/>
  <c r="D47" i="47"/>
  <c r="N46" i="47"/>
  <c r="O46" i="47" s="1"/>
  <c r="N45" i="47"/>
  <c r="O45" i="47" s="1"/>
  <c r="N44" i="47"/>
  <c r="O44" i="47"/>
  <c r="N43" i="47"/>
  <c r="O43" i="47"/>
  <c r="N42" i="47"/>
  <c r="O42" i="47"/>
  <c r="N41" i="47"/>
  <c r="O41" i="47" s="1"/>
  <c r="N40" i="47"/>
  <c r="O40" i="47" s="1"/>
  <c r="N39" i="47"/>
  <c r="O39" i="47" s="1"/>
  <c r="N38" i="47"/>
  <c r="O38" i="47"/>
  <c r="N37" i="47"/>
  <c r="O37" i="47"/>
  <c r="N36" i="47"/>
  <c r="O36" i="47"/>
  <c r="N35" i="47"/>
  <c r="O35" i="47" s="1"/>
  <c r="N34" i="47"/>
  <c r="O34" i="47" s="1"/>
  <c r="N33" i="47"/>
  <c r="O33" i="47" s="1"/>
  <c r="N32" i="47"/>
  <c r="O32" i="47"/>
  <c r="N31" i="47"/>
  <c r="O31" i="47"/>
  <c r="N30" i="47"/>
  <c r="O30" i="47"/>
  <c r="N29" i="47"/>
  <c r="O29" i="47" s="1"/>
  <c r="N28" i="47"/>
  <c r="O28" i="47" s="1"/>
  <c r="N27" i="47"/>
  <c r="O27" i="47" s="1"/>
  <c r="N26" i="47"/>
  <c r="O26" i="47"/>
  <c r="N25" i="47"/>
  <c r="O25" i="47"/>
  <c r="N24" i="47"/>
  <c r="O24" i="47"/>
  <c r="N23" i="47"/>
  <c r="O23" i="47" s="1"/>
  <c r="N22" i="47"/>
  <c r="O22" i="47" s="1"/>
  <c r="N21" i="47"/>
  <c r="O21" i="47" s="1"/>
  <c r="N20" i="47"/>
  <c r="O20" i="47"/>
  <c r="M19" i="47"/>
  <c r="L19" i="47"/>
  <c r="K19" i="47"/>
  <c r="J19" i="47"/>
  <c r="I19" i="47"/>
  <c r="H19" i="47"/>
  <c r="G19" i="47"/>
  <c r="F19" i="47"/>
  <c r="E19" i="47"/>
  <c r="D19" i="47"/>
  <c r="N18" i="47"/>
  <c r="O18" i="47"/>
  <c r="N17" i="47"/>
  <c r="O17" i="47"/>
  <c r="N16" i="47"/>
  <c r="O16" i="47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 s="1"/>
  <c r="N10" i="47"/>
  <c r="O10" i="47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98" i="46"/>
  <c r="O98" i="46" s="1"/>
  <c r="M97" i="46"/>
  <c r="L97" i="46"/>
  <c r="K97" i="46"/>
  <c r="J97" i="46"/>
  <c r="I97" i="46"/>
  <c r="H97" i="46"/>
  <c r="G97" i="46"/>
  <c r="F97" i="46"/>
  <c r="E97" i="46"/>
  <c r="D97" i="46"/>
  <c r="N96" i="46"/>
  <c r="O96" i="46" s="1"/>
  <c r="N95" i="46"/>
  <c r="O95" i="46" s="1"/>
  <c r="N94" i="46"/>
  <c r="O94" i="46"/>
  <c r="N93" i="46"/>
  <c r="O93" i="46"/>
  <c r="N92" i="46"/>
  <c r="O92" i="46"/>
  <c r="N91" i="46"/>
  <c r="O91" i="46" s="1"/>
  <c r="M90" i="46"/>
  <c r="L90" i="46"/>
  <c r="K90" i="46"/>
  <c r="J90" i="46"/>
  <c r="I90" i="46"/>
  <c r="H90" i="46"/>
  <c r="G90" i="46"/>
  <c r="F90" i="46"/>
  <c r="E90" i="46"/>
  <c r="D90" i="46"/>
  <c r="N89" i="46"/>
  <c r="O89" i="46" s="1"/>
  <c r="N88" i="46"/>
  <c r="O88" i="46" s="1"/>
  <c r="N87" i="46"/>
  <c r="O87" i="46" s="1"/>
  <c r="N86" i="46"/>
  <c r="O86" i="46"/>
  <c r="N85" i="46"/>
  <c r="O85" i="46"/>
  <c r="N84" i="46"/>
  <c r="O84" i="46"/>
  <c r="N83" i="46"/>
  <c r="O83" i="46" s="1"/>
  <c r="M82" i="46"/>
  <c r="L82" i="46"/>
  <c r="K82" i="46"/>
  <c r="J82" i="46"/>
  <c r="I82" i="46"/>
  <c r="H82" i="46"/>
  <c r="G82" i="46"/>
  <c r="F82" i="46"/>
  <c r="E82" i="46"/>
  <c r="D82" i="46"/>
  <c r="N81" i="46"/>
  <c r="O81" i="46" s="1"/>
  <c r="N80" i="46"/>
  <c r="O80" i="46" s="1"/>
  <c r="N79" i="46"/>
  <c r="O79" i="46" s="1"/>
  <c r="N78" i="46"/>
  <c r="O78" i="46"/>
  <c r="N77" i="46"/>
  <c r="O77" i="46"/>
  <c r="N76" i="46"/>
  <c r="O76" i="46"/>
  <c r="N75" i="46"/>
  <c r="O75" i="46" s="1"/>
  <c r="N74" i="46"/>
  <c r="O74" i="46" s="1"/>
  <c r="N73" i="46"/>
  <c r="O73" i="46" s="1"/>
  <c r="N72" i="46"/>
  <c r="O72" i="46"/>
  <c r="N71" i="46"/>
  <c r="O71" i="46"/>
  <c r="N70" i="46"/>
  <c r="O70" i="46"/>
  <c r="N69" i="46"/>
  <c r="O69" i="46" s="1"/>
  <c r="N68" i="46"/>
  <c r="O68" i="46" s="1"/>
  <c r="N67" i="46"/>
  <c r="O67" i="46" s="1"/>
  <c r="N66" i="46"/>
  <c r="O66" i="46"/>
  <c r="N65" i="46"/>
  <c r="O65" i="46"/>
  <c r="N64" i="46"/>
  <c r="O64" i="46"/>
  <c r="N63" i="46"/>
  <c r="O63" i="46" s="1"/>
  <c r="N62" i="46"/>
  <c r="O62" i="46" s="1"/>
  <c r="N61" i="46"/>
  <c r="O61" i="46" s="1"/>
  <c r="N60" i="46"/>
  <c r="O60" i="46"/>
  <c r="N59" i="46"/>
  <c r="O59" i="46"/>
  <c r="N58" i="46"/>
  <c r="O58" i="46"/>
  <c r="N57" i="46"/>
  <c r="O57" i="46" s="1"/>
  <c r="N56" i="46"/>
  <c r="O56" i="46" s="1"/>
  <c r="N55" i="46"/>
  <c r="O55" i="46" s="1"/>
  <c r="N54" i="46"/>
  <c r="O54" i="46"/>
  <c r="N53" i="46"/>
  <c r="O53" i="46"/>
  <c r="N52" i="46"/>
  <c r="O52" i="46"/>
  <c r="N51" i="46"/>
  <c r="O51" i="46" s="1"/>
  <c r="N50" i="46"/>
  <c r="O50" i="46" s="1"/>
  <c r="N49" i="46"/>
  <c r="O49" i="46" s="1"/>
  <c r="N48" i="46"/>
  <c r="O48" i="46"/>
  <c r="N47" i="46"/>
  <c r="O47" i="46"/>
  <c r="N46" i="46"/>
  <c r="O46" i="46"/>
  <c r="N45" i="46"/>
  <c r="O45" i="46" s="1"/>
  <c r="M44" i="46"/>
  <c r="L44" i="46"/>
  <c r="K44" i="46"/>
  <c r="J44" i="46"/>
  <c r="I44" i="46"/>
  <c r="H44" i="46"/>
  <c r="G44" i="46"/>
  <c r="F44" i="46"/>
  <c r="E44" i="46"/>
  <c r="D44" i="46"/>
  <c r="N43" i="46"/>
  <c r="O43" i="46" s="1"/>
  <c r="N42" i="46"/>
  <c r="O42" i="46" s="1"/>
  <c r="N41" i="46"/>
  <c r="O41" i="46" s="1"/>
  <c r="N40" i="46"/>
  <c r="O40" i="46"/>
  <c r="N39" i="46"/>
  <c r="O39" i="46"/>
  <c r="N38" i="46"/>
  <c r="O38" i="46"/>
  <c r="N37" i="46"/>
  <c r="O37" i="46" s="1"/>
  <c r="N36" i="46"/>
  <c r="O36" i="46" s="1"/>
  <c r="N35" i="46"/>
  <c r="O35" i="46" s="1"/>
  <c r="N34" i="46"/>
  <c r="O34" i="46"/>
  <c r="N33" i="46"/>
  <c r="O33" i="46"/>
  <c r="N32" i="46"/>
  <c r="O32" i="46"/>
  <c r="N31" i="46"/>
  <c r="O31" i="46" s="1"/>
  <c r="N30" i="46"/>
  <c r="O30" i="46" s="1"/>
  <c r="N29" i="46"/>
  <c r="O29" i="46" s="1"/>
  <c r="N28" i="46"/>
  <c r="O28" i="46"/>
  <c r="N27" i="46"/>
  <c r="O27" i="46"/>
  <c r="N26" i="46"/>
  <c r="O26" i="46"/>
  <c r="N25" i="46"/>
  <c r="O25" i="46" s="1"/>
  <c r="N24" i="46"/>
  <c r="O24" i="46" s="1"/>
  <c r="N23" i="46"/>
  <c r="O23" i="46" s="1"/>
  <c r="N22" i="46"/>
  <c r="O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97" i="45"/>
  <c r="O97" i="45"/>
  <c r="N96" i="45"/>
  <c r="O96" i="45"/>
  <c r="M95" i="45"/>
  <c r="L95" i="45"/>
  <c r="K95" i="45"/>
  <c r="J95" i="45"/>
  <c r="I95" i="45"/>
  <c r="H95" i="45"/>
  <c r="G95" i="45"/>
  <c r="F95" i="45"/>
  <c r="E95" i="45"/>
  <c r="D95" i="45"/>
  <c r="N94" i="45"/>
  <c r="O94" i="45"/>
  <c r="N93" i="45"/>
  <c r="O93" i="45"/>
  <c r="N92" i="45"/>
  <c r="O92" i="45" s="1"/>
  <c r="N91" i="45"/>
  <c r="O91" i="45" s="1"/>
  <c r="N90" i="45"/>
  <c r="O90" i="45" s="1"/>
  <c r="N89" i="45"/>
  <c r="O89" i="45"/>
  <c r="M88" i="45"/>
  <c r="L88" i="45"/>
  <c r="K88" i="45"/>
  <c r="J88" i="45"/>
  <c r="I88" i="45"/>
  <c r="H88" i="45"/>
  <c r="G88" i="45"/>
  <c r="F88" i="45"/>
  <c r="E88" i="45"/>
  <c r="D88" i="45"/>
  <c r="N87" i="45"/>
  <c r="O87" i="45"/>
  <c r="N86" i="45"/>
  <c r="O86" i="45"/>
  <c r="N85" i="45"/>
  <c r="O85" i="45"/>
  <c r="N84" i="45"/>
  <c r="O84" i="45" s="1"/>
  <c r="N83" i="45"/>
  <c r="O83" i="45" s="1"/>
  <c r="N82" i="45"/>
  <c r="O82" i="45" s="1"/>
  <c r="M81" i="45"/>
  <c r="L81" i="45"/>
  <c r="K81" i="45"/>
  <c r="J81" i="45"/>
  <c r="I81" i="45"/>
  <c r="H81" i="45"/>
  <c r="G81" i="45"/>
  <c r="F81" i="45"/>
  <c r="E81" i="45"/>
  <c r="D81" i="45"/>
  <c r="N80" i="45"/>
  <c r="O80" i="45" s="1"/>
  <c r="N79" i="45"/>
  <c r="O79" i="45"/>
  <c r="N78" i="45"/>
  <c r="O78" i="45"/>
  <c r="N77" i="45"/>
  <c r="O77" i="45"/>
  <c r="N76" i="45"/>
  <c r="O76" i="45"/>
  <c r="N75" i="45"/>
  <c r="O75" i="45" s="1"/>
  <c r="N74" i="45"/>
  <c r="O74" i="45" s="1"/>
  <c r="N73" i="45"/>
  <c r="O73" i="45"/>
  <c r="N72" i="45"/>
  <c r="O72" i="45"/>
  <c r="N71" i="45"/>
  <c r="O71" i="45"/>
  <c r="N70" i="45"/>
  <c r="O70" i="45"/>
  <c r="N69" i="45"/>
  <c r="O69" i="45" s="1"/>
  <c r="N68" i="45"/>
  <c r="O68" i="45" s="1"/>
  <c r="N67" i="45"/>
  <c r="O67" i="45"/>
  <c r="N66" i="45"/>
  <c r="O66" i="45"/>
  <c r="N65" i="45"/>
  <c r="O65" i="45"/>
  <c r="N64" i="45"/>
  <c r="O64" i="45"/>
  <c r="N63" i="45"/>
  <c r="O63" i="45" s="1"/>
  <c r="N62" i="45"/>
  <c r="O62" i="45" s="1"/>
  <c r="N61" i="45"/>
  <c r="O61" i="45"/>
  <c r="N60" i="45"/>
  <c r="O60" i="45"/>
  <c r="N59" i="45"/>
  <c r="O59" i="45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/>
  <c r="N52" i="45"/>
  <c r="O52" i="45"/>
  <c r="N51" i="45"/>
  <c r="O51" i="45" s="1"/>
  <c r="N50" i="45"/>
  <c r="O50" i="45" s="1"/>
  <c r="N49" i="45"/>
  <c r="O49" i="45"/>
  <c r="N48" i="45"/>
  <c r="O48" i="45"/>
  <c r="N47" i="45"/>
  <c r="O47" i="45"/>
  <c r="N46" i="45"/>
  <c r="O46" i="45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 s="1"/>
  <c r="N42" i="45"/>
  <c r="O42" i="45" s="1"/>
  <c r="N41" i="45"/>
  <c r="O41" i="45"/>
  <c r="N40" i="45"/>
  <c r="O40" i="45"/>
  <c r="N39" i="45"/>
  <c r="O39" i="45"/>
  <c r="N38" i="45"/>
  <c r="O38" i="45"/>
  <c r="N37" i="45"/>
  <c r="O37" i="45" s="1"/>
  <c r="N36" i="45"/>
  <c r="O36" i="45" s="1"/>
  <c r="N35" i="45"/>
  <c r="O35" i="45"/>
  <c r="N34" i="45"/>
  <c r="O34" i="45"/>
  <c r="N33" i="45"/>
  <c r="O33" i="45"/>
  <c r="N32" i="45"/>
  <c r="O32" i="45"/>
  <c r="N31" i="45"/>
  <c r="O31" i="45" s="1"/>
  <c r="N30" i="45"/>
  <c r="O30" i="45" s="1"/>
  <c r="N29" i="45"/>
  <c r="O29" i="45"/>
  <c r="N28" i="45"/>
  <c r="O28" i="45"/>
  <c r="N27" i="45"/>
  <c r="O27" i="45"/>
  <c r="N26" i="45"/>
  <c r="O26" i="45"/>
  <c r="N25" i="45"/>
  <c r="O25" i="45" s="1"/>
  <c r="N24" i="45"/>
  <c r="O24" i="45" s="1"/>
  <c r="N23" i="45"/>
  <c r="O23" i="45"/>
  <c r="N22" i="45"/>
  <c r="O22" i="45"/>
  <c r="N21" i="45"/>
  <c r="O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/>
  <c r="N16" i="45"/>
  <c r="O16" i="45" s="1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97" i="44"/>
  <c r="O97" i="44"/>
  <c r="M96" i="44"/>
  <c r="L96" i="44"/>
  <c r="K96" i="44"/>
  <c r="J96" i="44"/>
  <c r="I96" i="44"/>
  <c r="H96" i="44"/>
  <c r="G96" i="44"/>
  <c r="F96" i="44"/>
  <c r="E96" i="44"/>
  <c r="D96" i="44"/>
  <c r="N95" i="44"/>
  <c r="O95" i="44"/>
  <c r="N94" i="44"/>
  <c r="O94" i="44"/>
  <c r="N93" i="44"/>
  <c r="O93" i="44" s="1"/>
  <c r="N92" i="44"/>
  <c r="O92" i="44" s="1"/>
  <c r="N91" i="44"/>
  <c r="O91" i="44" s="1"/>
  <c r="N90" i="44"/>
  <c r="O90" i="44"/>
  <c r="M89" i="44"/>
  <c r="L89" i="44"/>
  <c r="K89" i="44"/>
  <c r="J89" i="44"/>
  <c r="I89" i="44"/>
  <c r="H89" i="44"/>
  <c r="G89" i="44"/>
  <c r="F89" i="44"/>
  <c r="E89" i="44"/>
  <c r="D89" i="44"/>
  <c r="N88" i="44"/>
  <c r="O88" i="44"/>
  <c r="N87" i="44"/>
  <c r="O87" i="44"/>
  <c r="N86" i="44"/>
  <c r="O86" i="44"/>
  <c r="N85" i="44"/>
  <c r="O85" i="44"/>
  <c r="N84" i="44"/>
  <c r="O84" i="44" s="1"/>
  <c r="N83" i="44"/>
  <c r="O83" i="44" s="1"/>
  <c r="M82" i="44"/>
  <c r="L82" i="44"/>
  <c r="K82" i="44"/>
  <c r="J82" i="44"/>
  <c r="I82" i="44"/>
  <c r="H82" i="44"/>
  <c r="G82" i="44"/>
  <c r="F82" i="44"/>
  <c r="E82" i="44"/>
  <c r="D82" i="44"/>
  <c r="N81" i="44"/>
  <c r="O81" i="44" s="1"/>
  <c r="N80" i="44"/>
  <c r="O80" i="44"/>
  <c r="N79" i="44"/>
  <c r="O79" i="44"/>
  <c r="N78" i="44"/>
  <c r="O78" i="44"/>
  <c r="N77" i="44"/>
  <c r="O77" i="44" s="1"/>
  <c r="N76" i="44"/>
  <c r="O76" i="44" s="1"/>
  <c r="N75" i="44"/>
  <c r="O75" i="44" s="1"/>
  <c r="N74" i="44"/>
  <c r="O74" i="44"/>
  <c r="N73" i="44"/>
  <c r="O73" i="44"/>
  <c r="N72" i="44"/>
  <c r="O72" i="44"/>
  <c r="N71" i="44"/>
  <c r="O71" i="44"/>
  <c r="N70" i="44"/>
  <c r="O70" i="44" s="1"/>
  <c r="N69" i="44"/>
  <c r="O69" i="44" s="1"/>
  <c r="N68" i="44"/>
  <c r="O68" i="44"/>
  <c r="N67" i="44"/>
  <c r="O67" i="44"/>
  <c r="N66" i="44"/>
  <c r="O66" i="44"/>
  <c r="N65" i="44"/>
  <c r="O65" i="44" s="1"/>
  <c r="N64" i="44"/>
  <c r="O64" i="44" s="1"/>
  <c r="N63" i="44"/>
  <c r="O63" i="44" s="1"/>
  <c r="N62" i="44"/>
  <c r="O62" i="44"/>
  <c r="N61" i="44"/>
  <c r="O61" i="44"/>
  <c r="N60" i="44"/>
  <c r="O60" i="44"/>
  <c r="N59" i="44"/>
  <c r="O59" i="44"/>
  <c r="N58" i="44"/>
  <c r="O58" i="44" s="1"/>
  <c r="N57" i="44"/>
  <c r="O57" i="44" s="1"/>
  <c r="N56" i="44"/>
  <c r="O56" i="44"/>
  <c r="N55" i="44"/>
  <c r="O55" i="44"/>
  <c r="N54" i="44"/>
  <c r="O54" i="44"/>
  <c r="N53" i="44"/>
  <c r="O53" i="44"/>
  <c r="N52" i="44"/>
  <c r="O52" i="44" s="1"/>
  <c r="N51" i="44"/>
  <c r="O51" i="44" s="1"/>
  <c r="N50" i="44"/>
  <c r="O50" i="44"/>
  <c r="N49" i="44"/>
  <c r="O49" i="44"/>
  <c r="N48" i="44"/>
  <c r="O48" i="44"/>
  <c r="N47" i="44"/>
  <c r="O47" i="44" s="1"/>
  <c r="N46" i="44"/>
  <c r="O46" i="44" s="1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/>
  <c r="N40" i="44"/>
  <c r="O40" i="44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/>
  <c r="N33" i="44"/>
  <c r="O33" i="44"/>
  <c r="N32" i="44"/>
  <c r="O32" i="44" s="1"/>
  <c r="N31" i="44"/>
  <c r="O31" i="44" s="1"/>
  <c r="N30" i="44"/>
  <c r="O30" i="44"/>
  <c r="N29" i="44"/>
  <c r="O29" i="44"/>
  <c r="N28" i="44"/>
  <c r="O28" i="44"/>
  <c r="N27" i="44"/>
  <c r="O27" i="44" s="1"/>
  <c r="N26" i="44"/>
  <c r="O26" i="44" s="1"/>
  <c r="N25" i="44"/>
  <c r="O25" i="44" s="1"/>
  <c r="N24" i="44"/>
  <c r="O24" i="44"/>
  <c r="N23" i="44"/>
  <c r="O23" i="44"/>
  <c r="N22" i="44"/>
  <c r="O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88" i="43"/>
  <c r="O88" i="43"/>
  <c r="N87" i="43"/>
  <c r="O87" i="43" s="1"/>
  <c r="M86" i="43"/>
  <c r="L86" i="43"/>
  <c r="K86" i="43"/>
  <c r="J86" i="43"/>
  <c r="I86" i="43"/>
  <c r="H86" i="43"/>
  <c r="G86" i="43"/>
  <c r="F86" i="43"/>
  <c r="E86" i="43"/>
  <c r="D86" i="43"/>
  <c r="N85" i="43"/>
  <c r="O85" i="43"/>
  <c r="N84" i="43"/>
  <c r="O84" i="43" s="1"/>
  <c r="N83" i="43"/>
  <c r="O83" i="43" s="1"/>
  <c r="N82" i="43"/>
  <c r="O82" i="43" s="1"/>
  <c r="N81" i="43"/>
  <c r="O81" i="43"/>
  <c r="N80" i="43"/>
  <c r="O80" i="43"/>
  <c r="N79" i="43"/>
  <c r="O79" i="43" s="1"/>
  <c r="N78" i="43"/>
  <c r="O78" i="43" s="1"/>
  <c r="M77" i="43"/>
  <c r="L77" i="43"/>
  <c r="K77" i="43"/>
  <c r="J77" i="43"/>
  <c r="I77" i="43"/>
  <c r="H77" i="43"/>
  <c r="G77" i="43"/>
  <c r="F77" i="43"/>
  <c r="E77" i="43"/>
  <c r="D77" i="43"/>
  <c r="N76" i="43"/>
  <c r="O76" i="43" s="1"/>
  <c r="N75" i="43"/>
  <c r="O75" i="43" s="1"/>
  <c r="N74" i="43"/>
  <c r="O74" i="43" s="1"/>
  <c r="M73" i="43"/>
  <c r="L73" i="43"/>
  <c r="K73" i="43"/>
  <c r="J73" i="43"/>
  <c r="I73" i="43"/>
  <c r="H73" i="43"/>
  <c r="G73" i="43"/>
  <c r="F73" i="43"/>
  <c r="E73" i="43"/>
  <c r="D73" i="43"/>
  <c r="N72" i="43"/>
  <c r="O72" i="43" s="1"/>
  <c r="N71" i="43"/>
  <c r="O71" i="43"/>
  <c r="N70" i="43"/>
  <c r="O70" i="43"/>
  <c r="N69" i="43"/>
  <c r="O69" i="43" s="1"/>
  <c r="N68" i="43"/>
  <c r="O68" i="43" s="1"/>
  <c r="N67" i="43"/>
  <c r="O67" i="43" s="1"/>
  <c r="N66" i="43"/>
  <c r="O66" i="43" s="1"/>
  <c r="N65" i="43"/>
  <c r="O65" i="43"/>
  <c r="N64" i="43"/>
  <c r="O64" i="43"/>
  <c r="N63" i="43"/>
  <c r="O63" i="43"/>
  <c r="N62" i="43"/>
  <c r="O62" i="43" s="1"/>
  <c r="N61" i="43"/>
  <c r="O61" i="43" s="1"/>
  <c r="N60" i="43"/>
  <c r="O60" i="43"/>
  <c r="N59" i="43"/>
  <c r="O59" i="43"/>
  <c r="N58" i="43"/>
  <c r="O58" i="43"/>
  <c r="N57" i="43"/>
  <c r="O57" i="43"/>
  <c r="N56" i="43"/>
  <c r="O56" i="43" s="1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 s="1"/>
  <c r="N49" i="43"/>
  <c r="O49" i="43" s="1"/>
  <c r="N48" i="43"/>
  <c r="O48" i="43"/>
  <c r="N47" i="43"/>
  <c r="O47" i="43"/>
  <c r="N46" i="43"/>
  <c r="O46" i="43"/>
  <c r="N45" i="43"/>
  <c r="O45" i="43" s="1"/>
  <c r="N44" i="43"/>
  <c r="O44" i="43" s="1"/>
  <c r="N43" i="43"/>
  <c r="O43" i="43" s="1"/>
  <c r="N42" i="43"/>
  <c r="O42" i="43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/>
  <c r="N37" i="43"/>
  <c r="O37" i="43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/>
  <c r="N25" i="43"/>
  <c r="O25" i="43"/>
  <c r="N24" i="43"/>
  <c r="O24" i="43" s="1"/>
  <c r="N23" i="43"/>
  <c r="O23" i="43" s="1"/>
  <c r="N22" i="43"/>
  <c r="O22" i="43"/>
  <c r="N21" i="43"/>
  <c r="O21" i="43"/>
  <c r="N20" i="43"/>
  <c r="O20" i="43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98" i="42"/>
  <c r="O98" i="42" s="1"/>
  <c r="N97" i="42"/>
  <c r="O97" i="42"/>
  <c r="M96" i="42"/>
  <c r="L96" i="42"/>
  <c r="K96" i="42"/>
  <c r="J96" i="42"/>
  <c r="I96" i="42"/>
  <c r="H96" i="42"/>
  <c r="G96" i="42"/>
  <c r="F96" i="42"/>
  <c r="E96" i="42"/>
  <c r="N96" i="42" s="1"/>
  <c r="O96" i="42" s="1"/>
  <c r="D96" i="42"/>
  <c r="N95" i="42"/>
  <c r="O95" i="42"/>
  <c r="N94" i="42"/>
  <c r="O94" i="42"/>
  <c r="N93" i="42"/>
  <c r="O93" i="42" s="1"/>
  <c r="N92" i="42"/>
  <c r="O92" i="42" s="1"/>
  <c r="N91" i="42"/>
  <c r="O91" i="42" s="1"/>
  <c r="N90" i="42"/>
  <c r="O90" i="42"/>
  <c r="N89" i="42"/>
  <c r="O89" i="42"/>
  <c r="M88" i="42"/>
  <c r="L88" i="42"/>
  <c r="K88" i="42"/>
  <c r="J88" i="42"/>
  <c r="I88" i="42"/>
  <c r="H88" i="42"/>
  <c r="G88" i="42"/>
  <c r="F88" i="42"/>
  <c r="E88" i="42"/>
  <c r="D88" i="42"/>
  <c r="N87" i="42"/>
  <c r="O87" i="42"/>
  <c r="N86" i="42"/>
  <c r="O86" i="42"/>
  <c r="N85" i="42"/>
  <c r="O85" i="42"/>
  <c r="N84" i="42"/>
  <c r="O84" i="42" s="1"/>
  <c r="N83" i="42"/>
  <c r="O83" i="42" s="1"/>
  <c r="N82" i="42"/>
  <c r="O82" i="42"/>
  <c r="N81" i="42"/>
  <c r="O81" i="42"/>
  <c r="N80" i="42"/>
  <c r="O80" i="42"/>
  <c r="N79" i="42"/>
  <c r="O79" i="42"/>
  <c r="M78" i="42"/>
  <c r="L78" i="42"/>
  <c r="K78" i="42"/>
  <c r="J78" i="42"/>
  <c r="I78" i="42"/>
  <c r="H78" i="42"/>
  <c r="G78" i="42"/>
  <c r="F78" i="42"/>
  <c r="E78" i="42"/>
  <c r="D78" i="42"/>
  <c r="N77" i="42"/>
  <c r="O77" i="42"/>
  <c r="N76" i="42"/>
  <c r="O76" i="42" s="1"/>
  <c r="N75" i="42"/>
  <c r="O75" i="42" s="1"/>
  <c r="N74" i="42"/>
  <c r="O74" i="42" s="1"/>
  <c r="N73" i="42"/>
  <c r="O73" i="42"/>
  <c r="N72" i="42"/>
  <c r="O72" i="42"/>
  <c r="N71" i="42"/>
  <c r="O71" i="42" s="1"/>
  <c r="N70" i="42"/>
  <c r="O70" i="42" s="1"/>
  <c r="N69" i="42"/>
  <c r="O69" i="42" s="1"/>
  <c r="N68" i="42"/>
  <c r="O68" i="42"/>
  <c r="N67" i="42"/>
  <c r="O67" i="42"/>
  <c r="N66" i="42"/>
  <c r="O66" i="42"/>
  <c r="N65" i="42"/>
  <c r="O65" i="42"/>
  <c r="N64" i="42"/>
  <c r="O64" i="42" s="1"/>
  <c r="N63" i="42"/>
  <c r="O63" i="42" s="1"/>
  <c r="N62" i="42"/>
  <c r="O62" i="42"/>
  <c r="N61" i="42"/>
  <c r="O61" i="42"/>
  <c r="N60" i="42"/>
  <c r="O60" i="42" s="1"/>
  <c r="N59" i="42"/>
  <c r="O59" i="42"/>
  <c r="N58" i="42"/>
  <c r="O58" i="42"/>
  <c r="N57" i="42"/>
  <c r="O57" i="42" s="1"/>
  <c r="N56" i="42"/>
  <c r="O56" i="42"/>
  <c r="N55" i="42"/>
  <c r="O55" i="42" s="1"/>
  <c r="N54" i="42"/>
  <c r="O54" i="42"/>
  <c r="N53" i="42"/>
  <c r="O53" i="42" s="1"/>
  <c r="N52" i="42"/>
  <c r="O52" i="42" s="1"/>
  <c r="N51" i="42"/>
  <c r="O51" i="42" s="1"/>
  <c r="N50" i="42"/>
  <c r="O50" i="42"/>
  <c r="N49" i="42"/>
  <c r="O49" i="42" s="1"/>
  <c r="N48" i="42"/>
  <c r="O48" i="42"/>
  <c r="N47" i="42"/>
  <c r="O47" i="42" s="1"/>
  <c r="N46" i="42"/>
  <c r="O46" i="42" s="1"/>
  <c r="N45" i="42"/>
  <c r="O45" i="42"/>
  <c r="N44" i="42"/>
  <c r="O44" i="42"/>
  <c r="M43" i="42"/>
  <c r="L43" i="42"/>
  <c r="K43" i="42"/>
  <c r="J43" i="42"/>
  <c r="I43" i="42"/>
  <c r="H43" i="42"/>
  <c r="G43" i="42"/>
  <c r="F43" i="42"/>
  <c r="E43" i="42"/>
  <c r="D43" i="42"/>
  <c r="N42" i="42"/>
  <c r="O42" i="42"/>
  <c r="N41" i="42"/>
  <c r="O41" i="42" s="1"/>
  <c r="N40" i="42"/>
  <c r="O40" i="42"/>
  <c r="N39" i="42"/>
  <c r="O39" i="42" s="1"/>
  <c r="N38" i="42"/>
  <c r="O38" i="42" s="1"/>
  <c r="N37" i="42"/>
  <c r="O37" i="42"/>
  <c r="N36" i="42"/>
  <c r="O36" i="42"/>
  <c r="N35" i="42"/>
  <c r="O35" i="42" s="1"/>
  <c r="N34" i="42"/>
  <c r="O34" i="42"/>
  <c r="N33" i="42"/>
  <c r="O33" i="42" s="1"/>
  <c r="N32" i="42"/>
  <c r="O32" i="42" s="1"/>
  <c r="N31" i="42"/>
  <c r="O31" i="42"/>
  <c r="N30" i="42"/>
  <c r="O30" i="42"/>
  <c r="N29" i="42"/>
  <c r="O29" i="42" s="1"/>
  <c r="N28" i="42"/>
  <c r="O28" i="42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/>
  <c r="N15" i="42"/>
  <c r="O15" i="42" s="1"/>
  <c r="N14" i="42"/>
  <c r="O14" i="42"/>
  <c r="M13" i="42"/>
  <c r="L13" i="42"/>
  <c r="K13" i="42"/>
  <c r="J13" i="42"/>
  <c r="I13" i="42"/>
  <c r="H13" i="42"/>
  <c r="N13" i="42" s="1"/>
  <c r="O13" i="42" s="1"/>
  <c r="G13" i="42"/>
  <c r="F13" i="42"/>
  <c r="E13" i="42"/>
  <c r="D13" i="42"/>
  <c r="N12" i="42"/>
  <c r="O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88" i="41"/>
  <c r="O88" i="41"/>
  <c r="N87" i="41"/>
  <c r="O87" i="41" s="1"/>
  <c r="M86" i="41"/>
  <c r="L86" i="41"/>
  <c r="K86" i="41"/>
  <c r="J86" i="41"/>
  <c r="I86" i="41"/>
  <c r="H86" i="41"/>
  <c r="G86" i="41"/>
  <c r="F86" i="41"/>
  <c r="E86" i="41"/>
  <c r="D86" i="41"/>
  <c r="N85" i="41"/>
  <c r="O85" i="41" s="1"/>
  <c r="N84" i="41"/>
  <c r="O84" i="41" s="1"/>
  <c r="N83" i="41"/>
  <c r="O83" i="41"/>
  <c r="N82" i="41"/>
  <c r="O82" i="41"/>
  <c r="N81" i="41"/>
  <c r="O81" i="41" s="1"/>
  <c r="N80" i="41"/>
  <c r="O80" i="41"/>
  <c r="N79" i="41"/>
  <c r="O79" i="41" s="1"/>
  <c r="N78" i="41"/>
  <c r="O78" i="41" s="1"/>
  <c r="M77" i="41"/>
  <c r="L77" i="41"/>
  <c r="K77" i="41"/>
  <c r="J77" i="41"/>
  <c r="I77" i="41"/>
  <c r="H77" i="41"/>
  <c r="G77" i="41"/>
  <c r="F77" i="41"/>
  <c r="E77" i="41"/>
  <c r="D77" i="41"/>
  <c r="N76" i="41"/>
  <c r="O76" i="41" s="1"/>
  <c r="N75" i="41"/>
  <c r="O75" i="41"/>
  <c r="N74" i="41"/>
  <c r="O74" i="41"/>
  <c r="M73" i="41"/>
  <c r="L73" i="41"/>
  <c r="K73" i="41"/>
  <c r="J73" i="41"/>
  <c r="I73" i="41"/>
  <c r="H73" i="41"/>
  <c r="G73" i="41"/>
  <c r="F73" i="41"/>
  <c r="E73" i="41"/>
  <c r="D73" i="41"/>
  <c r="N72" i="41"/>
  <c r="O72" i="41"/>
  <c r="N71" i="41"/>
  <c r="O71" i="41" s="1"/>
  <c r="N70" i="41"/>
  <c r="O70" i="41"/>
  <c r="N69" i="41"/>
  <c r="O69" i="41" s="1"/>
  <c r="N68" i="41"/>
  <c r="O68" i="41" s="1"/>
  <c r="N67" i="41"/>
  <c r="O67" i="41"/>
  <c r="N66" i="41"/>
  <c r="O66" i="41"/>
  <c r="N65" i="41"/>
  <c r="O65" i="41" s="1"/>
  <c r="N64" i="41"/>
  <c r="O64" i="41"/>
  <c r="N63" i="41"/>
  <c r="O63" i="41" s="1"/>
  <c r="N62" i="41"/>
  <c r="O62" i="41" s="1"/>
  <c r="N61" i="41"/>
  <c r="O61" i="41"/>
  <c r="N60" i="41"/>
  <c r="O60" i="41"/>
  <c r="N59" i="41"/>
  <c r="O59" i="41" s="1"/>
  <c r="N58" i="41"/>
  <c r="O58" i="41"/>
  <c r="N57" i="41"/>
  <c r="O57" i="41" s="1"/>
  <c r="N56" i="41"/>
  <c r="O56" i="41" s="1"/>
  <c r="N55" i="41"/>
  <c r="O55" i="41" s="1"/>
  <c r="N54" i="41"/>
  <c r="O54" i="41"/>
  <c r="N53" i="41"/>
  <c r="O53" i="41" s="1"/>
  <c r="N52" i="41"/>
  <c r="O52" i="41"/>
  <c r="N51" i="41"/>
  <c r="O51" i="41" s="1"/>
  <c r="N50" i="41"/>
  <c r="O50" i="41" s="1"/>
  <c r="N49" i="41"/>
  <c r="O49" i="41"/>
  <c r="N48" i="41"/>
  <c r="O48" i="41"/>
  <c r="N47" i="41"/>
  <c r="O47" i="41" s="1"/>
  <c r="N46" i="41"/>
  <c r="O46" i="41"/>
  <c r="N45" i="41"/>
  <c r="O45" i="41" s="1"/>
  <c r="N44" i="41"/>
  <c r="O44" i="41" s="1"/>
  <c r="N43" i="41"/>
  <c r="O43" i="41"/>
  <c r="N42" i="41"/>
  <c r="O42" i="4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/>
  <c r="N37" i="41"/>
  <c r="O37" i="41" s="1"/>
  <c r="N36" i="41"/>
  <c r="O36" i="41" s="1"/>
  <c r="N35" i="41"/>
  <c r="O35" i="41" s="1"/>
  <c r="N34" i="41"/>
  <c r="O34" i="41"/>
  <c r="N33" i="41"/>
  <c r="O33" i="41" s="1"/>
  <c r="N32" i="41"/>
  <c r="O32" i="41"/>
  <c r="N31" i="41"/>
  <c r="O31" i="41" s="1"/>
  <c r="N30" i="41"/>
  <c r="O30" i="41" s="1"/>
  <c r="N29" i="41"/>
  <c r="O29" i="41" s="1"/>
  <c r="N28" i="41"/>
  <c r="O28" i="41"/>
  <c r="N27" i="41"/>
  <c r="O27" i="41" s="1"/>
  <c r="N26" i="41"/>
  <c r="O26" i="4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98" i="40"/>
  <c r="O98" i="40"/>
  <c r="M97" i="40"/>
  <c r="L97" i="40"/>
  <c r="K97" i="40"/>
  <c r="J97" i="40"/>
  <c r="I97" i="40"/>
  <c r="H97" i="40"/>
  <c r="G97" i="40"/>
  <c r="F97" i="40"/>
  <c r="E97" i="40"/>
  <c r="D97" i="40"/>
  <c r="N96" i="40"/>
  <c r="O96" i="40"/>
  <c r="N95" i="40"/>
  <c r="O95" i="40" s="1"/>
  <c r="N94" i="40"/>
  <c r="O94" i="40"/>
  <c r="N93" i="40"/>
  <c r="O93" i="40" s="1"/>
  <c r="N92" i="40"/>
  <c r="O92" i="40" s="1"/>
  <c r="N91" i="40"/>
  <c r="O91" i="40" s="1"/>
  <c r="M90" i="40"/>
  <c r="L90" i="40"/>
  <c r="K90" i="40"/>
  <c r="J90" i="40"/>
  <c r="I90" i="40"/>
  <c r="H90" i="40"/>
  <c r="G90" i="40"/>
  <c r="F90" i="40"/>
  <c r="E90" i="40"/>
  <c r="D90" i="40"/>
  <c r="N89" i="40"/>
  <c r="O89" i="40" s="1"/>
  <c r="N88" i="40"/>
  <c r="O88" i="40"/>
  <c r="N87" i="40"/>
  <c r="O87" i="40" s="1"/>
  <c r="N86" i="40"/>
  <c r="O86" i="40"/>
  <c r="N85" i="40"/>
  <c r="O85" i="40" s="1"/>
  <c r="N84" i="40"/>
  <c r="O84" i="40" s="1"/>
  <c r="M83" i="40"/>
  <c r="N83" i="40" s="1"/>
  <c r="O83" i="40" s="1"/>
  <c r="L83" i="40"/>
  <c r="K83" i="40"/>
  <c r="J83" i="40"/>
  <c r="I83" i="40"/>
  <c r="H83" i="40"/>
  <c r="G83" i="40"/>
  <c r="F83" i="40"/>
  <c r="E83" i="40"/>
  <c r="D83" i="40"/>
  <c r="N82" i="40"/>
  <c r="O82" i="40" s="1"/>
  <c r="N81" i="40"/>
  <c r="O81" i="40"/>
  <c r="N80" i="40"/>
  <c r="O80" i="40"/>
  <c r="N79" i="40"/>
  <c r="O79" i="40" s="1"/>
  <c r="N78" i="40"/>
  <c r="O78" i="40"/>
  <c r="N77" i="40"/>
  <c r="O77" i="40" s="1"/>
  <c r="N76" i="40"/>
  <c r="O76" i="40" s="1"/>
  <c r="N75" i="40"/>
  <c r="O75" i="40"/>
  <c r="N74" i="40"/>
  <c r="O74" i="40"/>
  <c r="N73" i="40"/>
  <c r="O73" i="40" s="1"/>
  <c r="N72" i="40"/>
  <c r="O72" i="40"/>
  <c r="N71" i="40"/>
  <c r="O71" i="40" s="1"/>
  <c r="N70" i="40"/>
  <c r="O70" i="40" s="1"/>
  <c r="N69" i="40"/>
  <c r="O69" i="40"/>
  <c r="N68" i="40"/>
  <c r="O68" i="40"/>
  <c r="N67" i="40"/>
  <c r="O67" i="40" s="1"/>
  <c r="N66" i="40"/>
  <c r="O66" i="40"/>
  <c r="N65" i="40"/>
  <c r="O65" i="40" s="1"/>
  <c r="N64" i="40"/>
  <c r="O64" i="40" s="1"/>
  <c r="N63" i="40"/>
  <c r="O63" i="40" s="1"/>
  <c r="N62" i="40"/>
  <c r="O62" i="40"/>
  <c r="N61" i="40"/>
  <c r="O61" i="40" s="1"/>
  <c r="N60" i="40"/>
  <c r="O60" i="40"/>
  <c r="N59" i="40"/>
  <c r="O59" i="40" s="1"/>
  <c r="N58" i="40"/>
  <c r="O58" i="40" s="1"/>
  <c r="N57" i="40"/>
  <c r="O57" i="40"/>
  <c r="N56" i="40"/>
  <c r="O56" i="40"/>
  <c r="N55" i="40"/>
  <c r="O55" i="40" s="1"/>
  <c r="N54" i="40"/>
  <c r="O54" i="40"/>
  <c r="N53" i="40"/>
  <c r="O53" i="40" s="1"/>
  <c r="N52" i="40"/>
  <c r="O52" i="40" s="1"/>
  <c r="N51" i="40"/>
  <c r="O51" i="40"/>
  <c r="N50" i="40"/>
  <c r="O50" i="40"/>
  <c r="N49" i="40"/>
  <c r="O49" i="40" s="1"/>
  <c r="N48" i="40"/>
  <c r="O48" i="40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/>
  <c r="N41" i="40"/>
  <c r="O41" i="40" s="1"/>
  <c r="N40" i="40"/>
  <c r="O40" i="40"/>
  <c r="N39" i="40"/>
  <c r="O39" i="40" s="1"/>
  <c r="N38" i="40"/>
  <c r="O38" i="40" s="1"/>
  <c r="N37" i="40"/>
  <c r="O37" i="40"/>
  <c r="N36" i="40"/>
  <c r="O36" i="40"/>
  <c r="N35" i="40"/>
  <c r="O35" i="40" s="1"/>
  <c r="N34" i="40"/>
  <c r="O34" i="40"/>
  <c r="N33" i="40"/>
  <c r="O33" i="40" s="1"/>
  <c r="N32" i="40"/>
  <c r="O32" i="40" s="1"/>
  <c r="N31" i="40"/>
  <c r="O31" i="40"/>
  <c r="N30" i="40"/>
  <c r="O30" i="40"/>
  <c r="N29" i="40"/>
  <c r="O29" i="40" s="1"/>
  <c r="N28" i="40"/>
  <c r="O28" i="40"/>
  <c r="N27" i="40"/>
  <c r="O27" i="40" s="1"/>
  <c r="N26" i="40"/>
  <c r="O26" i="40" s="1"/>
  <c r="N25" i="40"/>
  <c r="O25" i="40"/>
  <c r="N24" i="40"/>
  <c r="O24" i="40"/>
  <c r="N23" i="40"/>
  <c r="O23" i="40" s="1"/>
  <c r="N22" i="40"/>
  <c r="O22" i="40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K5" i="40"/>
  <c r="J5" i="40"/>
  <c r="I5" i="40"/>
  <c r="H5" i="40"/>
  <c r="N5" i="40" s="1"/>
  <c r="O5" i="40" s="1"/>
  <c r="G5" i="40"/>
  <c r="F5" i="40"/>
  <c r="E5" i="40"/>
  <c r="D5" i="40"/>
  <c r="N86" i="39"/>
  <c r="O86" i="39"/>
  <c r="N85" i="39"/>
  <c r="O85" i="39" s="1"/>
  <c r="M84" i="39"/>
  <c r="L84" i="39"/>
  <c r="K84" i="39"/>
  <c r="J84" i="39"/>
  <c r="I84" i="39"/>
  <c r="H84" i="39"/>
  <c r="G84" i="39"/>
  <c r="F84" i="39"/>
  <c r="E84" i="39"/>
  <c r="D84" i="39"/>
  <c r="N83" i="39"/>
  <c r="O83" i="39" s="1"/>
  <c r="N82" i="39"/>
  <c r="O82" i="39" s="1"/>
  <c r="N81" i="39"/>
  <c r="O81" i="39"/>
  <c r="N80" i="39"/>
  <c r="O80" i="39"/>
  <c r="N79" i="39"/>
  <c r="O79" i="39" s="1"/>
  <c r="M78" i="39"/>
  <c r="L78" i="39"/>
  <c r="K78" i="39"/>
  <c r="J78" i="39"/>
  <c r="I78" i="39"/>
  <c r="H78" i="39"/>
  <c r="G78" i="39"/>
  <c r="F78" i="39"/>
  <c r="E78" i="39"/>
  <c r="D78" i="39"/>
  <c r="N77" i="39"/>
  <c r="O77" i="39" s="1"/>
  <c r="N76" i="39"/>
  <c r="O76" i="39"/>
  <c r="N75" i="39"/>
  <c r="O75" i="39" s="1"/>
  <c r="N74" i="39"/>
  <c r="O74" i="39" s="1"/>
  <c r="N73" i="39"/>
  <c r="O73" i="39" s="1"/>
  <c r="N72" i="39"/>
  <c r="O72" i="39"/>
  <c r="N71" i="39"/>
  <c r="O71" i="39" s="1"/>
  <c r="N70" i="39"/>
  <c r="O70" i="39"/>
  <c r="N69" i="39"/>
  <c r="O69" i="39" s="1"/>
  <c r="M68" i="39"/>
  <c r="L68" i="39"/>
  <c r="K68" i="39"/>
  <c r="J68" i="39"/>
  <c r="I68" i="39"/>
  <c r="H68" i="39"/>
  <c r="G68" i="39"/>
  <c r="F68" i="39"/>
  <c r="E68" i="39"/>
  <c r="D68" i="39"/>
  <c r="N67" i="39"/>
  <c r="O67" i="39" s="1"/>
  <c r="N66" i="39"/>
  <c r="O66" i="39" s="1"/>
  <c r="N65" i="39"/>
  <c r="O65" i="39" s="1"/>
  <c r="N64" i="39"/>
  <c r="O64" i="39"/>
  <c r="N63" i="39"/>
  <c r="O63" i="39" s="1"/>
  <c r="N62" i="39"/>
  <c r="O62" i="39"/>
  <c r="N61" i="39"/>
  <c r="O61" i="39" s="1"/>
  <c r="N60" i="39"/>
  <c r="O60" i="39" s="1"/>
  <c r="N59" i="39"/>
  <c r="O59" i="39" s="1"/>
  <c r="N58" i="39"/>
  <c r="O58" i="39"/>
  <c r="N57" i="39"/>
  <c r="O57" i="39" s="1"/>
  <c r="N56" i="39"/>
  <c r="O56" i="39"/>
  <c r="N55" i="39"/>
  <c r="O55" i="39" s="1"/>
  <c r="N54" i="39"/>
  <c r="O54" i="39" s="1"/>
  <c r="N53" i="39"/>
  <c r="O53" i="39" s="1"/>
  <c r="N52" i="39"/>
  <c r="O52" i="39"/>
  <c r="N51" i="39"/>
  <c r="O51" i="39" s="1"/>
  <c r="N50" i="39"/>
  <c r="O50" i="39"/>
  <c r="N49" i="39"/>
  <c r="O49" i="39" s="1"/>
  <c r="N48" i="39"/>
  <c r="O48" i="39" s="1"/>
  <c r="N47" i="39"/>
  <c r="O47" i="39" s="1"/>
  <c r="N46" i="39"/>
  <c r="O46" i="39"/>
  <c r="N45" i="39"/>
  <c r="O45" i="39" s="1"/>
  <c r="N44" i="39"/>
  <c r="O44" i="39"/>
  <c r="M43" i="39"/>
  <c r="L43" i="39"/>
  <c r="K43" i="39"/>
  <c r="J43" i="39"/>
  <c r="I43" i="39"/>
  <c r="H43" i="39"/>
  <c r="G43" i="39"/>
  <c r="F43" i="39"/>
  <c r="E43" i="39"/>
  <c r="D43" i="39"/>
  <c r="N42" i="39"/>
  <c r="O42" i="39"/>
  <c r="N41" i="39"/>
  <c r="O41" i="39" s="1"/>
  <c r="N40" i="39"/>
  <c r="O40" i="39" s="1"/>
  <c r="N39" i="39"/>
  <c r="O39" i="39" s="1"/>
  <c r="N38" i="39"/>
  <c r="O38" i="39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/>
  <c r="N25" i="39"/>
  <c r="O25" i="39" s="1"/>
  <c r="N24" i="39"/>
  <c r="O24" i="39"/>
  <c r="N23" i="39"/>
  <c r="O23" i="39" s="1"/>
  <c r="N22" i="39"/>
  <c r="O22" i="39" s="1"/>
  <c r="N21" i="39"/>
  <c r="O21" i="39" s="1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 s="1"/>
  <c r="N16" i="39"/>
  <c r="O16" i="39"/>
  <c r="N15" i="39"/>
  <c r="O15" i="39" s="1"/>
  <c r="N14" i="39"/>
  <c r="O14" i="39" s="1"/>
  <c r="M13" i="39"/>
  <c r="N13" i="39" s="1"/>
  <c r="O13" i="39" s="1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I87" i="39" s="1"/>
  <c r="H5" i="39"/>
  <c r="G5" i="39"/>
  <c r="F5" i="39"/>
  <c r="E5" i="39"/>
  <c r="D5" i="39"/>
  <c r="N86" i="38"/>
  <c r="O86" i="38" s="1"/>
  <c r="N85" i="38"/>
  <c r="O85" i="38" s="1"/>
  <c r="M84" i="38"/>
  <c r="L84" i="38"/>
  <c r="K84" i="38"/>
  <c r="J84" i="38"/>
  <c r="I84" i="38"/>
  <c r="H84" i="38"/>
  <c r="G84" i="38"/>
  <c r="F84" i="38"/>
  <c r="E84" i="38"/>
  <c r="D84" i="38"/>
  <c r="N83" i="38"/>
  <c r="O83" i="38" s="1"/>
  <c r="N82" i="38"/>
  <c r="O82" i="38"/>
  <c r="N81" i="38"/>
  <c r="O81" i="38" s="1"/>
  <c r="N80" i="38"/>
  <c r="O80" i="38"/>
  <c r="N79" i="38"/>
  <c r="O79" i="38" s="1"/>
  <c r="N78" i="38"/>
  <c r="O78" i="38" s="1"/>
  <c r="M77" i="38"/>
  <c r="L77" i="38"/>
  <c r="K77" i="38"/>
  <c r="J77" i="38"/>
  <c r="I77" i="38"/>
  <c r="H77" i="38"/>
  <c r="G77" i="38"/>
  <c r="F77" i="38"/>
  <c r="E77" i="38"/>
  <c r="D77" i="38"/>
  <c r="N76" i="38"/>
  <c r="O76" i="38" s="1"/>
  <c r="N75" i="38"/>
  <c r="O75" i="38" s="1"/>
  <c r="N74" i="38"/>
  <c r="O74" i="38"/>
  <c r="N73" i="38"/>
  <c r="O73" i="38" s="1"/>
  <c r="N72" i="38"/>
  <c r="O72" i="38"/>
  <c r="N71" i="38"/>
  <c r="O71" i="38" s="1"/>
  <c r="N70" i="38"/>
  <c r="O70" i="38" s="1"/>
  <c r="N69" i="38"/>
  <c r="O69" i="38" s="1"/>
  <c r="M68" i="38"/>
  <c r="L68" i="38"/>
  <c r="K68" i="38"/>
  <c r="J68" i="38"/>
  <c r="I68" i="38"/>
  <c r="H68" i="38"/>
  <c r="G68" i="38"/>
  <c r="F68" i="38"/>
  <c r="E68" i="38"/>
  <c r="D68" i="38"/>
  <c r="N67" i="38"/>
  <c r="O67" i="38" s="1"/>
  <c r="N66" i="38"/>
  <c r="O66" i="38"/>
  <c r="N65" i="38"/>
  <c r="O65" i="38" s="1"/>
  <c r="N64" i="38"/>
  <c r="O64" i="38"/>
  <c r="N63" i="38"/>
  <c r="O63" i="38" s="1"/>
  <c r="N62" i="38"/>
  <c r="O62" i="38" s="1"/>
  <c r="N61" i="38"/>
  <c r="O61" i="38" s="1"/>
  <c r="N60" i="38"/>
  <c r="O60" i="38"/>
  <c r="N59" i="38"/>
  <c r="O59" i="38" s="1"/>
  <c r="N58" i="38"/>
  <c r="O58" i="38"/>
  <c r="N57" i="38"/>
  <c r="O57" i="38" s="1"/>
  <c r="N56" i="38"/>
  <c r="O56" i="38" s="1"/>
  <c r="N55" i="38"/>
  <c r="O55" i="38" s="1"/>
  <c r="N54" i="38"/>
  <c r="O54" i="38"/>
  <c r="N53" i="38"/>
  <c r="O53" i="38" s="1"/>
  <c r="N52" i="38"/>
  <c r="O52" i="38"/>
  <c r="N51" i="38"/>
  <c r="O51" i="38" s="1"/>
  <c r="N50" i="38"/>
  <c r="O50" i="38" s="1"/>
  <c r="N49" i="38"/>
  <c r="O49" i="38" s="1"/>
  <c r="N48" i="38"/>
  <c r="O48" i="38"/>
  <c r="N47" i="38"/>
  <c r="O47" i="38" s="1"/>
  <c r="M46" i="38"/>
  <c r="L46" i="38"/>
  <c r="K46" i="38"/>
  <c r="J46" i="38"/>
  <c r="I46" i="38"/>
  <c r="H46" i="38"/>
  <c r="G46" i="38"/>
  <c r="F46" i="38"/>
  <c r="N46" i="38" s="1"/>
  <c r="O46" i="38" s="1"/>
  <c r="E46" i="38"/>
  <c r="D46" i="38"/>
  <c r="N45" i="38"/>
  <c r="O45" i="38" s="1"/>
  <c r="N44" i="38"/>
  <c r="O44" i="38"/>
  <c r="N43" i="38"/>
  <c r="O43" i="38" s="1"/>
  <c r="N42" i="38"/>
  <c r="O42" i="38" s="1"/>
  <c r="N41" i="38"/>
  <c r="O41" i="38"/>
  <c r="N40" i="38"/>
  <c r="O40" i="38"/>
  <c r="N39" i="38"/>
  <c r="O39" i="38" s="1"/>
  <c r="N38" i="38"/>
  <c r="O38" i="38"/>
  <c r="N37" i="38"/>
  <c r="O37" i="38" s="1"/>
  <c r="N36" i="38"/>
  <c r="O36" i="38" s="1"/>
  <c r="N35" i="38"/>
  <c r="O35" i="38"/>
  <c r="N34" i="38"/>
  <c r="O34" i="38"/>
  <c r="N33" i="38"/>
  <c r="O33" i="38" s="1"/>
  <c r="N32" i="38"/>
  <c r="O32" i="38"/>
  <c r="N31" i="38"/>
  <c r="O31" i="38" s="1"/>
  <c r="N30" i="38"/>
  <c r="O30" i="38" s="1"/>
  <c r="N29" i="38"/>
  <c r="O29" i="38"/>
  <c r="N28" i="38"/>
  <c r="O28" i="38"/>
  <c r="N27" i="38"/>
  <c r="O27" i="38" s="1"/>
  <c r="N26" i="38"/>
  <c r="O26" i="38"/>
  <c r="N25" i="38"/>
  <c r="O25" i="38" s="1"/>
  <c r="N24" i="38"/>
  <c r="O24" i="38" s="1"/>
  <c r="N23" i="38"/>
  <c r="O23" i="38"/>
  <c r="N22" i="38"/>
  <c r="O22" i="38"/>
  <c r="N21" i="38"/>
  <c r="O21" i="38" s="1"/>
  <c r="M20" i="38"/>
  <c r="L20" i="38"/>
  <c r="K20" i="38"/>
  <c r="J20" i="38"/>
  <c r="I20" i="38"/>
  <c r="H20" i="38"/>
  <c r="G20" i="38"/>
  <c r="F20" i="38"/>
  <c r="N20" i="38" s="1"/>
  <c r="O20" i="38" s="1"/>
  <c r="E20" i="38"/>
  <c r="D20" i="38"/>
  <c r="N19" i="38"/>
  <c r="O19" i="38" s="1"/>
  <c r="N18" i="38"/>
  <c r="O18" i="38"/>
  <c r="N17" i="38"/>
  <c r="O17" i="38" s="1"/>
  <c r="N16" i="38"/>
  <c r="O16" i="38" s="1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J87" i="38" s="1"/>
  <c r="I5" i="38"/>
  <c r="H5" i="38"/>
  <c r="G5" i="38"/>
  <c r="F5" i="38"/>
  <c r="E5" i="38"/>
  <c r="D5" i="38"/>
  <c r="N84" i="37"/>
  <c r="O84" i="37"/>
  <c r="N83" i="37"/>
  <c r="O83" i="37" s="1"/>
  <c r="M82" i="37"/>
  <c r="L82" i="37"/>
  <c r="K82" i="37"/>
  <c r="J82" i="37"/>
  <c r="I82" i="37"/>
  <c r="H82" i="37"/>
  <c r="G82" i="37"/>
  <c r="F82" i="37"/>
  <c r="E82" i="37"/>
  <c r="D82" i="37"/>
  <c r="N82" i="37" s="1"/>
  <c r="O82" i="37" s="1"/>
  <c r="N81" i="37"/>
  <c r="O81" i="37"/>
  <c r="N80" i="37"/>
  <c r="O80" i="37" s="1"/>
  <c r="N79" i="37"/>
  <c r="O79" i="37" s="1"/>
  <c r="N78" i="37"/>
  <c r="O78" i="37" s="1"/>
  <c r="N77" i="37"/>
  <c r="O77" i="37"/>
  <c r="M76" i="37"/>
  <c r="L76" i="37"/>
  <c r="K76" i="37"/>
  <c r="J76" i="37"/>
  <c r="I76" i="37"/>
  <c r="H76" i="37"/>
  <c r="G76" i="37"/>
  <c r="F76" i="37"/>
  <c r="E76" i="37"/>
  <c r="E85" i="37" s="1"/>
  <c r="D76" i="37"/>
  <c r="N75" i="37"/>
  <c r="O75" i="37"/>
  <c r="N74" i="37"/>
  <c r="O74" i="37" s="1"/>
  <c r="N73" i="37"/>
  <c r="O73" i="37"/>
  <c r="N72" i="37"/>
  <c r="O72" i="37" s="1"/>
  <c r="N71" i="37"/>
  <c r="O71" i="37" s="1"/>
  <c r="M70" i="37"/>
  <c r="L70" i="37"/>
  <c r="L85" i="37" s="1"/>
  <c r="K70" i="37"/>
  <c r="J70" i="37"/>
  <c r="I70" i="37"/>
  <c r="H70" i="37"/>
  <c r="G70" i="37"/>
  <c r="F70" i="37"/>
  <c r="F85" i="37" s="1"/>
  <c r="E70" i="37"/>
  <c r="D70" i="37"/>
  <c r="N69" i="37"/>
  <c r="O69" i="37" s="1"/>
  <c r="N68" i="37"/>
  <c r="O68" i="37"/>
  <c r="N67" i="37"/>
  <c r="O67" i="37" s="1"/>
  <c r="N66" i="37"/>
  <c r="O66" i="37"/>
  <c r="N65" i="37"/>
  <c r="O65" i="37" s="1"/>
  <c r="N64" i="37"/>
  <c r="O64" i="37" s="1"/>
  <c r="N63" i="37"/>
  <c r="O63" i="37" s="1"/>
  <c r="N62" i="37"/>
  <c r="O62" i="37"/>
  <c r="N61" i="37"/>
  <c r="O61" i="37" s="1"/>
  <c r="N60" i="37"/>
  <c r="O60" i="37"/>
  <c r="N59" i="37"/>
  <c r="O59" i="37" s="1"/>
  <c r="N58" i="37"/>
  <c r="O58" i="37" s="1"/>
  <c r="N57" i="37"/>
  <c r="O57" i="37" s="1"/>
  <c r="N56" i="37"/>
  <c r="O56" i="37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/>
  <c r="N49" i="37"/>
  <c r="O49" i="37" s="1"/>
  <c r="N48" i="37"/>
  <c r="O48" i="37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5" i="37"/>
  <c r="O45" i="37" s="1"/>
  <c r="N44" i="37"/>
  <c r="O44" i="37" s="1"/>
  <c r="N43" i="37"/>
  <c r="O43" i="37"/>
  <c r="N42" i="37"/>
  <c r="O42" i="37" s="1"/>
  <c r="N41" i="37"/>
  <c r="O41" i="37" s="1"/>
  <c r="N40" i="37"/>
  <c r="O40" i="37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/>
  <c r="M13" i="37"/>
  <c r="L13" i="37"/>
  <c r="K13" i="37"/>
  <c r="J13" i="37"/>
  <c r="J85" i="37" s="1"/>
  <c r="I13" i="37"/>
  <c r="H13" i="37"/>
  <c r="G13" i="37"/>
  <c r="F13" i="37"/>
  <c r="E13" i="37"/>
  <c r="D13" i="37"/>
  <c r="N12" i="37"/>
  <c r="O12" i="37" s="1"/>
  <c r="N11" i="37"/>
  <c r="O11" i="37" s="1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H5" i="37"/>
  <c r="G5" i="37"/>
  <c r="N5" i="37" s="1"/>
  <c r="O5" i="37" s="1"/>
  <c r="F5" i="37"/>
  <c r="E5" i="37"/>
  <c r="D5" i="37"/>
  <c r="N72" i="36"/>
  <c r="O72" i="36" s="1"/>
  <c r="N71" i="36"/>
  <c r="O71" i="36" s="1"/>
  <c r="N70" i="36"/>
  <c r="O70" i="36" s="1"/>
  <c r="N69" i="36"/>
  <c r="O69" i="36"/>
  <c r="M68" i="36"/>
  <c r="L68" i="36"/>
  <c r="K68" i="36"/>
  <c r="J68" i="36"/>
  <c r="I68" i="36"/>
  <c r="N68" i="36" s="1"/>
  <c r="O68" i="36" s="1"/>
  <c r="H68" i="36"/>
  <c r="G68" i="36"/>
  <c r="F68" i="36"/>
  <c r="E68" i="36"/>
  <c r="D68" i="36"/>
  <c r="N67" i="36"/>
  <c r="O67" i="36" s="1"/>
  <c r="N66" i="36"/>
  <c r="O66" i="36" s="1"/>
  <c r="N65" i="36"/>
  <c r="O65" i="36"/>
  <c r="N64" i="36"/>
  <c r="O64" i="36" s="1"/>
  <c r="N63" i="36"/>
  <c r="O63" i="36" s="1"/>
  <c r="N62" i="36"/>
  <c r="O62" i="36"/>
  <c r="N61" i="36"/>
  <c r="O61" i="36" s="1"/>
  <c r="N60" i="36"/>
  <c r="O60" i="36" s="1"/>
  <c r="M59" i="36"/>
  <c r="N59" i="36" s="1"/>
  <c r="O59" i="36" s="1"/>
  <c r="L59" i="36"/>
  <c r="K59" i="36"/>
  <c r="J59" i="36"/>
  <c r="I59" i="36"/>
  <c r="H59" i="36"/>
  <c r="G59" i="36"/>
  <c r="F59" i="36"/>
  <c r="E59" i="36"/>
  <c r="D59" i="36"/>
  <c r="N58" i="36"/>
  <c r="O58" i="36" s="1"/>
  <c r="N57" i="36"/>
  <c r="O57" i="36"/>
  <c r="M56" i="36"/>
  <c r="L56" i="36"/>
  <c r="K56" i="36"/>
  <c r="J56" i="36"/>
  <c r="I56" i="36"/>
  <c r="H56" i="36"/>
  <c r="N56" i="36" s="1"/>
  <c r="O56" i="36" s="1"/>
  <c r="G56" i="36"/>
  <c r="F56" i="36"/>
  <c r="E56" i="36"/>
  <c r="D56" i="36"/>
  <c r="N55" i="36"/>
  <c r="O55" i="36"/>
  <c r="N54" i="36"/>
  <c r="O54" i="36" s="1"/>
  <c r="N53" i="36"/>
  <c r="O53" i="36" s="1"/>
  <c r="N52" i="36"/>
  <c r="O52" i="36"/>
  <c r="N51" i="36"/>
  <c r="O51" i="36" s="1"/>
  <c r="N50" i="36"/>
  <c r="O50" i="36" s="1"/>
  <c r="N49" i="36"/>
  <c r="O49" i="36" s="1"/>
  <c r="N48" i="36"/>
  <c r="O48" i="36" s="1"/>
  <c r="N47" i="36"/>
  <c r="O47" i="36" s="1"/>
  <c r="N46" i="36"/>
  <c r="O46" i="36"/>
  <c r="N45" i="36"/>
  <c r="O45" i="36" s="1"/>
  <c r="N44" i="36"/>
  <c r="O44" i="36" s="1"/>
  <c r="N43" i="36"/>
  <c r="O43" i="36"/>
  <c r="N42" i="36"/>
  <c r="O42" i="36" s="1"/>
  <c r="N41" i="36"/>
  <c r="O41" i="36" s="1"/>
  <c r="N40" i="36"/>
  <c r="O40" i="36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/>
  <c r="N37" i="36"/>
  <c r="O37" i="36" s="1"/>
  <c r="N36" i="36"/>
  <c r="O36" i="36" s="1"/>
  <c r="N35" i="36"/>
  <c r="O35" i="36"/>
  <c r="N34" i="36"/>
  <c r="O34" i="36" s="1"/>
  <c r="N33" i="36"/>
  <c r="O33" i="36"/>
  <c r="N32" i="36"/>
  <c r="O32" i="36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 s="1"/>
  <c r="N22" i="36"/>
  <c r="O22" i="36" s="1"/>
  <c r="N21" i="36"/>
  <c r="O21" i="36"/>
  <c r="N20" i="36"/>
  <c r="O20" i="36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F73" i="36"/>
  <c r="E17" i="36"/>
  <c r="D17" i="36"/>
  <c r="N17" i="36" s="1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E73" i="36" s="1"/>
  <c r="D14" i="36"/>
  <c r="N13" i="36"/>
  <c r="O13" i="36"/>
  <c r="N12" i="36"/>
  <c r="O12" i="36" s="1"/>
  <c r="N11" i="36"/>
  <c r="O11" i="36" s="1"/>
  <c r="N10" i="36"/>
  <c r="O10" i="36"/>
  <c r="N9" i="36"/>
  <c r="O9" i="36"/>
  <c r="N8" i="36"/>
  <c r="O8" i="36" s="1"/>
  <c r="N7" i="36"/>
  <c r="O7" i="36"/>
  <c r="N6" i="36"/>
  <c r="O6" i="36" s="1"/>
  <c r="M5" i="36"/>
  <c r="L5" i="36"/>
  <c r="L73" i="36" s="1"/>
  <c r="K5" i="36"/>
  <c r="J5" i="36"/>
  <c r="N5" i="36" s="1"/>
  <c r="O5" i="36" s="1"/>
  <c r="I5" i="36"/>
  <c r="I73" i="36" s="1"/>
  <c r="H5" i="36"/>
  <c r="H73" i="36" s="1"/>
  <c r="G5" i="36"/>
  <c r="G73" i="36" s="1"/>
  <c r="F5" i="36"/>
  <c r="E5" i="36"/>
  <c r="D5" i="36"/>
  <c r="N83" i="35"/>
  <c r="O83" i="35" s="1"/>
  <c r="M82" i="35"/>
  <c r="L82" i="35"/>
  <c r="K82" i="35"/>
  <c r="J82" i="35"/>
  <c r="I82" i="35"/>
  <c r="H82" i="35"/>
  <c r="G82" i="35"/>
  <c r="F82" i="35"/>
  <c r="N82" i="35" s="1"/>
  <c r="O82" i="35" s="1"/>
  <c r="E82" i="35"/>
  <c r="D82" i="35"/>
  <c r="N81" i="35"/>
  <c r="O81" i="35" s="1"/>
  <c r="N80" i="35"/>
  <c r="O80" i="35"/>
  <c r="N79" i="35"/>
  <c r="O79" i="35"/>
  <c r="N78" i="35"/>
  <c r="O78" i="35" s="1"/>
  <c r="N77" i="35"/>
  <c r="O77" i="35"/>
  <c r="M76" i="35"/>
  <c r="L76" i="35"/>
  <c r="K76" i="35"/>
  <c r="J76" i="35"/>
  <c r="I76" i="35"/>
  <c r="H76" i="35"/>
  <c r="G76" i="35"/>
  <c r="F76" i="35"/>
  <c r="E76" i="35"/>
  <c r="D76" i="35"/>
  <c r="N76" i="35" s="1"/>
  <c r="O76" i="35" s="1"/>
  <c r="N75" i="35"/>
  <c r="O75" i="35" s="1"/>
  <c r="N74" i="35"/>
  <c r="O74" i="35" s="1"/>
  <c r="N73" i="35"/>
  <c r="O73" i="35"/>
  <c r="N72" i="35"/>
  <c r="O72" i="35"/>
  <c r="M71" i="35"/>
  <c r="L71" i="35"/>
  <c r="K71" i="35"/>
  <c r="J71" i="35"/>
  <c r="I71" i="35"/>
  <c r="H71" i="35"/>
  <c r="G71" i="35"/>
  <c r="F71" i="35"/>
  <c r="E71" i="35"/>
  <c r="N71" i="35"/>
  <c r="O71" i="35" s="1"/>
  <c r="D71" i="35"/>
  <c r="N70" i="35"/>
  <c r="O70" i="35" s="1"/>
  <c r="N69" i="35"/>
  <c r="O69" i="35"/>
  <c r="N68" i="35"/>
  <c r="O68" i="35" s="1"/>
  <c r="N67" i="35"/>
  <c r="O67" i="35" s="1"/>
  <c r="N66" i="35"/>
  <c r="O66" i="35"/>
  <c r="N65" i="35"/>
  <c r="O65" i="35"/>
  <c r="N64" i="35"/>
  <c r="O64" i="35" s="1"/>
  <c r="N63" i="35"/>
  <c r="O63" i="35"/>
  <c r="N62" i="35"/>
  <c r="O62" i="35" s="1"/>
  <c r="N61" i="35"/>
  <c r="O61" i="35" s="1"/>
  <c r="N60" i="35"/>
  <c r="O60" i="35"/>
  <c r="N59" i="35"/>
  <c r="O59" i="35"/>
  <c r="N58" i="35"/>
  <c r="O58" i="35" s="1"/>
  <c r="N57" i="35"/>
  <c r="O57" i="35"/>
  <c r="N56" i="35"/>
  <c r="O56" i="35" s="1"/>
  <c r="N55" i="35"/>
  <c r="O55" i="35" s="1"/>
  <c r="N54" i="35"/>
  <c r="O54" i="35"/>
  <c r="N53" i="35"/>
  <c r="O53" i="35"/>
  <c r="N52" i="35"/>
  <c r="O52" i="35" s="1"/>
  <c r="N51" i="35"/>
  <c r="O51" i="35"/>
  <c r="N50" i="35"/>
  <c r="O50" i="35" s="1"/>
  <c r="N49" i="35"/>
  <c r="O49" i="35" s="1"/>
  <c r="N48" i="35"/>
  <c r="O48" i="35"/>
  <c r="M47" i="35"/>
  <c r="L47" i="35"/>
  <c r="K47" i="35"/>
  <c r="J47" i="35"/>
  <c r="I47" i="35"/>
  <c r="H47" i="35"/>
  <c r="G47" i="35"/>
  <c r="F47" i="35"/>
  <c r="E47" i="35"/>
  <c r="D47" i="35"/>
  <c r="N47" i="35"/>
  <c r="O47" i="35" s="1"/>
  <c r="N46" i="35"/>
  <c r="O46" i="35" s="1"/>
  <c r="N45" i="35"/>
  <c r="O45" i="35" s="1"/>
  <c r="N44" i="35"/>
  <c r="O44" i="35" s="1"/>
  <c r="N43" i="35"/>
  <c r="O43" i="35"/>
  <c r="N42" i="35"/>
  <c r="O42" i="35"/>
  <c r="N41" i="35"/>
  <c r="O41" i="35" s="1"/>
  <c r="N40" i="35"/>
  <c r="O40" i="35" s="1"/>
  <c r="N39" i="35"/>
  <c r="O39" i="35" s="1"/>
  <c r="N38" i="35"/>
  <c r="O38" i="35" s="1"/>
  <c r="N37" i="35"/>
  <c r="O37" i="35"/>
  <c r="N36" i="35"/>
  <c r="O36" i="35"/>
  <c r="N35" i="35"/>
  <c r="O35" i="35" s="1"/>
  <c r="N34" i="35"/>
  <c r="O34" i="35" s="1"/>
  <c r="N33" i="35"/>
  <c r="O33" i="35" s="1"/>
  <c r="N32" i="35"/>
  <c r="O32" i="35" s="1"/>
  <c r="N31" i="35"/>
  <c r="O31" i="35"/>
  <c r="N30" i="35"/>
  <c r="O30" i="35"/>
  <c r="N29" i="35"/>
  <c r="O29" i="35" s="1"/>
  <c r="N28" i="35"/>
  <c r="O28" i="35" s="1"/>
  <c r="N27" i="35"/>
  <c r="O27" i="35" s="1"/>
  <c r="N26" i="35"/>
  <c r="O26" i="35" s="1"/>
  <c r="N25" i="35"/>
  <c r="O25" i="35"/>
  <c r="N24" i="35"/>
  <c r="O24" i="35"/>
  <c r="N23" i="35"/>
  <c r="O23" i="35" s="1"/>
  <c r="N22" i="35"/>
  <c r="O22" i="35" s="1"/>
  <c r="N21" i="35"/>
  <c r="O21" i="35" s="1"/>
  <c r="N20" i="35"/>
  <c r="O20" i="35" s="1"/>
  <c r="N19" i="35"/>
  <c r="O19" i="35"/>
  <c r="M18" i="35"/>
  <c r="L18" i="35"/>
  <c r="K18" i="35"/>
  <c r="K84" i="35" s="1"/>
  <c r="J18" i="35"/>
  <c r="I18" i="35"/>
  <c r="H18" i="35"/>
  <c r="N18" i="35" s="1"/>
  <c r="O18" i="35" s="1"/>
  <c r="G18" i="35"/>
  <c r="F18" i="35"/>
  <c r="E18" i="35"/>
  <c r="D18" i="35"/>
  <c r="N17" i="35"/>
  <c r="O17" i="35" s="1"/>
  <c r="N16" i="35"/>
  <c r="O16" i="35"/>
  <c r="N15" i="35"/>
  <c r="O15" i="35"/>
  <c r="N14" i="35"/>
  <c r="O14" i="35" s="1"/>
  <c r="M13" i="35"/>
  <c r="L13" i="35"/>
  <c r="L84" i="35" s="1"/>
  <c r="K13" i="35"/>
  <c r="J13" i="35"/>
  <c r="I13" i="35"/>
  <c r="I84" i="35" s="1"/>
  <c r="H13" i="35"/>
  <c r="G13" i="35"/>
  <c r="F13" i="35"/>
  <c r="E13" i="35"/>
  <c r="D13" i="35"/>
  <c r="D84" i="35" s="1"/>
  <c r="N12" i="35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M84" i="35"/>
  <c r="L5" i="35"/>
  <c r="K5" i="35"/>
  <c r="J5" i="35"/>
  <c r="I5" i="35"/>
  <c r="H5" i="35"/>
  <c r="H84" i="35"/>
  <c r="G5" i="35"/>
  <c r="F5" i="35"/>
  <c r="F84" i="35" s="1"/>
  <c r="E5" i="35"/>
  <c r="E84" i="35" s="1"/>
  <c r="D5" i="35"/>
  <c r="N85" i="34"/>
  <c r="O85" i="34" s="1"/>
  <c r="N84" i="34"/>
  <c r="O84" i="34"/>
  <c r="M83" i="34"/>
  <c r="L83" i="34"/>
  <c r="K83" i="34"/>
  <c r="J83" i="34"/>
  <c r="I83" i="34"/>
  <c r="H83" i="34"/>
  <c r="G83" i="34"/>
  <c r="F83" i="34"/>
  <c r="E83" i="34"/>
  <c r="D83" i="34"/>
  <c r="N83" i="34" s="1"/>
  <c r="O83" i="34" s="1"/>
  <c r="N82" i="34"/>
  <c r="O82" i="34"/>
  <c r="N81" i="34"/>
  <c r="O81" i="34" s="1"/>
  <c r="N80" i="34"/>
  <c r="O80" i="34" s="1"/>
  <c r="N79" i="34"/>
  <c r="O79" i="34" s="1"/>
  <c r="N78" i="34"/>
  <c r="O78" i="34" s="1"/>
  <c r="N77" i="34"/>
  <c r="O77" i="34"/>
  <c r="M76" i="34"/>
  <c r="L76" i="34"/>
  <c r="K76" i="34"/>
  <c r="J76" i="34"/>
  <c r="I76" i="34"/>
  <c r="H76" i="34"/>
  <c r="G76" i="34"/>
  <c r="F76" i="34"/>
  <c r="E76" i="34"/>
  <c r="N76" i="34" s="1"/>
  <c r="O76" i="34" s="1"/>
  <c r="D76" i="34"/>
  <c r="N75" i="34"/>
  <c r="O75" i="34"/>
  <c r="N74" i="34"/>
  <c r="O74" i="34" s="1"/>
  <c r="N73" i="34"/>
  <c r="O73" i="34" s="1"/>
  <c r="N72" i="34"/>
  <c r="O72" i="34" s="1"/>
  <c r="N71" i="34"/>
  <c r="O71" i="34" s="1"/>
  <c r="M70" i="34"/>
  <c r="L70" i="34"/>
  <c r="K70" i="34"/>
  <c r="J70" i="34"/>
  <c r="I70" i="34"/>
  <c r="H70" i="34"/>
  <c r="G70" i="34"/>
  <c r="F70" i="34"/>
  <c r="E70" i="34"/>
  <c r="N70" i="34" s="1"/>
  <c r="O70" i="34" s="1"/>
  <c r="D70" i="34"/>
  <c r="N69" i="34"/>
  <c r="O69" i="34"/>
  <c r="N68" i="34"/>
  <c r="O68" i="34"/>
  <c r="N67" i="34"/>
  <c r="O67" i="34" s="1"/>
  <c r="N66" i="34"/>
  <c r="O66" i="34" s="1"/>
  <c r="N65" i="34"/>
  <c r="O65" i="34" s="1"/>
  <c r="N64" i="34"/>
  <c r="O64" i="34" s="1"/>
  <c r="N63" i="34"/>
  <c r="O63" i="34"/>
  <c r="N62" i="34"/>
  <c r="O62" i="34"/>
  <c r="N61" i="34"/>
  <c r="O61" i="34" s="1"/>
  <c r="N60" i="34"/>
  <c r="O60" i="34" s="1"/>
  <c r="N59" i="34"/>
  <c r="O59" i="34" s="1"/>
  <c r="N58" i="34"/>
  <c r="O58" i="34" s="1"/>
  <c r="N57" i="34"/>
  <c r="O57" i="34"/>
  <c r="N56" i="34"/>
  <c r="O56" i="34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 s="1"/>
  <c r="M46" i="34"/>
  <c r="L46" i="34"/>
  <c r="K46" i="34"/>
  <c r="J46" i="34"/>
  <c r="I46" i="34"/>
  <c r="H46" i="34"/>
  <c r="G46" i="34"/>
  <c r="N46" i="34" s="1"/>
  <c r="O46" i="34" s="1"/>
  <c r="F46" i="34"/>
  <c r="E46" i="34"/>
  <c r="D46" i="34"/>
  <c r="N45" i="34"/>
  <c r="O45" i="34" s="1"/>
  <c r="N44" i="34"/>
  <c r="O44" i="34" s="1"/>
  <c r="N43" i="34"/>
  <c r="O43" i="34"/>
  <c r="N42" i="34"/>
  <c r="O42" i="34"/>
  <c r="N41" i="34"/>
  <c r="O41" i="34" s="1"/>
  <c r="N40" i="34"/>
  <c r="O40" i="34" s="1"/>
  <c r="N39" i="34"/>
  <c r="O39" i="34" s="1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N13" i="34" s="1"/>
  <c r="O13" i="34" s="1"/>
  <c r="D13" i="34"/>
  <c r="N12" i="34"/>
  <c r="O12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86" i="34" s="1"/>
  <c r="K5" i="34"/>
  <c r="K86" i="34"/>
  <c r="J5" i="34"/>
  <c r="J86" i="34"/>
  <c r="I5" i="34"/>
  <c r="I86" i="34" s="1"/>
  <c r="H5" i="34"/>
  <c r="H86" i="34" s="1"/>
  <c r="G5" i="34"/>
  <c r="G86" i="34" s="1"/>
  <c r="F5" i="34"/>
  <c r="F86" i="34"/>
  <c r="E5" i="34"/>
  <c r="D5" i="34"/>
  <c r="D86" i="34"/>
  <c r="N74" i="33"/>
  <c r="O74" i="33"/>
  <c r="E44" i="33"/>
  <c r="F44" i="33"/>
  <c r="G44" i="33"/>
  <c r="H44" i="33"/>
  <c r="I44" i="33"/>
  <c r="J44" i="33"/>
  <c r="K44" i="33"/>
  <c r="L44" i="33"/>
  <c r="M44" i="33"/>
  <c r="D44" i="33"/>
  <c r="N44" i="33" s="1"/>
  <c r="O44" i="33" s="1"/>
  <c r="E18" i="33"/>
  <c r="F18" i="33"/>
  <c r="F92" i="33" s="1"/>
  <c r="G18" i="33"/>
  <c r="H18" i="33"/>
  <c r="I18" i="33"/>
  <c r="J18" i="33"/>
  <c r="J92" i="33" s="1"/>
  <c r="K18" i="33"/>
  <c r="L18" i="33"/>
  <c r="L92" i="33"/>
  <c r="M18" i="33"/>
  <c r="D18" i="33"/>
  <c r="E13" i="33"/>
  <c r="F13" i="33"/>
  <c r="G13" i="33"/>
  <c r="H13" i="33"/>
  <c r="H92" i="33" s="1"/>
  <c r="I13" i="33"/>
  <c r="J13" i="33"/>
  <c r="K13" i="33"/>
  <c r="L13" i="33"/>
  <c r="M13" i="33"/>
  <c r="D13" i="33"/>
  <c r="D92" i="33" s="1"/>
  <c r="E5" i="33"/>
  <c r="N5" i="33" s="1"/>
  <c r="O5" i="33" s="1"/>
  <c r="F5" i="33"/>
  <c r="G5" i="33"/>
  <c r="H5" i="33"/>
  <c r="I5" i="33"/>
  <c r="I92" i="33" s="1"/>
  <c r="J5" i="33"/>
  <c r="K5" i="33"/>
  <c r="K92" i="33" s="1"/>
  <c r="L5" i="33"/>
  <c r="M5" i="33"/>
  <c r="M92" i="33"/>
  <c r="D5" i="33"/>
  <c r="E89" i="33"/>
  <c r="N89" i="33" s="1"/>
  <c r="O89" i="33" s="1"/>
  <c r="F89" i="33"/>
  <c r="G89" i="33"/>
  <c r="H89" i="33"/>
  <c r="I89" i="33"/>
  <c r="J89" i="33"/>
  <c r="K89" i="33"/>
  <c r="L89" i="33"/>
  <c r="M89" i="33"/>
  <c r="D89" i="33"/>
  <c r="N91" i="33"/>
  <c r="O91" i="33" s="1"/>
  <c r="N90" i="33"/>
  <c r="O90" i="33"/>
  <c r="N85" i="33"/>
  <c r="N86" i="33"/>
  <c r="O86" i="33"/>
  <c r="N87" i="33"/>
  <c r="O87" i="33" s="1"/>
  <c r="N88" i="33"/>
  <c r="O88" i="33" s="1"/>
  <c r="N84" i="33"/>
  <c r="O84" i="33"/>
  <c r="E83" i="33"/>
  <c r="F83" i="33"/>
  <c r="N83" i="33" s="1"/>
  <c r="O83" i="33" s="1"/>
  <c r="G83" i="33"/>
  <c r="H83" i="33"/>
  <c r="I83" i="33"/>
  <c r="J83" i="33"/>
  <c r="K83" i="33"/>
  <c r="L83" i="33"/>
  <c r="M83" i="33"/>
  <c r="D83" i="33"/>
  <c r="E79" i="33"/>
  <c r="F79" i="33"/>
  <c r="G79" i="33"/>
  <c r="H79" i="33"/>
  <c r="I79" i="33"/>
  <c r="J79" i="33"/>
  <c r="K79" i="33"/>
  <c r="L79" i="33"/>
  <c r="M79" i="33"/>
  <c r="D79" i="33"/>
  <c r="N79" i="33" s="1"/>
  <c r="O79" i="33" s="1"/>
  <c r="N80" i="33"/>
  <c r="O80" i="33" s="1"/>
  <c r="N81" i="33"/>
  <c r="O81" i="33" s="1"/>
  <c r="N82" i="33"/>
  <c r="O82" i="33"/>
  <c r="N76" i="33"/>
  <c r="O76" i="33"/>
  <c r="N77" i="33"/>
  <c r="O77" i="33" s="1"/>
  <c r="N75" i="33"/>
  <c r="O75" i="33"/>
  <c r="N73" i="33"/>
  <c r="O73" i="33" s="1"/>
  <c r="N72" i="33"/>
  <c r="O72" i="33" s="1"/>
  <c r="N71" i="33"/>
  <c r="O71" i="33"/>
  <c r="N70" i="33"/>
  <c r="O70" i="33"/>
  <c r="N69" i="33"/>
  <c r="O69" i="33" s="1"/>
  <c r="N68" i="33"/>
  <c r="O68" i="33"/>
  <c r="N67" i="33"/>
  <c r="O67" i="33" s="1"/>
  <c r="N66" i="33"/>
  <c r="O66" i="33" s="1"/>
  <c r="N65" i="33"/>
  <c r="O65" i="33"/>
  <c r="N64" i="33"/>
  <c r="O64" i="33"/>
  <c r="N15" i="33"/>
  <c r="O15" i="33" s="1"/>
  <c r="N46" i="33"/>
  <c r="O46" i="33"/>
  <c r="N47" i="33"/>
  <c r="O47" i="33" s="1"/>
  <c r="N48" i="33"/>
  <c r="O48" i="33" s="1"/>
  <c r="N49" i="33"/>
  <c r="N50" i="33"/>
  <c r="O50" i="33" s="1"/>
  <c r="N51" i="33"/>
  <c r="O51" i="33"/>
  <c r="N52" i="33"/>
  <c r="O52" i="33"/>
  <c r="N53" i="33"/>
  <c r="O53" i="33" s="1"/>
  <c r="N54" i="33"/>
  <c r="O54" i="33"/>
  <c r="N55" i="33"/>
  <c r="O55" i="33"/>
  <c r="N56" i="33"/>
  <c r="O56" i="33" s="1"/>
  <c r="N57" i="33"/>
  <c r="O57" i="33"/>
  <c r="N58" i="33"/>
  <c r="O58" i="33"/>
  <c r="N59" i="33"/>
  <c r="O59" i="33" s="1"/>
  <c r="N60" i="33"/>
  <c r="O60" i="33"/>
  <c r="N61" i="33"/>
  <c r="O61" i="33"/>
  <c r="N62" i="33"/>
  <c r="O62" i="33" s="1"/>
  <c r="N63" i="33"/>
  <c r="O63" i="33"/>
  <c r="N78" i="33"/>
  <c r="O78" i="33"/>
  <c r="N45" i="33"/>
  <c r="O45" i="33" s="1"/>
  <c r="O49" i="33"/>
  <c r="O85" i="33"/>
  <c r="N16" i="33"/>
  <c r="O16" i="33"/>
  <c r="N17" i="33"/>
  <c r="O17" i="33" s="1"/>
  <c r="N7" i="33"/>
  <c r="O7" i="33"/>
  <c r="N8" i="33"/>
  <c r="O8" i="33"/>
  <c r="N9" i="33"/>
  <c r="O9" i="33" s="1"/>
  <c r="N10" i="33"/>
  <c r="O10" i="33"/>
  <c r="N11" i="33"/>
  <c r="O11" i="33"/>
  <c r="N12" i="33"/>
  <c r="O12" i="33" s="1"/>
  <c r="N6" i="33"/>
  <c r="O6" i="33"/>
  <c r="N40" i="33"/>
  <c r="O40" i="33"/>
  <c r="N41" i="33"/>
  <c r="O41" i="33" s="1"/>
  <c r="N42" i="33"/>
  <c r="O42" i="33"/>
  <c r="N43" i="33"/>
  <c r="O43" i="33"/>
  <c r="N37" i="33"/>
  <c r="O37" i="33" s="1"/>
  <c r="N38" i="33"/>
  <c r="O38" i="33"/>
  <c r="N39" i="33"/>
  <c r="O39" i="33"/>
  <c r="N26" i="33"/>
  <c r="O26" i="33" s="1"/>
  <c r="N27" i="33"/>
  <c r="O27" i="33"/>
  <c r="N28" i="33"/>
  <c r="O28" i="33"/>
  <c r="N29" i="33"/>
  <c r="O29" i="33" s="1"/>
  <c r="N30" i="33"/>
  <c r="O30" i="33"/>
  <c r="N31" i="33"/>
  <c r="O31" i="33"/>
  <c r="N32" i="33"/>
  <c r="O32" i="33" s="1"/>
  <c r="N33" i="33"/>
  <c r="O33" i="33"/>
  <c r="N34" i="33"/>
  <c r="O34" i="33"/>
  <c r="N35" i="33"/>
  <c r="O35" i="33" s="1"/>
  <c r="N36" i="33"/>
  <c r="O36" i="33"/>
  <c r="N20" i="33"/>
  <c r="O20" i="33"/>
  <c r="N21" i="33"/>
  <c r="O21" i="33" s="1"/>
  <c r="N22" i="33"/>
  <c r="O22" i="33"/>
  <c r="N23" i="33"/>
  <c r="O23" i="33"/>
  <c r="N24" i="33"/>
  <c r="O24" i="33" s="1"/>
  <c r="N19" i="33"/>
  <c r="O19" i="33"/>
  <c r="N25" i="33"/>
  <c r="O25" i="33"/>
  <c r="N14" i="33"/>
  <c r="O14" i="33" s="1"/>
  <c r="M73" i="36"/>
  <c r="D73" i="36"/>
  <c r="H85" i="37"/>
  <c r="N76" i="37"/>
  <c r="O76" i="37" s="1"/>
  <c r="N46" i="37"/>
  <c r="O46" i="37" s="1"/>
  <c r="G87" i="38"/>
  <c r="H87" i="38"/>
  <c r="L87" i="38"/>
  <c r="F87" i="38"/>
  <c r="N84" i="38"/>
  <c r="O84" i="38"/>
  <c r="N77" i="38"/>
  <c r="O77" i="38" s="1"/>
  <c r="I87" i="38"/>
  <c r="D87" i="38"/>
  <c r="N13" i="38"/>
  <c r="O13" i="38" s="1"/>
  <c r="E87" i="38"/>
  <c r="N87" i="38" s="1"/>
  <c r="O87" i="38" s="1"/>
  <c r="N5" i="38"/>
  <c r="O5" i="38" s="1"/>
  <c r="L87" i="39"/>
  <c r="J87" i="39"/>
  <c r="H87" i="39"/>
  <c r="K87" i="39"/>
  <c r="F87" i="39"/>
  <c r="N84" i="39"/>
  <c r="O84" i="39" s="1"/>
  <c r="N78" i="39"/>
  <c r="O78" i="39"/>
  <c r="N68" i="39"/>
  <c r="O68" i="39"/>
  <c r="D87" i="39"/>
  <c r="N43" i="39"/>
  <c r="O43" i="39"/>
  <c r="G87" i="39"/>
  <c r="N19" i="39"/>
  <c r="O19" i="39" s="1"/>
  <c r="E87" i="39"/>
  <c r="F99" i="40"/>
  <c r="J99" i="40"/>
  <c r="N97" i="40"/>
  <c r="O97" i="40"/>
  <c r="N90" i="40"/>
  <c r="O90" i="40" s="1"/>
  <c r="N45" i="40"/>
  <c r="O45" i="40"/>
  <c r="N19" i="40"/>
  <c r="O19" i="40"/>
  <c r="I99" i="40"/>
  <c r="E99" i="40"/>
  <c r="N13" i="40"/>
  <c r="O13" i="40"/>
  <c r="L99" i="40"/>
  <c r="N5" i="34"/>
  <c r="O5" i="34" s="1"/>
  <c r="G84" i="35"/>
  <c r="K87" i="38"/>
  <c r="N68" i="38"/>
  <c r="O68" i="38"/>
  <c r="G99" i="40"/>
  <c r="K99" i="40"/>
  <c r="D99" i="40"/>
  <c r="N18" i="33"/>
  <c r="O18" i="33" s="1"/>
  <c r="J84" i="35"/>
  <c r="K73" i="36"/>
  <c r="G92" i="33"/>
  <c r="E86" i="34"/>
  <c r="M86" i="34"/>
  <c r="M87" i="38"/>
  <c r="K89" i="41"/>
  <c r="N89" i="41" s="1"/>
  <c r="O89" i="41" s="1"/>
  <c r="H89" i="41"/>
  <c r="L89" i="41"/>
  <c r="F89" i="41"/>
  <c r="J89" i="41"/>
  <c r="N11" i="41"/>
  <c r="O11" i="41"/>
  <c r="M89" i="41"/>
  <c r="N86" i="41"/>
  <c r="O86" i="41"/>
  <c r="G89" i="41"/>
  <c r="N77" i="41"/>
  <c r="O77" i="41"/>
  <c r="N73" i="41"/>
  <c r="O73" i="41"/>
  <c r="I89" i="41"/>
  <c r="N40" i="41"/>
  <c r="O40" i="41" s="1"/>
  <c r="D89" i="41"/>
  <c r="N16" i="41"/>
  <c r="O16" i="41" s="1"/>
  <c r="E89" i="41"/>
  <c r="N5" i="41"/>
  <c r="O5" i="41"/>
  <c r="K89" i="43"/>
  <c r="J89" i="43"/>
  <c r="L89" i="43"/>
  <c r="N13" i="43"/>
  <c r="O13" i="43"/>
  <c r="H89" i="43"/>
  <c r="M89" i="43"/>
  <c r="N73" i="43"/>
  <c r="O73" i="43" s="1"/>
  <c r="G89" i="43"/>
  <c r="F89" i="43"/>
  <c r="N89" i="43" s="1"/>
  <c r="O89" i="43" s="1"/>
  <c r="N86" i="43"/>
  <c r="O86" i="43"/>
  <c r="N77" i="43"/>
  <c r="O77" i="43" s="1"/>
  <c r="I89" i="43"/>
  <c r="D89" i="43"/>
  <c r="N40" i="43"/>
  <c r="O40" i="43" s="1"/>
  <c r="N17" i="43"/>
  <c r="O17" i="43" s="1"/>
  <c r="E89" i="43"/>
  <c r="N5" i="43"/>
  <c r="O5" i="43" s="1"/>
  <c r="J99" i="42"/>
  <c r="L99" i="42"/>
  <c r="M99" i="42"/>
  <c r="K99" i="42"/>
  <c r="N78" i="42"/>
  <c r="O78" i="42"/>
  <c r="H99" i="42"/>
  <c r="N88" i="42"/>
  <c r="O88" i="42"/>
  <c r="I99" i="42"/>
  <c r="F99" i="42"/>
  <c r="G99" i="42"/>
  <c r="N43" i="42"/>
  <c r="O43" i="42" s="1"/>
  <c r="N19" i="42"/>
  <c r="O19" i="42"/>
  <c r="N5" i="42"/>
  <c r="O5" i="42"/>
  <c r="D99" i="42"/>
  <c r="K98" i="44"/>
  <c r="M98" i="44"/>
  <c r="J98" i="44"/>
  <c r="L98" i="44"/>
  <c r="N82" i="44"/>
  <c r="O82" i="44"/>
  <c r="N96" i="44"/>
  <c r="O96" i="44" s="1"/>
  <c r="F98" i="44"/>
  <c r="H98" i="44"/>
  <c r="N89" i="44"/>
  <c r="O89" i="44" s="1"/>
  <c r="I98" i="44"/>
  <c r="N43" i="44"/>
  <c r="O43" i="44" s="1"/>
  <c r="D98" i="44"/>
  <c r="N19" i="44"/>
  <c r="O19" i="44"/>
  <c r="N13" i="44"/>
  <c r="O13" i="44" s="1"/>
  <c r="G98" i="44"/>
  <c r="E98" i="44"/>
  <c r="N98" i="44" s="1"/>
  <c r="O98" i="44" s="1"/>
  <c r="N5" i="44"/>
  <c r="O5" i="44" s="1"/>
  <c r="L98" i="45"/>
  <c r="K98" i="45"/>
  <c r="M98" i="45"/>
  <c r="N95" i="45"/>
  <c r="O95" i="45"/>
  <c r="F98" i="45"/>
  <c r="H98" i="45"/>
  <c r="J98" i="45"/>
  <c r="N88" i="45"/>
  <c r="O88" i="45" s="1"/>
  <c r="N81" i="45"/>
  <c r="O81" i="45" s="1"/>
  <c r="I98" i="45"/>
  <c r="N45" i="45"/>
  <c r="O45" i="45" s="1"/>
  <c r="N19" i="45"/>
  <c r="O19" i="45"/>
  <c r="D98" i="45"/>
  <c r="G98" i="45"/>
  <c r="N98" i="45" s="1"/>
  <c r="O98" i="45" s="1"/>
  <c r="N13" i="45"/>
  <c r="O13" i="45" s="1"/>
  <c r="E98" i="45"/>
  <c r="N5" i="45"/>
  <c r="O5" i="45" s="1"/>
  <c r="L99" i="46"/>
  <c r="J99" i="46"/>
  <c r="K99" i="46"/>
  <c r="M99" i="46"/>
  <c r="N97" i="46"/>
  <c r="O97" i="46"/>
  <c r="N90" i="46"/>
  <c r="O90" i="46" s="1"/>
  <c r="H99" i="46"/>
  <c r="N82" i="46"/>
  <c r="O82" i="46"/>
  <c r="I99" i="46"/>
  <c r="N44" i="46"/>
  <c r="O44" i="46"/>
  <c r="N20" i="46"/>
  <c r="O20" i="46" s="1"/>
  <c r="F99" i="46"/>
  <c r="G99" i="46"/>
  <c r="N14" i="46"/>
  <c r="O14" i="46" s="1"/>
  <c r="E99" i="46"/>
  <c r="N5" i="46"/>
  <c r="O5" i="46"/>
  <c r="D99" i="46"/>
  <c r="N99" i="46" s="1"/>
  <c r="O99" i="46" s="1"/>
  <c r="J103" i="47"/>
  <c r="L103" i="47"/>
  <c r="M103" i="47"/>
  <c r="K103" i="47"/>
  <c r="N100" i="47"/>
  <c r="O100" i="47" s="1"/>
  <c r="N91" i="47"/>
  <c r="O91" i="47" s="1"/>
  <c r="N47" i="47"/>
  <c r="O47" i="47"/>
  <c r="H103" i="47"/>
  <c r="N103" i="47" s="1"/>
  <c r="O103" i="47" s="1"/>
  <c r="N19" i="47"/>
  <c r="O19" i="47"/>
  <c r="G103" i="47"/>
  <c r="I103" i="47"/>
  <c r="D103" i="47"/>
  <c r="F103" i="47"/>
  <c r="N13" i="47"/>
  <c r="O13" i="47"/>
  <c r="E103" i="47"/>
  <c r="N5" i="47"/>
  <c r="O5" i="47"/>
  <c r="O93" i="49"/>
  <c r="P93" i="49"/>
  <c r="O86" i="49"/>
  <c r="P86" i="49" s="1"/>
  <c r="O79" i="49"/>
  <c r="P79" i="49" s="1"/>
  <c r="O45" i="49"/>
  <c r="P45" i="49"/>
  <c r="D95" i="49"/>
  <c r="O17" i="49"/>
  <c r="P17" i="49"/>
  <c r="H95" i="49"/>
  <c r="G95" i="49"/>
  <c r="K95" i="49"/>
  <c r="L95" i="49"/>
  <c r="N95" i="49"/>
  <c r="F95" i="49"/>
  <c r="I95" i="49"/>
  <c r="O12" i="49"/>
  <c r="P12" i="49"/>
  <c r="J95" i="49"/>
  <c r="M95" i="49"/>
  <c r="E95" i="49"/>
  <c r="O95" i="49" s="1"/>
  <c r="P95" i="49" s="1"/>
  <c r="O5" i="49"/>
  <c r="P5" i="49"/>
  <c r="O101" i="50" l="1"/>
  <c r="P101" i="50" s="1"/>
  <c r="N84" i="35"/>
  <c r="O84" i="35" s="1"/>
  <c r="N86" i="34"/>
  <c r="O86" i="34" s="1"/>
  <c r="D85" i="37"/>
  <c r="N85" i="37" s="1"/>
  <c r="O85" i="37" s="1"/>
  <c r="N13" i="35"/>
  <c r="O13" i="35" s="1"/>
  <c r="H99" i="40"/>
  <c r="N99" i="40" s="1"/>
  <c r="O99" i="40" s="1"/>
  <c r="M99" i="40"/>
  <c r="M87" i="39"/>
  <c r="N87" i="39" s="1"/>
  <c r="O87" i="39" s="1"/>
  <c r="J73" i="36"/>
  <c r="N73" i="36" s="1"/>
  <c r="O73" i="36" s="1"/>
  <c r="G85" i="37"/>
  <c r="M85" i="37"/>
  <c r="E99" i="42"/>
  <c r="N99" i="42" s="1"/>
  <c r="O99" i="42" s="1"/>
  <c r="N5" i="35"/>
  <c r="O5" i="35" s="1"/>
  <c r="N13" i="33"/>
  <c r="O13" i="33" s="1"/>
  <c r="I85" i="37"/>
  <c r="E92" i="33"/>
  <c r="N92" i="33" s="1"/>
  <c r="O92" i="33" s="1"/>
  <c r="N5" i="39"/>
  <c r="O5" i="39" s="1"/>
  <c r="N13" i="37"/>
  <c r="O13" i="37" s="1"/>
  <c r="N70" i="37"/>
  <c r="O70" i="37" s="1"/>
  <c r="N14" i="36"/>
  <c r="O14" i="36" s="1"/>
  <c r="K85" i="37"/>
</calcChain>
</file>

<file path=xl/sharedStrings.xml><?xml version="1.0" encoding="utf-8"?>
<sst xmlns="http://schemas.openxmlformats.org/spreadsheetml/2006/main" count="1838" uniqueCount="266">
  <si>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</si>
  <si>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</si>
  <si>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</si>
  <si>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</si>
  <si>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</si>
  <si>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</si>
  <si>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</si>
  <si>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</si>
  <si>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</si>
  <si>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</si>
  <si>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</si>
  <si>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</si>
  <si>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</si>
  <si>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</si>
  <si>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</si>
  <si>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</si>
  <si>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</si>
  <si>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</si>
  <si>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Permits, Fees, and Special Assessments</t>
  </si>
  <si>
    <t>Impact Fees - Residential - Public Safety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</si>
  <si>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</si>
  <si>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</si>
  <si>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</si>
  <si>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</si>
  <si>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</si>
  <si>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</si>
  <si>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Federal Grant - Transportation - Other Transportation</t>
  </si>
  <si>
    <t>Federal Grant - Human Services - Child Support Reimbursement</t>
  </si>
  <si>
    <t>State Grant - Physical Environment - Garbage / Solid Waste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</si>
  <si>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</si>
  <si>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</si>
  <si>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</si>
  <si>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</si>
  <si>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</si>
  <si>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</si>
  <si>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</si>
  <si>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</si>
  <si>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</si>
  <si>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</si>
  <si>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Public Safety - Other Public Safety</t>
  </si>
  <si>
    <t>State Shared Revenues - Transportation - Other Transportation</t>
  </si>
  <si>
    <t>State Shared Revenues - Clerk Allotment from Justice Administrative Commission</t>
  </si>
  <si>
    <t>Grants from Other Local Units - Economic Environment</t>
  </si>
  <si>
    <t>Grants from Other Local Units - Culture / Recreation</t>
  </si>
  <si>
    <t>Grants from Other Local Units - Other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</si>
  <si>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</si>
  <si>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</si>
  <si>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</si>
  <si>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</si>
  <si>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</si>
  <si>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</si>
  <si>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</si>
  <si>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</si>
  <si>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</si>
  <si>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</si>
  <si>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</si>
  <si>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</si>
  <si>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</si>
  <si>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County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</si>
  <si>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</si>
  <si>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</si>
  <si>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</si>
  <si>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</si>
  <si>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</si>
  <si>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Housing for Prisoners</t>
  </si>
  <si>
    <t>Public Safety - Emergency Management Service Fees / Charges</t>
  </si>
  <si>
    <t>Public Safety - Ambulance Fees</t>
  </si>
  <si>
    <t>Physical Environment - Garbage / Solid Waste</t>
  </si>
  <si>
    <t>Transportation (User Fees) - Other Transportation Charges</t>
  </si>
  <si>
    <t>Human Services - Animal Control and Shelter Fees</t>
  </si>
  <si>
    <t>Culture / Recreation - Libraries</t>
  </si>
  <si>
    <t>Culture / Recreation - Parks and Recreation</t>
  </si>
  <si>
    <t>Culture / Recreation - Special Events</t>
  </si>
  <si>
    <t>Total - All Account Codes</t>
  </si>
  <si>
    <t>County Court Criminal - Filing Fees</t>
  </si>
  <si>
    <t>County Court Criminal - Service Charges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</si>
  <si>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</si>
  <si>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</si>
  <si>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</si>
  <si>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</si>
  <si>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</si>
  <si>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</si>
  <si>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</si>
  <si>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</si>
  <si>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</si>
  <si>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</si>
  <si>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</si>
  <si>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</si>
  <si>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</si>
  <si>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Fines - Library</t>
  </si>
  <si>
    <t>Other Judgments, Fines, and Forfeits</t>
  </si>
  <si>
    <t>Judgments and Fines - Other Court-Ordered</t>
  </si>
  <si>
    <t>Interest and Other Earnings - Interest</t>
  </si>
  <si>
    <t>Rents and Royalties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</si>
  <si>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</si>
  <si>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</si>
  <si>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</si>
  <si>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</si>
  <si>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</si>
  <si>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</si>
  <si>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</si>
  <si>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</si>
  <si>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</si>
  <si>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</si>
  <si>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</si>
  <si>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</si>
  <si>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Columbia County Government Revenues Reported by Account Code and Fund Type</t>
  </si>
  <si>
    <t>Local Fiscal Year Ended September 30, 2010</t>
  </si>
  <si>
    <t>Local Business Tax</t>
  </si>
  <si>
    <t>Franchise Fee - Solid Waste</t>
  </si>
  <si>
    <t>Federal Grant - Human Services - Other Human Services</t>
  </si>
  <si>
    <t>State Grant - General Government</t>
  </si>
  <si>
    <t>State Grant - Physical Environment - Sewer / Wastewater</t>
  </si>
  <si>
    <t>State Grant - Physical Environment - Other Physical Environment</t>
  </si>
  <si>
    <t>State Grant - Human Services - Public Welfare</t>
  </si>
  <si>
    <t>State Shared Revenues - General Gov't - Sales and Uses Taxes to Counties</t>
  </si>
  <si>
    <t>State Shared Revenues - Public Safety - Emergency Management Assistance</t>
  </si>
  <si>
    <t>Grants from Other Local Units - General Government</t>
  </si>
  <si>
    <t>General Gov't (Not Court-Related) - Public Records Modernization Trust Fund</t>
  </si>
  <si>
    <t>Public Safety - Protective Inspection Fees</t>
  </si>
  <si>
    <t>Physical Environment - Sewer / Wastewater Utility</t>
  </si>
  <si>
    <t>Culture / Recreation - Special Recreation Facilities</t>
  </si>
  <si>
    <t>Culture / Recreation - Other Culture / Recreation Charges</t>
  </si>
  <si>
    <t>Restricted Local Ordinance Court-Related Board Revenue - Juvenile Alternative Programs</t>
  </si>
  <si>
    <t>Restricted Local Ordinance Court-Related Board Revenue - Not Remitted to the State</t>
  </si>
  <si>
    <t>Judgments and Fines - Intergovernmental Radio Communication Program</t>
  </si>
  <si>
    <t>Judgments and Fines - 10% of Fines to Public Records Modernization Fund</t>
  </si>
  <si>
    <t>Disposition of Fixed Assets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</si>
  <si>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</si>
  <si>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</si>
  <si>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</si>
  <si>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Economic Environment</t>
  </si>
  <si>
    <t>Grants from Other Local Units - Physical Environment</t>
  </si>
  <si>
    <t>2011 Countywide Population:</t>
  </si>
  <si>
    <t>Local Fiscal Year Ended September 30, 2008</t>
  </si>
  <si>
    <t>Other General Taxes</t>
  </si>
  <si>
    <t>Permits and Franchise Fees</t>
  </si>
  <si>
    <t>Other Permits and Fees</t>
  </si>
  <si>
    <t>State Grant - Physical Environment - Water Supply System</t>
  </si>
  <si>
    <t>State Grant - Court-Related Grants - Child Dependency</t>
  </si>
  <si>
    <t>State Grant - Other</t>
  </si>
  <si>
    <t>State Shared Revenues - Public Safety - Enhanced 911 Fee</t>
  </si>
  <si>
    <t>State Shared Revenues - Other</t>
  </si>
  <si>
    <t>Public Safety - Other Public Safety Charges and Fees</t>
  </si>
  <si>
    <t>County Court Criminal - Court Costs</t>
  </si>
  <si>
    <t>Court Service Reimbursement - Circuit-Wide Judicial Reimbursement - Other Counties</t>
  </si>
  <si>
    <t>Fines - Local Ordinance Violations</t>
  </si>
  <si>
    <t>Special Assessments - Capital Improvement</t>
  </si>
  <si>
    <t>Special Assessments - Service Charges</t>
  </si>
  <si>
    <t>Intragovernmental Transfers from Constitutional Fee Officers - Sheriff</t>
  </si>
  <si>
    <t>Intragovernmental Transfers from Constitutional Fee Officers - Tax Collector</t>
  </si>
  <si>
    <t>2008 Countywide Population:</t>
  </si>
  <si>
    <t>Local Fiscal Year Ended September 30, 2012</t>
  </si>
  <si>
    <t>Licenses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</si>
  <si>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</si>
  <si>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</si>
  <si>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</si>
  <si>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</si>
  <si>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</si>
  <si>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</si>
  <si>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</si>
  <si>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</si>
  <si>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</si>
  <si>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</si>
  <si>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</si>
  <si>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</si>
  <si>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</si>
  <si>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</si>
  <si>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</si>
  <si>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</si>
  <si>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</si>
  <si>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Restricted Board Revenue - Juvenile Alternative Programs</t>
  </si>
  <si>
    <t>Court-Related Revenues - Restricted Board Revenue - Traffic Surcharge</t>
  </si>
  <si>
    <t>Court-Related Revenues - Restricted Board Revenue - Other Collections Transferred to BOCC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</si>
  <si>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</si>
  <si>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</si>
  <si>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</si>
  <si>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</si>
  <si>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</si>
  <si>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</si>
  <si>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</si>
  <si>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</si>
  <si>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</si>
  <si>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</si>
  <si>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General Government - Fees Remitted to County from Tax Collector</t>
  </si>
  <si>
    <t>Physical Environment - Water Utility</t>
  </si>
  <si>
    <t>2014 Countywide Population:</t>
  </si>
  <si>
    <t>Local Fiscal Year Ended September 30, 2015</t>
  </si>
  <si>
    <t>Federal Grant - Culture / Recreation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</si>
  <si>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</si>
  <si>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</si>
  <si>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</si>
  <si>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</si>
  <si>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</si>
  <si>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</si>
  <si>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</si>
  <si>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</si>
  <si>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County Court Civil - Non-Local Fines and Forfeitures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</si>
  <si>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</si>
  <si>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</si>
  <si>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</si>
  <si>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</si>
  <si>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</si>
  <si>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</si>
  <si>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Court Service Reimbursement - State Reimbursement</t>
  </si>
  <si>
    <t>2015 Countywide Population:</t>
  </si>
  <si>
    <t>Local Fiscal Year Ended September 30, 2007</t>
  </si>
  <si>
    <t>Occupational Licenses</t>
  </si>
  <si>
    <t>Other Permits, Fees and Licenses</t>
  </si>
  <si>
    <t>Federal Grant - General Government</t>
  </si>
  <si>
    <t>General Gov't (Not Court-Related) - Fees Remitted to County from Clerk of Circuit Court</t>
  </si>
  <si>
    <t>2007 Countywide Population:</t>
  </si>
  <si>
    <t>Franchise Fees, Licenses, and Permits</t>
  </si>
  <si>
    <t>Local Fiscal Year Ended September 30, 2016</t>
  </si>
  <si>
    <t>Federal Grant - Physical Environment - Other Physical Environment</t>
  </si>
  <si>
    <t>Physical Environment - Water / Sewer Combination Utility</t>
  </si>
  <si>
    <t>Court-Ordered Judgments and Fines - As Decided by Circuit Court Civil</t>
  </si>
  <si>
    <t>Other Miscellaneous Revenues - Settlements</t>
  </si>
  <si>
    <t>2016 Countywide Population:</t>
  </si>
  <si>
    <t>Local Fiscal Year Ended September 30, 2006</t>
  </si>
  <si>
    <t>Local Option Fuel Tax / Alternative Fuel Tax</t>
  </si>
  <si>
    <t>Permits, Fees, and Licenses</t>
  </si>
  <si>
    <t>Interest and Other Earnings</t>
  </si>
  <si>
    <t>2006 Countywide Population:</t>
  </si>
  <si>
    <t>Local Fiscal Year Ended September 30, 2017</t>
  </si>
  <si>
    <t>General Government - Fees Remitted to County from Clerk of County Court</t>
  </si>
  <si>
    <t>General Government - Fees Remitted to County from Property Appraiser</t>
  </si>
  <si>
    <t>2017 Countywide Population:</t>
  </si>
  <si>
    <t>Local Fiscal Year Ended September 30, 2018</t>
  </si>
  <si>
    <t>2018 Countywide Population:</t>
  </si>
  <si>
    <t>Local Fiscal Year Ended September 30, 2019</t>
  </si>
  <si>
    <t>Federal Grant - Physical Environment - Sewer / Wastewater</t>
  </si>
  <si>
    <t>Court-Ordered Judgments and Fines - As Decided by Juvenile Court</t>
  </si>
  <si>
    <t>2019 Countywide Population:</t>
  </si>
  <si>
    <t>Local Fiscal Year Ended September 30, 2020</t>
  </si>
  <si>
    <t>Interest and Other Earnings - Gain (Loss) on Sale of Investments</t>
  </si>
  <si>
    <t>2020 Countywide Population:</t>
  </si>
  <si>
    <t>Local Fiscal Year Ended September 30, 2021</t>
  </si>
  <si>
    <t>Confiscation of Deposits or Bonds Held as Performance Guarantees</t>
  </si>
  <si>
    <t>2021 Countywide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</si>
  <si>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</si>
  <si>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</si>
  <si>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</si>
  <si>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</si>
  <si>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</si>
  <si>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</si>
  <si>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</si>
  <si>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</si>
  <si>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</si>
  <si>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</si>
  <si>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</si>
  <si>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</si>
  <si>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</si>
  <si>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</si>
  <si>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Court-Ordered Judgments and Fines - Other</t>
  </si>
  <si>
    <t>Local Fiscal Year Ended September 30, 2022</t>
  </si>
  <si>
    <t>Tourist Development Taxes</t>
  </si>
  <si>
    <t>Small County Surtax</t>
  </si>
  <si>
    <t>Permits - Other</t>
  </si>
  <si>
    <t>State Shared Revenues - Transportation - Constitutional Fuel Tax (2 Cents Fuel Tax)</t>
  </si>
  <si>
    <t>State Shared Revenues - Transportation - County Fuel Tax (1 Cent Fuel Tax)</t>
  </si>
  <si>
    <t>Grants from Other Local Units - Human Services</t>
  </si>
  <si>
    <t>Court-Related Revenues - County Court Civil - Court Costs</t>
  </si>
  <si>
    <t>Other Charges for Services (Not Court-Related)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</si>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</sst>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69"/>
      <c r="M3" s="70"/>
      <c r="N3" s="36"/>
      <c r="O3" s="37"/>
      <c r="P3" s="71" t="s">
        <v>240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241</v>
      </c>
      <c r="N4" s="35" t="s">
        <v>11</v>
      </c>
      <c r="O4" s="35" t="s">
        <v>242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243</v>
      </c>
      <c r="B5" s="26"/>
      <c r="C5" s="26"/>
      <c r="D5" s="27">
        <f>SUM(D6:D12)</f>
        <v>30837560</v>
      </c>
      <c r="E5" s="27">
        <f>SUM(E6:E12)</f>
        <v>10666378</v>
      </c>
      <c r="F5" s="27">
        <f>SUM(F6:F12)</f>
        <v>721988</v>
      </c>
      <c r="G5" s="27">
        <f>SUM(G6:G12)</f>
        <v>1592643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63182701</v>
      </c>
      <c r="N5" s="27">
        <f>SUM(N6:N12)</f>
        <v>0</v>
      </c>
      <c r="O5" s="28">
        <f>SUM(D5:N5)</f>
        <v>107001270</v>
      </c>
      <c r="P5" s="33">
        <f>(O5/P$103)</f>
        <v>1495.9981824536876</v>
      </c>
      <c r="Q5" s="6"/>
    </row>
    <row r="6" spans="1:134">
      <c r="A6" s="12"/>
      <c r="B6" s="25">
        <v>311</v>
      </c>
      <c r="C6" s="20" t="s">
        <v>3</v>
      </c>
      <c r="D6" s="47">
        <v>24400496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63182701</v>
      </c>
      <c r="N6" s="47">
        <v>0</v>
      </c>
      <c r="O6" s="47">
        <f>SUM(D6:N6)</f>
        <v>87583197</v>
      </c>
      <c r="P6" s="48">
        <f>(O6/P$103)</f>
        <v>1224.5116672492136</v>
      </c>
      <c r="Q6" s="9"/>
    </row>
    <row r="7" spans="1:134">
      <c r="A7" s="12"/>
      <c r="B7" s="25">
        <v>312.13</v>
      </c>
      <c r="C7" s="20" t="s">
        <v>256</v>
      </c>
      <c r="D7" s="47">
        <v>0</v>
      </c>
      <c r="E7" s="47">
        <v>2026418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2026418</v>
      </c>
      <c r="P7" s="48">
        <f>(O7/P$103)</f>
        <v>28.331604334148899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876336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876336</v>
      </c>
      <c r="P8" s="48">
        <f>(O8/P$103)</f>
        <v>12.252163579168123</v>
      </c>
      <c r="Q8" s="9"/>
    </row>
    <row r="9" spans="1:134">
      <c r="A9" s="12"/>
      <c r="B9" s="25">
        <v>312.41000000000003</v>
      </c>
      <c r="C9" s="20" t="s">
        <v>244</v>
      </c>
      <c r="D9" s="47">
        <v>0</v>
      </c>
      <c r="E9" s="47">
        <v>1189173</v>
      </c>
      <c r="F9" s="47">
        <v>721988</v>
      </c>
      <c r="G9" s="47">
        <v>1592643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3503804</v>
      </c>
      <c r="P9" s="48">
        <f>(O9/P$103)</f>
        <v>48.987123383432369</v>
      </c>
      <c r="Q9" s="9"/>
    </row>
    <row r="10" spans="1:134">
      <c r="A10" s="12"/>
      <c r="B10" s="25">
        <v>312.64</v>
      </c>
      <c r="C10" s="20" t="s">
        <v>257</v>
      </c>
      <c r="D10" s="47">
        <v>6437064</v>
      </c>
      <c r="E10" s="47">
        <v>5450000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11887064</v>
      </c>
      <c r="P10" s="48">
        <f>(O10/P$103)</f>
        <v>166.1945333799371</v>
      </c>
      <c r="Q10" s="9"/>
    </row>
    <row r="11" spans="1:134">
      <c r="A11" s="12"/>
      <c r="B11" s="25">
        <v>315.10000000000002</v>
      </c>
      <c r="C11" s="20" t="s">
        <v>246</v>
      </c>
      <c r="D11" s="47">
        <v>0</v>
      </c>
      <c r="E11" s="47">
        <v>1117761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1117761</v>
      </c>
      <c r="P11" s="48">
        <f>(O11/P$103)</f>
        <v>15.627556798322265</v>
      </c>
      <c r="Q11" s="9"/>
    </row>
    <row r="12" spans="1:134">
      <c r="A12" s="12"/>
      <c r="B12" s="25">
        <v>316</v>
      </c>
      <c r="C12" s="20" t="s">
        <v>157</v>
      </c>
      <c r="D12" s="47">
        <v>0</v>
      </c>
      <c r="E12" s="47">
        <v>6690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6690</v>
      </c>
      <c r="P12" s="48">
        <f>(O12/P$103)</f>
        <v>9.3533729465221954E-2</v>
      </c>
      <c r="Q12" s="9"/>
    </row>
    <row r="13" spans="1:134" ht="15.75">
      <c r="A13" s="29" t="s">
        <v>18</v>
      </c>
      <c r="B13" s="30"/>
      <c r="C13" s="31"/>
      <c r="D13" s="32">
        <f>SUM(D14:D18)</f>
        <v>59298</v>
      </c>
      <c r="E13" s="32">
        <f>SUM(E14:E18)</f>
        <v>11307284</v>
      </c>
      <c r="F13" s="32">
        <f>SUM(F14:F18)</f>
        <v>0</v>
      </c>
      <c r="G13" s="32">
        <f>SUM(G14:G18)</f>
        <v>5250</v>
      </c>
      <c r="H13" s="32">
        <f>SUM(H14:H18)</f>
        <v>0</v>
      </c>
      <c r="I13" s="32">
        <f>SUM(I14:I18)</f>
        <v>328157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7673502</v>
      </c>
      <c r="N13" s="32">
        <f>SUM(N14:N18)</f>
        <v>0</v>
      </c>
      <c r="O13" s="45">
        <f>SUM(D13:N13)</f>
        <v>19373491</v>
      </c>
      <c r="P13" s="46">
        <f>(O13/P$103)</f>
        <v>270.86320866829777</v>
      </c>
      <c r="Q13" s="10"/>
    </row>
    <row r="14" spans="1:134">
      <c r="A14" s="12"/>
      <c r="B14" s="25">
        <v>322</v>
      </c>
      <c r="C14" s="20" t="s">
        <v>247</v>
      </c>
      <c r="D14" s="47">
        <v>0</v>
      </c>
      <c r="E14" s="47">
        <v>1073193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1073193</v>
      </c>
      <c r="P14" s="48">
        <f>(O14/P$103)</f>
        <v>15.004445997902831</v>
      </c>
      <c r="Q14" s="9"/>
    </row>
    <row r="15" spans="1:134">
      <c r="A15" s="12"/>
      <c r="B15" s="25">
        <v>322.89999999999998</v>
      </c>
      <c r="C15" s="20" t="s">
        <v>258</v>
      </c>
      <c r="D15" s="47">
        <v>59298</v>
      </c>
      <c r="E15" s="47">
        <v>219977</v>
      </c>
      <c r="F15" s="47">
        <v>0</v>
      </c>
      <c r="G15" s="47">
        <v>0</v>
      </c>
      <c r="H15" s="47">
        <v>0</v>
      </c>
      <c r="I15" s="47">
        <v>8728</v>
      </c>
      <c r="J15" s="47">
        <v>0</v>
      </c>
      <c r="K15" s="47">
        <v>0</v>
      </c>
      <c r="L15" s="47">
        <v>0</v>
      </c>
      <c r="M15" s="47">
        <v>7673502</v>
      </c>
      <c r="N15" s="47">
        <v>0</v>
      </c>
      <c r="O15" s="47">
        <f t="shared" ref="O15:O18" si="1">SUM(D15:N15)</f>
        <v>7961505</v>
      </c>
      <c r="P15" s="48">
        <f>(O15/P$103)</f>
        <v>111.31080041943376</v>
      </c>
      <c r="Q15" s="9"/>
    </row>
    <row r="16" spans="1:134">
      <c r="A16" s="12"/>
      <c r="B16" s="25">
        <v>323.7</v>
      </c>
      <c r="C16" s="20" t="s">
        <v>109</v>
      </c>
      <c r="D16" s="47">
        <v>0</v>
      </c>
      <c r="E16" s="47">
        <v>100390</v>
      </c>
      <c r="F16" s="47">
        <v>0</v>
      </c>
      <c r="G16" s="47">
        <v>0</v>
      </c>
      <c r="H16" s="47">
        <v>0</v>
      </c>
      <c r="I16" s="47">
        <v>319429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419819</v>
      </c>
      <c r="P16" s="48">
        <f>(O16/P$103)</f>
        <v>5.8695421181405107</v>
      </c>
      <c r="Q16" s="9"/>
    </row>
    <row r="17" spans="1:17">
      <c r="A17" s="12"/>
      <c r="B17" s="25">
        <v>325.10000000000002</v>
      </c>
      <c r="C17" s="20" t="s">
        <v>147</v>
      </c>
      <c r="D17" s="47">
        <v>0</v>
      </c>
      <c r="E17" s="47">
        <v>0</v>
      </c>
      <c r="F17" s="47">
        <v>0</v>
      </c>
      <c r="G17" s="47">
        <v>5250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5250</v>
      </c>
      <c r="P17" s="48">
        <f>(O17/P$103)</f>
        <v>7.3400908773156234E-2</v>
      </c>
      <c r="Q17" s="9"/>
    </row>
    <row r="18" spans="1:17">
      <c r="A18" s="12"/>
      <c r="B18" s="25">
        <v>325.2</v>
      </c>
      <c r="C18" s="20" t="s">
        <v>20</v>
      </c>
      <c r="D18" s="47">
        <v>0</v>
      </c>
      <c r="E18" s="47">
        <v>9913724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9913724</v>
      </c>
      <c r="P18" s="48">
        <f>(O18/P$103)</f>
        <v>138.60501922404754</v>
      </c>
      <c r="Q18" s="9"/>
    </row>
    <row r="19" spans="1:17" ht="15.75">
      <c r="A19" s="29" t="s">
        <v>248</v>
      </c>
      <c r="B19" s="30"/>
      <c r="C19" s="31"/>
      <c r="D19" s="32">
        <f>SUM(D20:D45)</f>
        <v>8207659</v>
      </c>
      <c r="E19" s="32">
        <f>SUM(E20:E45)</f>
        <v>18985758</v>
      </c>
      <c r="F19" s="32">
        <f>SUM(F20:F45)</f>
        <v>640000</v>
      </c>
      <c r="G19" s="32">
        <f>SUM(G20:G45)</f>
        <v>5147838</v>
      </c>
      <c r="H19" s="32">
        <f>SUM(H20:H45)</f>
        <v>0</v>
      </c>
      <c r="I19" s="32">
        <f>SUM(I20:I45)</f>
        <v>69954</v>
      </c>
      <c r="J19" s="32">
        <f>SUM(J20:J45)</f>
        <v>0</v>
      </c>
      <c r="K19" s="32">
        <f>SUM(K20:K45)</f>
        <v>0</v>
      </c>
      <c r="L19" s="32">
        <f>SUM(L20:L45)</f>
        <v>0</v>
      </c>
      <c r="M19" s="32">
        <f>SUM(M20:M45)</f>
        <v>0</v>
      </c>
      <c r="N19" s="32">
        <f>SUM(N20:N45)</f>
        <v>0</v>
      </c>
      <c r="O19" s="45">
        <f>SUM(D19:N19)</f>
        <v>33051209</v>
      </c>
      <c r="P19" s="46">
        <f>(O19/P$103)</f>
        <v>462.09310031457534</v>
      </c>
      <c r="Q19" s="10"/>
    </row>
    <row r="20" spans="1:17">
      <c r="A20" s="12"/>
      <c r="B20" s="25">
        <v>331.1</v>
      </c>
      <c r="C20" s="20" t="s">
        <v>209</v>
      </c>
      <c r="D20" s="47">
        <v>0</v>
      </c>
      <c r="E20" s="47">
        <v>108719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>SUM(D20:N20)</f>
        <v>108719</v>
      </c>
      <c r="P20" s="48">
        <f>(O20/P$103)</f>
        <v>1.5200139811254807</v>
      </c>
      <c r="Q20" s="9"/>
    </row>
    <row r="21" spans="1:17">
      <c r="A21" s="12"/>
      <c r="B21" s="25">
        <v>331.2</v>
      </c>
      <c r="C21" s="20" t="s">
        <v>22</v>
      </c>
      <c r="D21" s="47">
        <v>30180</v>
      </c>
      <c r="E21" s="47">
        <v>10518008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>SUM(D21:N21)</f>
        <v>10548188</v>
      </c>
      <c r="P21" s="48">
        <f>(O21/P$103)</f>
        <v>147.47554002097169</v>
      </c>
      <c r="Q21" s="9"/>
    </row>
    <row r="22" spans="1:17">
      <c r="A22" s="12"/>
      <c r="B22" s="25">
        <v>331.49</v>
      </c>
      <c r="C22" s="20" t="s">
        <v>26</v>
      </c>
      <c r="D22" s="47">
        <v>0</v>
      </c>
      <c r="E22" s="47">
        <v>2711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ref="O22:O40" si="2">SUM(D22:N22)</f>
        <v>2711</v>
      </c>
      <c r="P22" s="48">
        <f>(O22/P$103)</f>
        <v>3.7902831177909824E-2</v>
      </c>
      <c r="Q22" s="9"/>
    </row>
    <row r="23" spans="1:17">
      <c r="A23" s="12"/>
      <c r="B23" s="25">
        <v>331.5</v>
      </c>
      <c r="C23" s="20" t="s">
        <v>131</v>
      </c>
      <c r="D23" s="47">
        <v>0</v>
      </c>
      <c r="E23" s="47">
        <v>5000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5000</v>
      </c>
      <c r="P23" s="48">
        <f>(O23/P$103)</f>
        <v>6.9905627403005946E-2</v>
      </c>
      <c r="Q23" s="9"/>
    </row>
    <row r="24" spans="1:17">
      <c r="A24" s="12"/>
      <c r="B24" s="25">
        <v>331.65</v>
      </c>
      <c r="C24" s="20" t="s">
        <v>27</v>
      </c>
      <c r="D24" s="47">
        <v>0</v>
      </c>
      <c r="E24" s="47">
        <v>71794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71794</v>
      </c>
      <c r="P24" s="48">
        <f>(O24/P$103)</f>
        <v>1.0037609227542816</v>
      </c>
      <c r="Q24" s="9"/>
    </row>
    <row r="25" spans="1:17">
      <c r="A25" s="12"/>
      <c r="B25" s="25">
        <v>333</v>
      </c>
      <c r="C25" s="20" t="s">
        <v>4</v>
      </c>
      <c r="D25" s="47">
        <v>250360</v>
      </c>
      <c r="E25" s="47">
        <v>112851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363211</v>
      </c>
      <c r="P25" s="48">
        <f>(O25/P$103)</f>
        <v>5.0780985669346386</v>
      </c>
      <c r="Q25" s="9"/>
    </row>
    <row r="26" spans="1:17">
      <c r="A26" s="12"/>
      <c r="B26" s="25">
        <v>334.2</v>
      </c>
      <c r="C26" s="20" t="s">
        <v>25</v>
      </c>
      <c r="D26" s="47">
        <v>111305</v>
      </c>
      <c r="E26" s="47">
        <v>0</v>
      </c>
      <c r="F26" s="47">
        <v>0</v>
      </c>
      <c r="G26" s="47">
        <v>170000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281305</v>
      </c>
      <c r="P26" s="48">
        <f>(O26/P$103)</f>
        <v>3.9329605033205173</v>
      </c>
      <c r="Q26" s="9"/>
    </row>
    <row r="27" spans="1:17">
      <c r="A27" s="12"/>
      <c r="B27" s="25">
        <v>334.34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69954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69954</v>
      </c>
      <c r="P27" s="48">
        <f>(O27/P$103)</f>
        <v>0.97803565186997554</v>
      </c>
      <c r="Q27" s="9"/>
    </row>
    <row r="28" spans="1:17">
      <c r="A28" s="12"/>
      <c r="B28" s="25">
        <v>334.39</v>
      </c>
      <c r="C28" s="20" t="s">
        <v>113</v>
      </c>
      <c r="D28" s="47">
        <v>0</v>
      </c>
      <c r="E28" s="47">
        <v>0</v>
      </c>
      <c r="F28" s="47">
        <v>0</v>
      </c>
      <c r="G28" s="47">
        <v>1736066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1736066</v>
      </c>
      <c r="P28" s="48">
        <f>(O28/P$103)</f>
        <v>24.272156588605384</v>
      </c>
      <c r="Q28" s="9"/>
    </row>
    <row r="29" spans="1:17">
      <c r="A29" s="12"/>
      <c r="B29" s="25">
        <v>334.49</v>
      </c>
      <c r="C29" s="20" t="s">
        <v>29</v>
      </c>
      <c r="D29" s="47">
        <v>261754</v>
      </c>
      <c r="E29" s="47">
        <v>0</v>
      </c>
      <c r="F29" s="47">
        <v>0</v>
      </c>
      <c r="G29" s="47">
        <v>1865114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2126868</v>
      </c>
      <c r="P29" s="48">
        <f>(O29/P$103)</f>
        <v>29.736008388675288</v>
      </c>
      <c r="Q29" s="9"/>
    </row>
    <row r="30" spans="1:17">
      <c r="A30" s="12"/>
      <c r="B30" s="25">
        <v>334.5</v>
      </c>
      <c r="C30" s="20" t="s">
        <v>30</v>
      </c>
      <c r="D30" s="47">
        <v>0</v>
      </c>
      <c r="E30" s="47">
        <v>842225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842225</v>
      </c>
      <c r="P30" s="48">
        <f>(O30/P$103)</f>
        <v>11.775253407899337</v>
      </c>
      <c r="Q30" s="9"/>
    </row>
    <row r="31" spans="1:17">
      <c r="A31" s="12"/>
      <c r="B31" s="25">
        <v>334.62</v>
      </c>
      <c r="C31" s="20" t="s">
        <v>114</v>
      </c>
      <c r="D31" s="47">
        <v>28519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28519</v>
      </c>
      <c r="P31" s="48">
        <f>(O31/P$103)</f>
        <v>0.3987277175812653</v>
      </c>
      <c r="Q31" s="9"/>
    </row>
    <row r="32" spans="1:17">
      <c r="A32" s="12"/>
      <c r="B32" s="25">
        <v>334.7</v>
      </c>
      <c r="C32" s="20" t="s">
        <v>32</v>
      </c>
      <c r="D32" s="47">
        <v>0</v>
      </c>
      <c r="E32" s="47">
        <v>538381</v>
      </c>
      <c r="F32" s="47">
        <v>0</v>
      </c>
      <c r="G32" s="47">
        <v>3375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541756</v>
      </c>
      <c r="P32" s="48">
        <f>(O32/P$103)</f>
        <v>7.5743586158685776</v>
      </c>
      <c r="Q32" s="9"/>
    </row>
    <row r="33" spans="1:17">
      <c r="A33" s="12"/>
      <c r="B33" s="25">
        <v>335.12099999999998</v>
      </c>
      <c r="C33" s="20" t="s">
        <v>249</v>
      </c>
      <c r="D33" s="47">
        <v>2310772</v>
      </c>
      <c r="E33" s="47">
        <v>400000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2710772</v>
      </c>
      <c r="P33" s="48">
        <f>(O33/P$103)</f>
        <v>37.899643481300245</v>
      </c>
      <c r="Q33" s="9"/>
    </row>
    <row r="34" spans="1:17">
      <c r="A34" s="12"/>
      <c r="B34" s="25">
        <v>335.13</v>
      </c>
      <c r="C34" s="20" t="s">
        <v>159</v>
      </c>
      <c r="D34" s="47">
        <v>28903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28903</v>
      </c>
      <c r="P34" s="48">
        <f>(O34/P$103)</f>
        <v>0.40409646976581615</v>
      </c>
      <c r="Q34" s="9"/>
    </row>
    <row r="35" spans="1:17">
      <c r="A35" s="12"/>
      <c r="B35" s="25">
        <v>335.14</v>
      </c>
      <c r="C35" s="20" t="s">
        <v>160</v>
      </c>
      <c r="D35" s="47">
        <v>0</v>
      </c>
      <c r="E35" s="47">
        <v>36772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36772</v>
      </c>
      <c r="P35" s="48">
        <f>(O35/P$103)</f>
        <v>0.51411394617266692</v>
      </c>
      <c r="Q35" s="9"/>
    </row>
    <row r="36" spans="1:17">
      <c r="A36" s="12"/>
      <c r="B36" s="25">
        <v>335.15</v>
      </c>
      <c r="C36" s="20" t="s">
        <v>161</v>
      </c>
      <c r="D36" s="47">
        <v>32128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32128</v>
      </c>
      <c r="P36" s="48">
        <f>(O36/P$103)</f>
        <v>0.44918559944075498</v>
      </c>
      <c r="Q36" s="9"/>
    </row>
    <row r="37" spans="1:17">
      <c r="A37" s="12"/>
      <c r="B37" s="25">
        <v>335.16</v>
      </c>
      <c r="C37" s="20" t="s">
        <v>250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223250</v>
      </c>
      <c r="P37" s="48">
        <f>(O37/P$103)</f>
        <v>3.1212862635442153</v>
      </c>
      <c r="Q37" s="9"/>
    </row>
    <row r="38" spans="1:17">
      <c r="A38" s="12"/>
      <c r="B38" s="25">
        <v>335.18</v>
      </c>
      <c r="C38" s="20" t="s">
        <v>251</v>
      </c>
      <c r="D38" s="47">
        <v>2500275</v>
      </c>
      <c r="E38" s="47">
        <v>4075000</v>
      </c>
      <c r="F38" s="47">
        <v>640000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7215275</v>
      </c>
      <c r="P38" s="48">
        <f>(O38/P$103)</f>
        <v>100.87766515204474</v>
      </c>
      <c r="Q38" s="9"/>
    </row>
    <row r="39" spans="1:17">
      <c r="A39" s="12"/>
      <c r="B39" s="25">
        <v>335.19</v>
      </c>
      <c r="C39" s="20" t="s">
        <v>164</v>
      </c>
      <c r="D39" s="47">
        <v>2403463</v>
      </c>
      <c r="E39" s="47">
        <v>486850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2890313</v>
      </c>
      <c r="P39" s="48">
        <f>(O39/P$103)</f>
        <v>40.409828731212862</v>
      </c>
      <c r="Q39" s="9"/>
    </row>
    <row r="40" spans="1:17">
      <c r="A40" s="12"/>
      <c r="B40" s="25">
        <v>335.29</v>
      </c>
      <c r="C40" s="20" t="s">
        <v>39</v>
      </c>
      <c r="D40" s="47">
        <v>0</v>
      </c>
      <c r="E40" s="47">
        <v>1793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1793</v>
      </c>
      <c r="P40" s="48">
        <f>(O40/P$103)</f>
        <v>2.506815798671793E-2</v>
      </c>
      <c r="Q40" s="9"/>
    </row>
    <row r="41" spans="1:17">
      <c r="A41" s="12"/>
      <c r="B41" s="25">
        <v>335.43</v>
      </c>
      <c r="C41" s="20" t="s">
        <v>259</v>
      </c>
      <c r="D41" s="47">
        <v>0</v>
      </c>
      <c r="E41" s="47">
        <v>490458</v>
      </c>
      <c r="F41" s="47">
        <v>0</v>
      </c>
      <c r="G41" s="47">
        <v>1373283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ref="O41:O45" si="3">SUM(D41:N41)</f>
        <v>1863741</v>
      </c>
      <c r="P41" s="48">
        <f>(O41/P$103)</f>
        <v>26.057196784341141</v>
      </c>
      <c r="Q41" s="9"/>
    </row>
    <row r="42" spans="1:17">
      <c r="A42" s="12"/>
      <c r="B42" s="25">
        <v>335.44</v>
      </c>
      <c r="C42" s="20" t="s">
        <v>260</v>
      </c>
      <c r="D42" s="47">
        <v>0</v>
      </c>
      <c r="E42" s="47">
        <v>812207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812207</v>
      </c>
      <c r="P42" s="48">
        <f>(O42/P$103)</f>
        <v>11.355567983222649</v>
      </c>
      <c r="Q42" s="9"/>
    </row>
    <row r="43" spans="1:17">
      <c r="A43" s="12"/>
      <c r="B43" s="25">
        <v>335.48</v>
      </c>
      <c r="C43" s="20" t="s">
        <v>40</v>
      </c>
      <c r="D43" s="47">
        <v>0</v>
      </c>
      <c r="E43" s="47">
        <v>97313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97313</v>
      </c>
      <c r="P43" s="48">
        <f>(O43/P$103)</f>
        <v>1.3605452638937434</v>
      </c>
      <c r="Q43" s="9"/>
    </row>
    <row r="44" spans="1:17">
      <c r="A44" s="12"/>
      <c r="B44" s="25">
        <v>337.1</v>
      </c>
      <c r="C44" s="20" t="s">
        <v>117</v>
      </c>
      <c r="D44" s="47">
        <v>0</v>
      </c>
      <c r="E44" s="47">
        <v>162426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3"/>
        <v>162426</v>
      </c>
      <c r="P44" s="48">
        <f>(O44/P$103)</f>
        <v>2.2708982873121286</v>
      </c>
      <c r="Q44" s="9"/>
    </row>
    <row r="45" spans="1:17">
      <c r="A45" s="12"/>
      <c r="B45" s="25">
        <v>337.6</v>
      </c>
      <c r="C45" s="20" t="s">
        <v>261</v>
      </c>
      <c r="D45" s="47">
        <v>250000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3"/>
        <v>250000</v>
      </c>
      <c r="P45" s="48">
        <f>(O45/P$103)</f>
        <v>3.4952813701502969</v>
      </c>
      <c r="Q45" s="9"/>
    </row>
    <row r="46" spans="1:17" ht="15.75">
      <c r="A46" s="29" t="s">
        <v>50</v>
      </c>
      <c r="B46" s="30"/>
      <c r="C46" s="31"/>
      <c r="D46" s="32">
        <f>SUM(D47:D83)</f>
        <v>3100853</v>
      </c>
      <c r="E46" s="32">
        <f>SUM(E47:E83)</f>
        <v>5539177</v>
      </c>
      <c r="F46" s="32">
        <f>SUM(F47:F83)</f>
        <v>0</v>
      </c>
      <c r="G46" s="32">
        <f>SUM(G47:G83)</f>
        <v>32000</v>
      </c>
      <c r="H46" s="32">
        <f>SUM(H47:H83)</f>
        <v>0</v>
      </c>
      <c r="I46" s="32">
        <f>SUM(I47:I83)</f>
        <v>4330674</v>
      </c>
      <c r="J46" s="32">
        <f>SUM(J47:J83)</f>
        <v>0</v>
      </c>
      <c r="K46" s="32">
        <f>SUM(K47:K83)</f>
        <v>0</v>
      </c>
      <c r="L46" s="32">
        <f>SUM(L47:L83)</f>
        <v>0</v>
      </c>
      <c r="M46" s="32">
        <f>SUM(M47:M83)</f>
        <v>114178</v>
      </c>
      <c r="N46" s="32">
        <f>SUM(N47:N83)</f>
        <v>0</v>
      </c>
      <c r="O46" s="32">
        <f>SUM(D46:N46)</f>
        <v>13116882</v>
      </c>
      <c r="P46" s="46">
        <f>(O46/P$103)</f>
        <v>183.38877315623907</v>
      </c>
      <c r="Q46" s="10"/>
    </row>
    <row r="47" spans="1:17">
      <c r="A47" s="12"/>
      <c r="B47" s="25">
        <v>341.1</v>
      </c>
      <c r="C47" s="20" t="s">
        <v>165</v>
      </c>
      <c r="D47" s="47">
        <v>0</v>
      </c>
      <c r="E47" s="47">
        <v>254010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>SUM(D47:N47)</f>
        <v>254010</v>
      </c>
      <c r="P47" s="48">
        <f>(O47/P$103)</f>
        <v>3.5513456833275079</v>
      </c>
      <c r="Q47" s="9"/>
    </row>
    <row r="48" spans="1:17">
      <c r="A48" s="12"/>
      <c r="B48" s="25">
        <v>341.15</v>
      </c>
      <c r="C48" s="20" t="s">
        <v>166</v>
      </c>
      <c r="D48" s="47">
        <v>0</v>
      </c>
      <c r="E48" s="47">
        <v>87878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ref="O48:O83" si="4">SUM(D48:N48)</f>
        <v>87878</v>
      </c>
      <c r="P48" s="48">
        <f>(O48/P$103)</f>
        <v>1.2286333449842712</v>
      </c>
      <c r="Q48" s="9"/>
    </row>
    <row r="49" spans="1:17">
      <c r="A49" s="12"/>
      <c r="B49" s="25">
        <v>341.52</v>
      </c>
      <c r="C49" s="20" t="s">
        <v>167</v>
      </c>
      <c r="D49" s="47">
        <v>91674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91674</v>
      </c>
      <c r="P49" s="48">
        <f>(O49/P$103)</f>
        <v>1.2817056973086334</v>
      </c>
      <c r="Q49" s="9"/>
    </row>
    <row r="50" spans="1:17">
      <c r="A50" s="12"/>
      <c r="B50" s="25">
        <v>341.54</v>
      </c>
      <c r="C50" s="20" t="s">
        <v>225</v>
      </c>
      <c r="D50" s="47">
        <v>0</v>
      </c>
      <c r="E50" s="47">
        <v>110814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110814</v>
      </c>
      <c r="P50" s="48">
        <f>(O50/P$103)</f>
        <v>1.5493044390073401</v>
      </c>
      <c r="Q50" s="9"/>
    </row>
    <row r="51" spans="1:17">
      <c r="A51" s="12"/>
      <c r="B51" s="25">
        <v>341.8</v>
      </c>
      <c r="C51" s="20" t="s">
        <v>168</v>
      </c>
      <c r="D51" s="47">
        <v>0</v>
      </c>
      <c r="E51" s="47">
        <v>2265803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2265803</v>
      </c>
      <c r="P51" s="48">
        <f>(O51/P$103)</f>
        <v>31.678476057322616</v>
      </c>
      <c r="Q51" s="9"/>
    </row>
    <row r="52" spans="1:17">
      <c r="A52" s="12"/>
      <c r="B52" s="25">
        <v>341.9</v>
      </c>
      <c r="C52" s="20" t="s">
        <v>169</v>
      </c>
      <c r="D52" s="47">
        <v>1290888</v>
      </c>
      <c r="E52" s="47">
        <v>244019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1534907</v>
      </c>
      <c r="P52" s="48">
        <f>(O52/P$103)</f>
        <v>21.459727368053127</v>
      </c>
      <c r="Q52" s="9"/>
    </row>
    <row r="53" spans="1:17">
      <c r="A53" s="12"/>
      <c r="B53" s="25">
        <v>342.1</v>
      </c>
      <c r="C53" s="20" t="s">
        <v>63</v>
      </c>
      <c r="D53" s="47">
        <v>1180222</v>
      </c>
      <c r="E53" s="47">
        <v>179215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1359437</v>
      </c>
      <c r="P53" s="48">
        <f>(O53/P$103)</f>
        <v>19.006459279972038</v>
      </c>
      <c r="Q53" s="9"/>
    </row>
    <row r="54" spans="1:17">
      <c r="A54" s="12"/>
      <c r="B54" s="25">
        <v>342.3</v>
      </c>
      <c r="C54" s="20" t="s">
        <v>64</v>
      </c>
      <c r="D54" s="47">
        <v>10663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10663</v>
      </c>
      <c r="P54" s="48">
        <f>(O54/P$103)</f>
        <v>0.14908074099965046</v>
      </c>
      <c r="Q54" s="9"/>
    </row>
    <row r="55" spans="1:17">
      <c r="A55" s="12"/>
      <c r="B55" s="25">
        <v>342.4</v>
      </c>
      <c r="C55" s="20" t="s">
        <v>65</v>
      </c>
      <c r="D55" s="47">
        <v>262685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262685</v>
      </c>
      <c r="P55" s="48">
        <f>(O55/P$103)</f>
        <v>3.6726319468717232</v>
      </c>
      <c r="Q55" s="9"/>
    </row>
    <row r="56" spans="1:17">
      <c r="A56" s="12"/>
      <c r="B56" s="25">
        <v>342.5</v>
      </c>
      <c r="C56" s="20" t="s">
        <v>119</v>
      </c>
      <c r="D56" s="47">
        <v>0</v>
      </c>
      <c r="E56" s="47">
        <v>45926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45926</v>
      </c>
      <c r="P56" s="48">
        <f>(O56/P$103)</f>
        <v>0.64209716882209023</v>
      </c>
      <c r="Q56" s="9"/>
    </row>
    <row r="57" spans="1:17">
      <c r="A57" s="12"/>
      <c r="B57" s="25">
        <v>342.9</v>
      </c>
      <c r="C57" s="20" t="s">
        <v>143</v>
      </c>
      <c r="D57" s="47">
        <v>4450</v>
      </c>
      <c r="E57" s="47">
        <v>327505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331955</v>
      </c>
      <c r="P57" s="48">
        <f>(O57/P$103)</f>
        <v>4.6411045089129672</v>
      </c>
      <c r="Q57" s="9"/>
    </row>
    <row r="58" spans="1:17">
      <c r="A58" s="12"/>
      <c r="B58" s="25">
        <v>343.3</v>
      </c>
      <c r="C58" s="20" t="s">
        <v>185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302497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302497</v>
      </c>
      <c r="P58" s="48">
        <f>(O58/P$103)</f>
        <v>4.2292485145054179</v>
      </c>
      <c r="Q58" s="9"/>
    </row>
    <row r="59" spans="1:17">
      <c r="A59" s="12"/>
      <c r="B59" s="25">
        <v>343.4</v>
      </c>
      <c r="C59" s="20" t="s">
        <v>67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3898223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3898223</v>
      </c>
      <c r="P59" s="48">
        <f>(O59/P$103)</f>
        <v>54.50154491436561</v>
      </c>
      <c r="Q59" s="9"/>
    </row>
    <row r="60" spans="1:17">
      <c r="A60" s="12"/>
      <c r="B60" s="25">
        <v>343.5</v>
      </c>
      <c r="C60" s="20" t="s">
        <v>120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22000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22000</v>
      </c>
      <c r="P60" s="48">
        <f>(O60/P$103)</f>
        <v>0.30758476057322615</v>
      </c>
      <c r="Q60" s="9"/>
    </row>
    <row r="61" spans="1:17">
      <c r="A61" s="12"/>
      <c r="B61" s="25">
        <v>343.6</v>
      </c>
      <c r="C61" s="20" t="s">
        <v>215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107954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107954</v>
      </c>
      <c r="P61" s="48">
        <f>(O61/P$103)</f>
        <v>1.5093184201328207</v>
      </c>
      <c r="Q61" s="9"/>
    </row>
    <row r="62" spans="1:17">
      <c r="A62" s="12"/>
      <c r="B62" s="25">
        <v>344.9</v>
      </c>
      <c r="C62" s="20" t="s">
        <v>170</v>
      </c>
      <c r="D62" s="47">
        <v>0</v>
      </c>
      <c r="E62" s="47">
        <v>3400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3400</v>
      </c>
      <c r="P62" s="48">
        <f>(O62/P$103)</f>
        <v>4.7535826634044043E-2</v>
      </c>
      <c r="Q62" s="9"/>
    </row>
    <row r="63" spans="1:17">
      <c r="A63" s="12"/>
      <c r="B63" s="25">
        <v>346.4</v>
      </c>
      <c r="C63" s="20" t="s">
        <v>69</v>
      </c>
      <c r="D63" s="47">
        <v>6231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6231</v>
      </c>
      <c r="P63" s="48">
        <f>(O63/P$103)</f>
        <v>8.7116392869626011E-2</v>
      </c>
      <c r="Q63" s="9"/>
    </row>
    <row r="64" spans="1:17">
      <c r="A64" s="12"/>
      <c r="B64" s="25">
        <v>347.1</v>
      </c>
      <c r="C64" s="20" t="s">
        <v>70</v>
      </c>
      <c r="D64" s="47">
        <v>0</v>
      </c>
      <c r="E64" s="47">
        <v>6821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6821</v>
      </c>
      <c r="P64" s="48">
        <f>(O64/P$103)</f>
        <v>9.5365256903180706E-2</v>
      </c>
      <c r="Q64" s="9"/>
    </row>
    <row r="65" spans="1:17">
      <c r="A65" s="12"/>
      <c r="B65" s="25">
        <v>347.9</v>
      </c>
      <c r="C65" s="20" t="s">
        <v>122</v>
      </c>
      <c r="D65" s="47">
        <v>0</v>
      </c>
      <c r="E65" s="47">
        <v>0</v>
      </c>
      <c r="F65" s="47">
        <v>0</v>
      </c>
      <c r="G65" s="47">
        <v>32000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32000</v>
      </c>
      <c r="P65" s="48">
        <f>(O65/P$103)</f>
        <v>0.44739601537923801</v>
      </c>
      <c r="Q65" s="9"/>
    </row>
    <row r="66" spans="1:17">
      <c r="A66" s="12"/>
      <c r="B66" s="25">
        <v>348.11</v>
      </c>
      <c r="C66" s="20" t="s">
        <v>189</v>
      </c>
      <c r="D66" s="47">
        <v>0</v>
      </c>
      <c r="E66" s="47">
        <v>450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>SUM(D66:N66)</f>
        <v>450</v>
      </c>
      <c r="P66" s="48">
        <f>(O66/P$103)</f>
        <v>6.2915064662705349E-3</v>
      </c>
      <c r="Q66" s="9"/>
    </row>
    <row r="67" spans="1:17">
      <c r="A67" s="12"/>
      <c r="B67" s="25">
        <v>348.12</v>
      </c>
      <c r="C67" s="20" t="s">
        <v>190</v>
      </c>
      <c r="D67" s="47">
        <v>0</v>
      </c>
      <c r="E67" s="47">
        <v>6994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ref="O67:O79" si="5">SUM(D67:N67)</f>
        <v>6994</v>
      </c>
      <c r="P67" s="48">
        <f>(O67/P$103)</f>
        <v>9.7783991611324714E-2</v>
      </c>
      <c r="Q67" s="9"/>
    </row>
    <row r="68" spans="1:17">
      <c r="A68" s="12"/>
      <c r="B68" s="25">
        <v>348.13</v>
      </c>
      <c r="C68" s="20" t="s">
        <v>191</v>
      </c>
      <c r="D68" s="47">
        <v>0</v>
      </c>
      <c r="E68" s="47">
        <v>164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164</v>
      </c>
      <c r="P68" s="48">
        <f>(O68/P$103)</f>
        <v>2.2929045788185947E-3</v>
      </c>
      <c r="Q68" s="9"/>
    </row>
    <row r="69" spans="1:17">
      <c r="A69" s="12"/>
      <c r="B69" s="25">
        <v>348.14</v>
      </c>
      <c r="C69" s="20" t="s">
        <v>192</v>
      </c>
      <c r="D69" s="47">
        <v>0</v>
      </c>
      <c r="E69" s="47">
        <v>93029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93029</v>
      </c>
      <c r="P69" s="48">
        <f>(O69/P$103)</f>
        <v>1.3006501223348479</v>
      </c>
      <c r="Q69" s="9"/>
    </row>
    <row r="70" spans="1:17">
      <c r="A70" s="12"/>
      <c r="B70" s="25">
        <v>348.22</v>
      </c>
      <c r="C70" s="20" t="s">
        <v>193</v>
      </c>
      <c r="D70" s="47">
        <v>0</v>
      </c>
      <c r="E70" s="47">
        <v>5174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5174</v>
      </c>
      <c r="P70" s="48">
        <f>(O70/P$103)</f>
        <v>7.2338343236630548E-2</v>
      </c>
      <c r="Q70" s="9"/>
    </row>
    <row r="71" spans="1:17">
      <c r="A71" s="12"/>
      <c r="B71" s="25">
        <v>348.23</v>
      </c>
      <c r="C71" s="20" t="s">
        <v>194</v>
      </c>
      <c r="D71" s="47">
        <v>0</v>
      </c>
      <c r="E71" s="47">
        <v>135772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135772</v>
      </c>
      <c r="P71" s="48">
        <f>(O71/P$103)</f>
        <v>1.8982453687521845</v>
      </c>
      <c r="Q71" s="9"/>
    </row>
    <row r="72" spans="1:17">
      <c r="A72" s="12"/>
      <c r="B72" s="25">
        <v>348.31</v>
      </c>
      <c r="C72" s="20" t="s">
        <v>195</v>
      </c>
      <c r="D72" s="47">
        <v>0</v>
      </c>
      <c r="E72" s="47">
        <v>314725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314725</v>
      </c>
      <c r="P72" s="48">
        <f>(O72/P$103)</f>
        <v>4.400209716882209</v>
      </c>
      <c r="Q72" s="9"/>
    </row>
    <row r="73" spans="1:17">
      <c r="A73" s="12"/>
      <c r="B73" s="25">
        <v>348.32</v>
      </c>
      <c r="C73" s="20" t="s">
        <v>196</v>
      </c>
      <c r="D73" s="47">
        <v>0</v>
      </c>
      <c r="E73" s="47">
        <v>4223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4223</v>
      </c>
      <c r="P73" s="48">
        <f>(O73/P$103)</f>
        <v>5.9042292904578818E-2</v>
      </c>
      <c r="Q73" s="9"/>
    </row>
    <row r="74" spans="1:17">
      <c r="A74" s="12"/>
      <c r="B74" s="25">
        <v>348.33</v>
      </c>
      <c r="C74" s="20" t="s">
        <v>262</v>
      </c>
      <c r="D74" s="47">
        <v>0</v>
      </c>
      <c r="E74" s="47">
        <v>208543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208543</v>
      </c>
      <c r="P74" s="48">
        <f>(O74/P$103)</f>
        <v>2.9156658511010138</v>
      </c>
      <c r="Q74" s="9"/>
    </row>
    <row r="75" spans="1:17">
      <c r="A75" s="12"/>
      <c r="B75" s="25">
        <v>348.52</v>
      </c>
      <c r="C75" s="20" t="s">
        <v>252</v>
      </c>
      <c r="D75" s="47">
        <v>0</v>
      </c>
      <c r="E75" s="47">
        <v>85349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5"/>
        <v>85349</v>
      </c>
      <c r="P75" s="48">
        <f>(O75/P$103)</f>
        <v>1.1932750786438309</v>
      </c>
      <c r="Q75" s="9"/>
    </row>
    <row r="76" spans="1:17">
      <c r="A76" s="12"/>
      <c r="B76" s="25">
        <v>348.53</v>
      </c>
      <c r="C76" s="20" t="s">
        <v>253</v>
      </c>
      <c r="D76" s="47">
        <v>0</v>
      </c>
      <c r="E76" s="47">
        <v>405190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5"/>
        <v>405190</v>
      </c>
      <c r="P76" s="48">
        <f>(O76/P$103)</f>
        <v>5.6650122334847959</v>
      </c>
      <c r="Q76" s="9"/>
    </row>
    <row r="77" spans="1:17">
      <c r="A77" s="12"/>
      <c r="B77" s="25">
        <v>348.62</v>
      </c>
      <c r="C77" s="20" t="s">
        <v>200</v>
      </c>
      <c r="D77" s="47">
        <v>0</v>
      </c>
      <c r="E77" s="47">
        <v>7171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5"/>
        <v>7171</v>
      </c>
      <c r="P77" s="48">
        <f>(O77/P$103)</f>
        <v>0.10025865082139113</v>
      </c>
      <c r="Q77" s="9"/>
    </row>
    <row r="78" spans="1:17">
      <c r="A78" s="12"/>
      <c r="B78" s="25">
        <v>348.71</v>
      </c>
      <c r="C78" s="20" t="s">
        <v>202</v>
      </c>
      <c r="D78" s="47">
        <v>0</v>
      </c>
      <c r="E78" s="47">
        <v>63965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5"/>
        <v>63965</v>
      </c>
      <c r="P78" s="48">
        <f>(O78/P$103)</f>
        <v>0.89430269136665497</v>
      </c>
      <c r="Q78" s="9"/>
    </row>
    <row r="79" spans="1:17">
      <c r="A79" s="12"/>
      <c r="B79" s="25">
        <v>348.72</v>
      </c>
      <c r="C79" s="20" t="s">
        <v>203</v>
      </c>
      <c r="D79" s="47">
        <v>0</v>
      </c>
      <c r="E79" s="47">
        <v>13967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5"/>
        <v>13967</v>
      </c>
      <c r="P79" s="48">
        <f>(O79/P$103)</f>
        <v>0.19527437958755681</v>
      </c>
      <c r="Q79" s="9"/>
    </row>
    <row r="80" spans="1:17">
      <c r="A80" s="12"/>
      <c r="B80" s="25">
        <v>348.85</v>
      </c>
      <c r="C80" s="20" t="s">
        <v>204</v>
      </c>
      <c r="D80" s="47">
        <v>0</v>
      </c>
      <c r="E80" s="47">
        <v>467586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467586</v>
      </c>
      <c r="P80" s="48">
        <f>(O80/P$103)</f>
        <v>6.5373785389723871</v>
      </c>
      <c r="Q80" s="9"/>
    </row>
    <row r="81" spans="1:17">
      <c r="A81" s="12"/>
      <c r="B81" s="25">
        <v>348.92399999999998</v>
      </c>
      <c r="C81" s="20" t="s">
        <v>171</v>
      </c>
      <c r="D81" s="47">
        <v>0</v>
      </c>
      <c r="E81" s="47">
        <v>20350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ref="O81:O82" si="6">SUM(D81:N81)</f>
        <v>20350</v>
      </c>
      <c r="P81" s="48">
        <f>(O81/P$103)</f>
        <v>0.2845159035302342</v>
      </c>
      <c r="Q81" s="9"/>
    </row>
    <row r="82" spans="1:17">
      <c r="A82" s="12"/>
      <c r="B82" s="25">
        <v>348.99</v>
      </c>
      <c r="C82" s="20" t="s">
        <v>173</v>
      </c>
      <c r="D82" s="47">
        <v>254040</v>
      </c>
      <c r="E82" s="47">
        <v>181134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6"/>
        <v>435174</v>
      </c>
      <c r="P82" s="48">
        <f>(O82/P$103)</f>
        <v>6.0842222998951412</v>
      </c>
      <c r="Q82" s="9"/>
    </row>
    <row r="83" spans="1:17">
      <c r="A83" s="12"/>
      <c r="B83" s="25">
        <v>349</v>
      </c>
      <c r="C83" s="20" t="s">
        <v>263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114178</v>
      </c>
      <c r="N83" s="47">
        <v>0</v>
      </c>
      <c r="O83" s="47">
        <f t="shared" si="4"/>
        <v>114178</v>
      </c>
      <c r="P83" s="48">
        <f>(O83/P$103)</f>
        <v>1.5963369451240825</v>
      </c>
      <c r="Q83" s="9"/>
    </row>
    <row r="84" spans="1:17" ht="15.75">
      <c r="A84" s="29" t="s">
        <v>51</v>
      </c>
      <c r="B84" s="30"/>
      <c r="C84" s="31"/>
      <c r="D84" s="32">
        <f>SUM(D85:D90)</f>
        <v>76420</v>
      </c>
      <c r="E84" s="32">
        <f>SUM(E85:E90)</f>
        <v>161684</v>
      </c>
      <c r="F84" s="32">
        <f>SUM(F85:F90)</f>
        <v>0</v>
      </c>
      <c r="G84" s="32">
        <f>SUM(G85:G90)</f>
        <v>0</v>
      </c>
      <c r="H84" s="32">
        <f>SUM(H85:H90)</f>
        <v>0</v>
      </c>
      <c r="I84" s="32">
        <f>SUM(I85:I90)</f>
        <v>0</v>
      </c>
      <c r="J84" s="32">
        <f>SUM(J85:J90)</f>
        <v>0</v>
      </c>
      <c r="K84" s="32">
        <f>SUM(K85:K90)</f>
        <v>0</v>
      </c>
      <c r="L84" s="32">
        <f>SUM(L85:L90)</f>
        <v>0</v>
      </c>
      <c r="M84" s="32">
        <f>SUM(M85:M90)</f>
        <v>11381396</v>
      </c>
      <c r="N84" s="32">
        <f>SUM(N85:N90)</f>
        <v>0</v>
      </c>
      <c r="O84" s="32">
        <f>SUM(D84:N84)</f>
        <v>11619500</v>
      </c>
      <c r="P84" s="46">
        <f>(O84/P$103)</f>
        <v>162.4536875218455</v>
      </c>
      <c r="Q84" s="10"/>
    </row>
    <row r="85" spans="1:17">
      <c r="A85" s="13"/>
      <c r="B85" s="40">
        <v>351.7</v>
      </c>
      <c r="C85" s="21" t="s">
        <v>177</v>
      </c>
      <c r="D85" s="47">
        <v>74795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ref="O85:O90" si="7">SUM(D85:N85)</f>
        <v>74795</v>
      </c>
      <c r="P85" s="48">
        <f>(O85/P$103)</f>
        <v>1.0457182803215659</v>
      </c>
      <c r="Q85" s="9"/>
    </row>
    <row r="86" spans="1:17">
      <c r="A86" s="13"/>
      <c r="B86" s="40">
        <v>351.8</v>
      </c>
      <c r="C86" s="21" t="s">
        <v>178</v>
      </c>
      <c r="D86" s="47">
        <v>0</v>
      </c>
      <c r="E86" s="47">
        <v>95004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7"/>
        <v>95004</v>
      </c>
      <c r="P86" s="48">
        <f>(O86/P$103)</f>
        <v>1.3282628451590353</v>
      </c>
      <c r="Q86" s="9"/>
    </row>
    <row r="87" spans="1:17">
      <c r="A87" s="13"/>
      <c r="B87" s="40">
        <v>351.9</v>
      </c>
      <c r="C87" s="21" t="s">
        <v>254</v>
      </c>
      <c r="D87" s="47">
        <v>0</v>
      </c>
      <c r="E87" s="47">
        <v>17443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11381396</v>
      </c>
      <c r="N87" s="47">
        <v>0</v>
      </c>
      <c r="O87" s="47">
        <f t="shared" si="7"/>
        <v>11398839</v>
      </c>
      <c r="P87" s="48">
        <f>(O87/P$103)</f>
        <v>159.36859839217058</v>
      </c>
      <c r="Q87" s="9"/>
    </row>
    <row r="88" spans="1:17">
      <c r="A88" s="13"/>
      <c r="B88" s="40">
        <v>352</v>
      </c>
      <c r="C88" s="21" t="s">
        <v>89</v>
      </c>
      <c r="D88" s="47">
        <v>0</v>
      </c>
      <c r="E88" s="47">
        <v>12088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7"/>
        <v>12088</v>
      </c>
      <c r="P88" s="48">
        <f>(O88/P$103)</f>
        <v>0.16900384480950717</v>
      </c>
      <c r="Q88" s="9"/>
    </row>
    <row r="89" spans="1:17">
      <c r="A89" s="13"/>
      <c r="B89" s="40">
        <v>354</v>
      </c>
      <c r="C89" s="21" t="s">
        <v>146</v>
      </c>
      <c r="D89" s="47">
        <v>1625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7"/>
        <v>1625</v>
      </c>
      <c r="P89" s="48">
        <f>(O89/P$103)</f>
        <v>2.2719328905976933E-2</v>
      </c>
      <c r="Q89" s="9"/>
    </row>
    <row r="90" spans="1:17">
      <c r="A90" s="13"/>
      <c r="B90" s="40">
        <v>358.1</v>
      </c>
      <c r="C90" s="21" t="s">
        <v>238</v>
      </c>
      <c r="D90" s="47">
        <v>0</v>
      </c>
      <c r="E90" s="47">
        <v>37149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7"/>
        <v>37149</v>
      </c>
      <c r="P90" s="48">
        <f>(O90/P$103)</f>
        <v>0.51938483047885353</v>
      </c>
      <c r="Q90" s="9"/>
    </row>
    <row r="91" spans="1:17" ht="15.75">
      <c r="A91" s="29" t="s">
        <v>5</v>
      </c>
      <c r="B91" s="30"/>
      <c r="C91" s="31"/>
      <c r="D91" s="32">
        <f>SUM(D92:D97)</f>
        <v>601425</v>
      </c>
      <c r="E91" s="32">
        <f>SUM(E92:E97)</f>
        <v>713689</v>
      </c>
      <c r="F91" s="32">
        <f>SUM(F92:F97)</f>
        <v>1429</v>
      </c>
      <c r="G91" s="32">
        <f>SUM(G92:G97)</f>
        <v>-33987</v>
      </c>
      <c r="H91" s="32">
        <f>SUM(H92:H97)</f>
        <v>0</v>
      </c>
      <c r="I91" s="32">
        <f>SUM(I92:I97)</f>
        <v>-595406</v>
      </c>
      <c r="J91" s="32">
        <f>SUM(J92:J97)</f>
        <v>0</v>
      </c>
      <c r="K91" s="32">
        <f>SUM(K92:K97)</f>
        <v>0</v>
      </c>
      <c r="L91" s="32">
        <f>SUM(L92:L97)</f>
        <v>0</v>
      </c>
      <c r="M91" s="32">
        <f>SUM(M92:M97)</f>
        <v>6562313</v>
      </c>
      <c r="N91" s="32">
        <f>SUM(N92:N97)</f>
        <v>0</v>
      </c>
      <c r="O91" s="32">
        <f>SUM(D91:N91)</f>
        <v>7249463</v>
      </c>
      <c r="P91" s="46">
        <f>(O91/P$103)</f>
        <v>101.35565186997553</v>
      </c>
      <c r="Q91" s="10"/>
    </row>
    <row r="92" spans="1:17">
      <c r="A92" s="12"/>
      <c r="B92" s="25">
        <v>361.1</v>
      </c>
      <c r="C92" s="20" t="s">
        <v>92</v>
      </c>
      <c r="D92" s="47">
        <v>-40759</v>
      </c>
      <c r="E92" s="47">
        <v>-79851</v>
      </c>
      <c r="F92" s="47">
        <v>1429</v>
      </c>
      <c r="G92" s="47">
        <v>-33987</v>
      </c>
      <c r="H92" s="47">
        <v>0</v>
      </c>
      <c r="I92" s="47">
        <v>-747563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>SUM(D92:N92)</f>
        <v>-900731</v>
      </c>
      <c r="P92" s="48">
        <f>(O92/P$103)</f>
        <v>-12.59323313526739</v>
      </c>
      <c r="Q92" s="9"/>
    </row>
    <row r="93" spans="1:17">
      <c r="A93" s="12"/>
      <c r="B93" s="25">
        <v>362</v>
      </c>
      <c r="C93" s="20" t="s">
        <v>93</v>
      </c>
      <c r="D93" s="47">
        <v>12325</v>
      </c>
      <c r="E93" s="47">
        <v>21736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ref="O93:O97" si="8">SUM(D93:N93)</f>
        <v>34061</v>
      </c>
      <c r="P93" s="48">
        <f>(O93/P$103)</f>
        <v>0.4762111149947571</v>
      </c>
      <c r="Q93" s="9"/>
    </row>
    <row r="94" spans="1:17">
      <c r="A94" s="12"/>
      <c r="B94" s="25">
        <v>364</v>
      </c>
      <c r="C94" s="20" t="s">
        <v>180</v>
      </c>
      <c r="D94" s="47">
        <v>112619</v>
      </c>
      <c r="E94" s="47">
        <v>3600</v>
      </c>
      <c r="F94" s="47">
        <v>0</v>
      </c>
      <c r="G94" s="47">
        <v>0</v>
      </c>
      <c r="H94" s="47">
        <v>0</v>
      </c>
      <c r="I94" s="47">
        <v>107875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8"/>
        <v>224094</v>
      </c>
      <c r="P94" s="48">
        <f>(O94/P$103)</f>
        <v>3.1330863334498429</v>
      </c>
      <c r="Q94" s="9"/>
    </row>
    <row r="95" spans="1:17">
      <c r="A95" s="12"/>
      <c r="B95" s="25">
        <v>365</v>
      </c>
      <c r="C95" s="20" t="s">
        <v>181</v>
      </c>
      <c r="D95" s="47">
        <v>81</v>
      </c>
      <c r="E95" s="47">
        <v>0</v>
      </c>
      <c r="F95" s="47">
        <v>0</v>
      </c>
      <c r="G95" s="47">
        <v>0</v>
      </c>
      <c r="H95" s="47">
        <v>0</v>
      </c>
      <c r="I95" s="47">
        <v>36655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8"/>
        <v>36736</v>
      </c>
      <c r="P95" s="48">
        <f>(O95/P$103)</f>
        <v>0.5136106256553653</v>
      </c>
      <c r="Q95" s="9"/>
    </row>
    <row r="96" spans="1:17">
      <c r="A96" s="12"/>
      <c r="B96" s="25">
        <v>366</v>
      </c>
      <c r="C96" s="20" t="s">
        <v>95</v>
      </c>
      <c r="D96" s="47">
        <v>300</v>
      </c>
      <c r="E96" s="47">
        <v>47766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8"/>
        <v>48066</v>
      </c>
      <c r="P96" s="48">
        <f>(O96/P$103)</f>
        <v>0.67201677735057674</v>
      </c>
      <c r="Q96" s="9"/>
    </row>
    <row r="97" spans="1:120">
      <c r="A97" s="12"/>
      <c r="B97" s="25">
        <v>369.9</v>
      </c>
      <c r="C97" s="20" t="s">
        <v>96</v>
      </c>
      <c r="D97" s="47">
        <v>516859</v>
      </c>
      <c r="E97" s="47">
        <v>720438</v>
      </c>
      <c r="F97" s="47">
        <v>0</v>
      </c>
      <c r="G97" s="47">
        <v>0</v>
      </c>
      <c r="H97" s="47">
        <v>0</v>
      </c>
      <c r="I97" s="47">
        <v>7627</v>
      </c>
      <c r="J97" s="47">
        <v>0</v>
      </c>
      <c r="K97" s="47">
        <v>0</v>
      </c>
      <c r="L97" s="47">
        <v>0</v>
      </c>
      <c r="M97" s="47">
        <v>6562313</v>
      </c>
      <c r="N97" s="47">
        <v>0</v>
      </c>
      <c r="O97" s="47">
        <f t="shared" si="8"/>
        <v>7807237</v>
      </c>
      <c r="P97" s="48">
        <f>(O97/P$103)</f>
        <v>109.15396015379238</v>
      </c>
      <c r="Q97" s="9"/>
    </row>
    <row r="98" spans="1:120" ht="15.75">
      <c r="A98" s="29" t="s">
        <v>52</v>
      </c>
      <c r="B98" s="30"/>
      <c r="C98" s="31"/>
      <c r="D98" s="32">
        <f>SUM(D99:D100)</f>
        <v>12741116</v>
      </c>
      <c r="E98" s="32">
        <f>SUM(E99:E100)</f>
        <v>22050774</v>
      </c>
      <c r="F98" s="32">
        <f>SUM(F99:F100)</f>
        <v>0</v>
      </c>
      <c r="G98" s="32">
        <f>SUM(G99:G100)</f>
        <v>7600007</v>
      </c>
      <c r="H98" s="32">
        <f>SUM(H99:H100)</f>
        <v>0</v>
      </c>
      <c r="I98" s="32">
        <f>SUM(I99:I100)</f>
        <v>650870</v>
      </c>
      <c r="J98" s="32">
        <f>SUM(J99:J100)</f>
        <v>0</v>
      </c>
      <c r="K98" s="32">
        <f>SUM(K99:K100)</f>
        <v>0</v>
      </c>
      <c r="L98" s="32">
        <f>SUM(L99:L100)</f>
        <v>0</v>
      </c>
      <c r="M98" s="32">
        <f>SUM(M99:M100)</f>
        <v>0</v>
      </c>
      <c r="N98" s="32">
        <f>SUM(N99:N100)</f>
        <v>0</v>
      </c>
      <c r="O98" s="32">
        <f>SUM(D98:N98)</f>
        <v>43042767</v>
      </c>
      <c r="P98" s="46">
        <f>(O98/P$103)</f>
        <v>601.78632645927996</v>
      </c>
      <c r="Q98" s="9"/>
    </row>
    <row r="99" spans="1:120">
      <c r="A99" s="12"/>
      <c r="B99" s="25">
        <v>381</v>
      </c>
      <c r="C99" s="20" t="s">
        <v>97</v>
      </c>
      <c r="D99" s="47">
        <v>12733666</v>
      </c>
      <c r="E99" s="47">
        <v>22032990</v>
      </c>
      <c r="F99" s="47">
        <v>0</v>
      </c>
      <c r="G99" s="47">
        <v>7600007</v>
      </c>
      <c r="H99" s="47">
        <v>0</v>
      </c>
      <c r="I99" s="47">
        <v>650870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>SUM(D99:N99)</f>
        <v>43017533</v>
      </c>
      <c r="P99" s="48">
        <f>(O99/P$103)</f>
        <v>601.43352673890251</v>
      </c>
      <c r="Q99" s="9"/>
    </row>
    <row r="100" spans="1:120" ht="15.75" thickBot="1">
      <c r="A100" s="12"/>
      <c r="B100" s="25">
        <v>383.2</v>
      </c>
      <c r="C100" s="20" t="s">
        <v>264</v>
      </c>
      <c r="D100" s="47">
        <v>7450</v>
      </c>
      <c r="E100" s="47">
        <v>17784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>SUM(D100:N100)</f>
        <v>25234</v>
      </c>
      <c r="P100" s="48">
        <f>(O100/P$103)</f>
        <v>0.35279972037749041</v>
      </c>
      <c r="Q100" s="9"/>
    </row>
    <row r="101" spans="1:120" ht="16.5" thickBot="1">
      <c r="A101" s="14" t="s">
        <v>73</v>
      </c>
      <c r="B101" s="23"/>
      <c r="C101" s="22"/>
      <c r="D101" s="15">
        <f>SUM(D5,D13,D19,D46,D84,D91,D98)</f>
        <v>55624331</v>
      </c>
      <c r="E101" s="15">
        <f>SUM(E5,E13,E19,E46,E84,E91,E98)</f>
        <v>69424744</v>
      </c>
      <c r="F101" s="15">
        <f>SUM(F5,F13,F19,F46,F84,F91,F98)</f>
        <v>1363417</v>
      </c>
      <c r="G101" s="15">
        <f>SUM(G5,G13,G19,G46,G84,G91,G98)</f>
        <v>14343751</v>
      </c>
      <c r="H101" s="15">
        <f>SUM(H5,H13,H19,H46,H84,H91,H98)</f>
        <v>0</v>
      </c>
      <c r="I101" s="15">
        <f>SUM(I5,I13,I19,I46,I84,I91,I98)</f>
        <v>4784249</v>
      </c>
      <c r="J101" s="15">
        <f>SUM(J5,J13,J19,J46,J84,J91,J98)</f>
        <v>0</v>
      </c>
      <c r="K101" s="15">
        <f>SUM(K5,K13,K19,K46,K84,K91,K98)</f>
        <v>0</v>
      </c>
      <c r="L101" s="15">
        <f>SUM(L5,L13,L19,L46,L84,L91,L98)</f>
        <v>0</v>
      </c>
      <c r="M101" s="15">
        <f>SUM(M5,M13,M19,M46,M84,M91,M98)</f>
        <v>88914090</v>
      </c>
      <c r="N101" s="15">
        <f>SUM(N5,N13,N19,N46,N84,N91,N98)</f>
        <v>0</v>
      </c>
      <c r="O101" s="15">
        <f>SUM(D101:N101)</f>
        <v>234454582</v>
      </c>
      <c r="P101" s="38">
        <f>(O101/P$103)</f>
        <v>3277.9389304439005</v>
      </c>
      <c r="Q101" s="6"/>
      <c r="R101" s="2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</row>
    <row r="102" spans="1:120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9"/>
    </row>
    <row r="103" spans="1:120">
      <c r="A103" s="41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9" t="s">
        <v>265</v>
      </c>
      <c r="N103" s="49"/>
      <c r="O103" s="49"/>
      <c r="P103" s="44">
        <v>71525</v>
      </c>
    </row>
    <row r="104" spans="1:120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2"/>
    </row>
    <row r="105" spans="1:120" ht="15.75" customHeight="1" thickBot="1">
      <c r="A105" s="53" t="s">
        <v>129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5"/>
    </row>
  </sheetData>
  <mergeCells count="10">
    <mergeCell ref="M103:O103"/>
    <mergeCell ref="A104:P104"/>
    <mergeCell ref="A105:P10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21194851</v>
      </c>
      <c r="E5" s="27">
        <f t="shared" si="0"/>
        <v>5138374</v>
      </c>
      <c r="F5" s="27">
        <f t="shared" si="0"/>
        <v>700678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27033903</v>
      </c>
      <c r="O5" s="33">
        <f t="shared" ref="O5:O36" si="1">(N5/O$89)</f>
        <v>400.56754434055921</v>
      </c>
      <c r="P5" s="6"/>
    </row>
    <row r="6" spans="1:133">
      <c r="A6" s="12"/>
      <c r="B6" s="25">
        <v>311</v>
      </c>
      <c r="C6" s="20" t="s">
        <v>3</v>
      </c>
      <c r="D6" s="47">
        <v>17326161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17326161</v>
      </c>
      <c r="O6" s="48">
        <f t="shared" si="1"/>
        <v>256.72570344796929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728631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728631</v>
      </c>
      <c r="O7" s="48">
        <f t="shared" si="1"/>
        <v>10.796292729185497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556536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556536</v>
      </c>
      <c r="O8" s="48">
        <f t="shared" si="1"/>
        <v>8.2463216227829719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1502303</v>
      </c>
      <c r="F9" s="47">
        <v>700678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2202981</v>
      </c>
      <c r="O9" s="48">
        <f t="shared" si="1"/>
        <v>32.642075004815602</v>
      </c>
      <c r="P9" s="9"/>
    </row>
    <row r="10" spans="1:133">
      <c r="A10" s="12"/>
      <c r="B10" s="25">
        <v>312.60000000000002</v>
      </c>
      <c r="C10" s="20" t="s">
        <v>16</v>
      </c>
      <c r="D10" s="47">
        <v>3868690</v>
      </c>
      <c r="E10" s="47">
        <v>2050000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5918690</v>
      </c>
      <c r="O10" s="48">
        <f t="shared" si="1"/>
        <v>87.69858791803108</v>
      </c>
      <c r="P10" s="9"/>
    </row>
    <row r="11" spans="1:133">
      <c r="A11" s="12"/>
      <c r="B11" s="25">
        <v>315</v>
      </c>
      <c r="C11" s="20" t="s">
        <v>156</v>
      </c>
      <c r="D11" s="47">
        <v>0</v>
      </c>
      <c r="E11" s="47">
        <v>283129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283129</v>
      </c>
      <c r="O11" s="48">
        <f t="shared" si="1"/>
        <v>4.1951873638667045</v>
      </c>
      <c r="P11" s="9"/>
    </row>
    <row r="12" spans="1:133">
      <c r="A12" s="12"/>
      <c r="B12" s="25">
        <v>316</v>
      </c>
      <c r="C12" s="20" t="s">
        <v>157</v>
      </c>
      <c r="D12" s="47">
        <v>0</v>
      </c>
      <c r="E12" s="47">
        <v>17775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17775</v>
      </c>
      <c r="O12" s="48">
        <f t="shared" si="1"/>
        <v>0.26337625390804426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SUM(D14:D19)</f>
        <v>17355</v>
      </c>
      <c r="E13" s="32">
        <f t="shared" si="3"/>
        <v>7409389</v>
      </c>
      <c r="F13" s="32">
        <f t="shared" si="3"/>
        <v>0</v>
      </c>
      <c r="G13" s="32">
        <f t="shared" si="3"/>
        <v>34243</v>
      </c>
      <c r="H13" s="32">
        <f t="shared" si="3"/>
        <v>0</v>
      </c>
      <c r="I13" s="32">
        <f t="shared" si="3"/>
        <v>4244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7465231</v>
      </c>
      <c r="O13" s="46">
        <f t="shared" si="1"/>
        <v>110.61404080664997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217738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217738</v>
      </c>
      <c r="O14" s="48">
        <f t="shared" si="1"/>
        <v>3.2262739113040642</v>
      </c>
      <c r="P14" s="9"/>
    </row>
    <row r="15" spans="1:133">
      <c r="A15" s="12"/>
      <c r="B15" s="25">
        <v>323.7</v>
      </c>
      <c r="C15" s="20" t="s">
        <v>109</v>
      </c>
      <c r="D15" s="47">
        <v>0</v>
      </c>
      <c r="E15" s="47">
        <v>34727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34727</v>
      </c>
      <c r="O15" s="48">
        <f t="shared" si="1"/>
        <v>0.51455792795863031</v>
      </c>
      <c r="P15" s="9"/>
    </row>
    <row r="16" spans="1:133">
      <c r="A16" s="12"/>
      <c r="B16" s="25">
        <v>325.10000000000002</v>
      </c>
      <c r="C16" s="20" t="s">
        <v>147</v>
      </c>
      <c r="D16" s="47">
        <v>0</v>
      </c>
      <c r="E16" s="47">
        <v>0</v>
      </c>
      <c r="F16" s="47">
        <v>0</v>
      </c>
      <c r="G16" s="47">
        <v>21169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21169</v>
      </c>
      <c r="O16" s="48">
        <f t="shared" si="1"/>
        <v>0.31366593074426946</v>
      </c>
      <c r="P16" s="9"/>
    </row>
    <row r="17" spans="1:16">
      <c r="A17" s="12"/>
      <c r="B17" s="25">
        <v>325.2</v>
      </c>
      <c r="C17" s="20" t="s">
        <v>20</v>
      </c>
      <c r="D17" s="47">
        <v>0</v>
      </c>
      <c r="E17" s="47">
        <v>7019438</v>
      </c>
      <c r="F17" s="47">
        <v>0</v>
      </c>
      <c r="G17" s="47">
        <v>13074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7032512</v>
      </c>
      <c r="O17" s="48">
        <f t="shared" si="1"/>
        <v>104.20234408570286</v>
      </c>
      <c r="P17" s="9"/>
    </row>
    <row r="18" spans="1:16">
      <c r="A18" s="12"/>
      <c r="B18" s="25">
        <v>329</v>
      </c>
      <c r="C18" s="20" t="s">
        <v>21</v>
      </c>
      <c r="D18" s="47">
        <v>17355</v>
      </c>
      <c r="E18" s="47">
        <v>61348</v>
      </c>
      <c r="F18" s="47">
        <v>0</v>
      </c>
      <c r="G18" s="47">
        <v>0</v>
      </c>
      <c r="H18" s="47">
        <v>0</v>
      </c>
      <c r="I18" s="47">
        <v>4244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82947</v>
      </c>
      <c r="O18" s="48">
        <f t="shared" si="1"/>
        <v>1.2290447332157832</v>
      </c>
      <c r="P18" s="9"/>
    </row>
    <row r="19" spans="1:16">
      <c r="A19" s="12"/>
      <c r="B19" s="25">
        <v>367</v>
      </c>
      <c r="C19" s="20" t="s">
        <v>153</v>
      </c>
      <c r="D19" s="47">
        <v>0</v>
      </c>
      <c r="E19" s="47">
        <v>76138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76138</v>
      </c>
      <c r="O19" s="48">
        <f t="shared" si="1"/>
        <v>1.12815421772437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SUM(D21:D45)</f>
        <v>9282580</v>
      </c>
      <c r="E20" s="32">
        <f t="shared" si="5"/>
        <v>7564067</v>
      </c>
      <c r="F20" s="32">
        <f t="shared" si="5"/>
        <v>0</v>
      </c>
      <c r="G20" s="32">
        <f t="shared" si="5"/>
        <v>3900607</v>
      </c>
      <c r="H20" s="32">
        <f t="shared" si="5"/>
        <v>0</v>
      </c>
      <c r="I20" s="32">
        <f t="shared" si="5"/>
        <v>104917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20852171</v>
      </c>
      <c r="O20" s="46">
        <f t="shared" si="1"/>
        <v>308.97140274711433</v>
      </c>
      <c r="P20" s="10"/>
    </row>
    <row r="21" spans="1:16">
      <c r="A21" s="12"/>
      <c r="B21" s="25">
        <v>331.2</v>
      </c>
      <c r="C21" s="20" t="s">
        <v>22</v>
      </c>
      <c r="D21" s="47">
        <v>10000</v>
      </c>
      <c r="E21" s="47">
        <v>223583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233583</v>
      </c>
      <c r="O21" s="48">
        <f t="shared" si="1"/>
        <v>3.4610529123264531</v>
      </c>
      <c r="P21" s="9"/>
    </row>
    <row r="22" spans="1:16">
      <c r="A22" s="12"/>
      <c r="B22" s="25">
        <v>331.5</v>
      </c>
      <c r="C22" s="20" t="s">
        <v>131</v>
      </c>
      <c r="D22" s="47">
        <v>3865851</v>
      </c>
      <c r="E22" s="47">
        <v>744885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6">SUM(D22:M22)</f>
        <v>4610736</v>
      </c>
      <c r="O22" s="48">
        <f t="shared" si="1"/>
        <v>68.31833335802871</v>
      </c>
      <c r="P22" s="9"/>
    </row>
    <row r="23" spans="1:16">
      <c r="A23" s="12"/>
      <c r="B23" s="25">
        <v>331.69</v>
      </c>
      <c r="C23" s="20" t="s">
        <v>110</v>
      </c>
      <c r="D23" s="47">
        <v>0</v>
      </c>
      <c r="E23" s="47">
        <v>89819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89819</v>
      </c>
      <c r="O23" s="48">
        <f t="shared" si="1"/>
        <v>1.3308687341640859</v>
      </c>
      <c r="P23" s="9"/>
    </row>
    <row r="24" spans="1:16">
      <c r="A24" s="12"/>
      <c r="B24" s="25">
        <v>331.9</v>
      </c>
      <c r="C24" s="20" t="s">
        <v>24</v>
      </c>
      <c r="D24" s="47">
        <v>0</v>
      </c>
      <c r="E24" s="47">
        <v>4665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4665</v>
      </c>
      <c r="O24" s="48">
        <f t="shared" si="1"/>
        <v>6.9122375498229346E-2</v>
      </c>
      <c r="P24" s="9"/>
    </row>
    <row r="25" spans="1:16">
      <c r="A25" s="12"/>
      <c r="B25" s="25">
        <v>333</v>
      </c>
      <c r="C25" s="20" t="s">
        <v>4</v>
      </c>
      <c r="D25" s="47">
        <v>160893</v>
      </c>
      <c r="E25" s="47">
        <v>111944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272837</v>
      </c>
      <c r="O25" s="48">
        <f t="shared" si="1"/>
        <v>4.0426884381158414</v>
      </c>
      <c r="P25" s="9"/>
    </row>
    <row r="26" spans="1:16">
      <c r="A26" s="12"/>
      <c r="B26" s="25">
        <v>334.1</v>
      </c>
      <c r="C26" s="20" t="s">
        <v>111</v>
      </c>
      <c r="D26" s="47">
        <v>1293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1293</v>
      </c>
      <c r="O26" s="48">
        <f t="shared" si="1"/>
        <v>1.9158677710441701E-2</v>
      </c>
      <c r="P26" s="9"/>
    </row>
    <row r="27" spans="1:16">
      <c r="A27" s="12"/>
      <c r="B27" s="25">
        <v>334.2</v>
      </c>
      <c r="C27" s="20" t="s">
        <v>25</v>
      </c>
      <c r="D27" s="47">
        <v>262593</v>
      </c>
      <c r="E27" s="47">
        <v>31139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293732</v>
      </c>
      <c r="O27" s="48">
        <f t="shared" si="1"/>
        <v>4.3522944479841161</v>
      </c>
      <c r="P27" s="9"/>
    </row>
    <row r="28" spans="1:16">
      <c r="A28" s="12"/>
      <c r="B28" s="25">
        <v>334.34</v>
      </c>
      <c r="C28" s="20" t="s">
        <v>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70588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70588</v>
      </c>
      <c r="O28" s="48">
        <f t="shared" si="1"/>
        <v>1.0459185941412674</v>
      </c>
      <c r="P28" s="9"/>
    </row>
    <row r="29" spans="1:16">
      <c r="A29" s="12"/>
      <c r="B29" s="25">
        <v>334.49</v>
      </c>
      <c r="C29" s="20" t="s">
        <v>29</v>
      </c>
      <c r="D29" s="47">
        <v>0</v>
      </c>
      <c r="E29" s="47">
        <v>0</v>
      </c>
      <c r="F29" s="47">
        <v>0</v>
      </c>
      <c r="G29" s="47">
        <v>3839913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2" si="7">SUM(D29:M29)</f>
        <v>3839913</v>
      </c>
      <c r="O29" s="48">
        <f t="shared" si="1"/>
        <v>56.896872082857946</v>
      </c>
      <c r="P29" s="9"/>
    </row>
    <row r="30" spans="1:16">
      <c r="A30" s="12"/>
      <c r="B30" s="25">
        <v>334.5</v>
      </c>
      <c r="C30" s="20" t="s">
        <v>30</v>
      </c>
      <c r="D30" s="47">
        <v>0</v>
      </c>
      <c r="E30" s="47">
        <v>68379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68379</v>
      </c>
      <c r="O30" s="48">
        <f t="shared" si="1"/>
        <v>1.0131873342322453</v>
      </c>
      <c r="P30" s="9"/>
    </row>
    <row r="31" spans="1:16">
      <c r="A31" s="12"/>
      <c r="B31" s="25">
        <v>334.62</v>
      </c>
      <c r="C31" s="20" t="s">
        <v>114</v>
      </c>
      <c r="D31" s="47">
        <v>18500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18500</v>
      </c>
      <c r="O31" s="48">
        <f t="shared" si="1"/>
        <v>0.27411874527700808</v>
      </c>
      <c r="P31" s="9"/>
    </row>
    <row r="32" spans="1:16">
      <c r="A32" s="12"/>
      <c r="B32" s="25">
        <v>334.7</v>
      </c>
      <c r="C32" s="20" t="s">
        <v>32</v>
      </c>
      <c r="D32" s="47">
        <v>94225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94225</v>
      </c>
      <c r="O32" s="48">
        <f t="shared" si="1"/>
        <v>1.3961534472284371</v>
      </c>
      <c r="P32" s="9"/>
    </row>
    <row r="33" spans="1:16">
      <c r="A33" s="12"/>
      <c r="B33" s="25">
        <v>335.12</v>
      </c>
      <c r="C33" s="20" t="s">
        <v>158</v>
      </c>
      <c r="D33" s="47">
        <v>1389078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1389078</v>
      </c>
      <c r="O33" s="48">
        <f t="shared" si="1"/>
        <v>20.582287483886262</v>
      </c>
      <c r="P33" s="9"/>
    </row>
    <row r="34" spans="1:16">
      <c r="A34" s="12"/>
      <c r="B34" s="25">
        <v>335.13</v>
      </c>
      <c r="C34" s="20" t="s">
        <v>159</v>
      </c>
      <c r="D34" s="47">
        <v>27920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27920</v>
      </c>
      <c r="O34" s="48">
        <f t="shared" si="1"/>
        <v>0.41369704692616577</v>
      </c>
      <c r="P34" s="9"/>
    </row>
    <row r="35" spans="1:16">
      <c r="A35" s="12"/>
      <c r="B35" s="25">
        <v>335.14</v>
      </c>
      <c r="C35" s="20" t="s">
        <v>160</v>
      </c>
      <c r="D35" s="47">
        <v>0</v>
      </c>
      <c r="E35" s="47">
        <v>19370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19370</v>
      </c>
      <c r="O35" s="48">
        <f t="shared" si="1"/>
        <v>0.28700973491976473</v>
      </c>
      <c r="P35" s="9"/>
    </row>
    <row r="36" spans="1:16">
      <c r="A36" s="12"/>
      <c r="B36" s="25">
        <v>335.15</v>
      </c>
      <c r="C36" s="20" t="s">
        <v>161</v>
      </c>
      <c r="D36" s="47">
        <v>13809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13809</v>
      </c>
      <c r="O36" s="48">
        <f t="shared" si="1"/>
        <v>0.20461112181244351</v>
      </c>
      <c r="P36" s="9"/>
    </row>
    <row r="37" spans="1:16">
      <c r="A37" s="12"/>
      <c r="B37" s="25">
        <v>335.16</v>
      </c>
      <c r="C37" s="20" t="s">
        <v>162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223250</v>
      </c>
      <c r="O37" s="48">
        <f t="shared" ref="O37:O68" si="8">(N37/O$89)</f>
        <v>3.3079464801671383</v>
      </c>
      <c r="P37" s="9"/>
    </row>
    <row r="38" spans="1:16">
      <c r="A38" s="12"/>
      <c r="B38" s="25">
        <v>335.18</v>
      </c>
      <c r="C38" s="20" t="s">
        <v>163</v>
      </c>
      <c r="D38" s="47">
        <v>1550338</v>
      </c>
      <c r="E38" s="47">
        <v>2355000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3905338</v>
      </c>
      <c r="O38" s="48">
        <f t="shared" si="8"/>
        <v>57.866289321222716</v>
      </c>
      <c r="P38" s="9"/>
    </row>
    <row r="39" spans="1:16">
      <c r="A39" s="12"/>
      <c r="B39" s="25">
        <v>335.19</v>
      </c>
      <c r="C39" s="20" t="s">
        <v>164</v>
      </c>
      <c r="D39" s="47">
        <v>1888080</v>
      </c>
      <c r="E39" s="47">
        <v>581729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2469809</v>
      </c>
      <c r="O39" s="48">
        <f t="shared" si="8"/>
        <v>36.595726711019573</v>
      </c>
      <c r="P39" s="9"/>
    </row>
    <row r="40" spans="1:16">
      <c r="A40" s="12"/>
      <c r="B40" s="25">
        <v>335.29</v>
      </c>
      <c r="C40" s="20" t="s">
        <v>39</v>
      </c>
      <c r="D40" s="47">
        <v>0</v>
      </c>
      <c r="E40" s="47">
        <v>2370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2370</v>
      </c>
      <c r="O40" s="48">
        <f t="shared" si="8"/>
        <v>3.51168338544059E-2</v>
      </c>
      <c r="P40" s="9"/>
    </row>
    <row r="41" spans="1:16">
      <c r="A41" s="12"/>
      <c r="B41" s="25">
        <v>335.49</v>
      </c>
      <c r="C41" s="20" t="s">
        <v>40</v>
      </c>
      <c r="D41" s="47">
        <v>0</v>
      </c>
      <c r="E41" s="47">
        <v>2055030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2055030</v>
      </c>
      <c r="O41" s="48">
        <f t="shared" si="8"/>
        <v>30.449851086843783</v>
      </c>
      <c r="P41" s="9"/>
    </row>
    <row r="42" spans="1:16">
      <c r="A42" s="12"/>
      <c r="B42" s="25">
        <v>335.8</v>
      </c>
      <c r="C42" s="20" t="s">
        <v>41</v>
      </c>
      <c r="D42" s="47">
        <v>0</v>
      </c>
      <c r="E42" s="47">
        <v>936778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936778</v>
      </c>
      <c r="O42" s="48">
        <f t="shared" si="8"/>
        <v>13.880454592600275</v>
      </c>
      <c r="P42" s="9"/>
    </row>
    <row r="43" spans="1:16">
      <c r="A43" s="12"/>
      <c r="B43" s="25">
        <v>337.1</v>
      </c>
      <c r="C43" s="20" t="s">
        <v>117</v>
      </c>
      <c r="D43" s="47">
        <v>0</v>
      </c>
      <c r="E43" s="47">
        <v>116126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116126</v>
      </c>
      <c r="O43" s="48">
        <f t="shared" si="8"/>
        <v>1.7206655899479915</v>
      </c>
      <c r="P43" s="9"/>
    </row>
    <row r="44" spans="1:16">
      <c r="A44" s="12"/>
      <c r="B44" s="25">
        <v>337.3</v>
      </c>
      <c r="C44" s="20" t="s">
        <v>132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34329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34329</v>
      </c>
      <c r="O44" s="48">
        <f t="shared" si="8"/>
        <v>0.50866067062780607</v>
      </c>
      <c r="P44" s="9"/>
    </row>
    <row r="45" spans="1:16">
      <c r="A45" s="12"/>
      <c r="B45" s="25">
        <v>337.9</v>
      </c>
      <c r="C45" s="20" t="s">
        <v>44</v>
      </c>
      <c r="D45" s="47">
        <v>0</v>
      </c>
      <c r="E45" s="47">
        <v>0</v>
      </c>
      <c r="F45" s="47">
        <v>0</v>
      </c>
      <c r="G45" s="47">
        <v>60694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60694</v>
      </c>
      <c r="O45" s="48">
        <f t="shared" si="8"/>
        <v>0.89931692572122868</v>
      </c>
      <c r="P45" s="9"/>
    </row>
    <row r="46" spans="1:16" ht="15.75">
      <c r="A46" s="29" t="s">
        <v>50</v>
      </c>
      <c r="B46" s="30"/>
      <c r="C46" s="31"/>
      <c r="D46" s="32">
        <f t="shared" ref="D46:M46" si="9">SUM(D47:D67)</f>
        <v>1538180</v>
      </c>
      <c r="E46" s="32">
        <f t="shared" si="9"/>
        <v>2944741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2257034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6739955</v>
      </c>
      <c r="O46" s="46">
        <f t="shared" si="8"/>
        <v>99.867459882351199</v>
      </c>
      <c r="P46" s="10"/>
    </row>
    <row r="47" spans="1:16">
      <c r="A47" s="12"/>
      <c r="B47" s="25">
        <v>341.1</v>
      </c>
      <c r="C47" s="20" t="s">
        <v>165</v>
      </c>
      <c r="D47" s="47">
        <v>0</v>
      </c>
      <c r="E47" s="47">
        <v>125806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125806</v>
      </c>
      <c r="O47" s="48">
        <f t="shared" si="8"/>
        <v>1.8640963712605017</v>
      </c>
      <c r="P47" s="9"/>
    </row>
    <row r="48" spans="1:16">
      <c r="A48" s="12"/>
      <c r="B48" s="25">
        <v>341.15</v>
      </c>
      <c r="C48" s="20" t="s">
        <v>166</v>
      </c>
      <c r="D48" s="47">
        <v>0</v>
      </c>
      <c r="E48" s="47">
        <v>88626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7" si="10">SUM(D48:M48)</f>
        <v>88626</v>
      </c>
      <c r="O48" s="48">
        <f t="shared" si="8"/>
        <v>1.3131917794010877</v>
      </c>
      <c r="P48" s="9"/>
    </row>
    <row r="49" spans="1:16">
      <c r="A49" s="12"/>
      <c r="B49" s="25">
        <v>341.52</v>
      </c>
      <c r="C49" s="20" t="s">
        <v>167</v>
      </c>
      <c r="D49" s="47">
        <v>83530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83530</v>
      </c>
      <c r="O49" s="48">
        <f t="shared" si="8"/>
        <v>1.2376831779993778</v>
      </c>
      <c r="P49" s="9"/>
    </row>
    <row r="50" spans="1:16">
      <c r="A50" s="12"/>
      <c r="B50" s="25">
        <v>341.8</v>
      </c>
      <c r="C50" s="20" t="s">
        <v>168</v>
      </c>
      <c r="D50" s="47">
        <v>0</v>
      </c>
      <c r="E50" s="47">
        <v>2126083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2126083</v>
      </c>
      <c r="O50" s="48">
        <f t="shared" si="8"/>
        <v>31.50265969269066</v>
      </c>
      <c r="P50" s="9"/>
    </row>
    <row r="51" spans="1:16">
      <c r="A51" s="12"/>
      <c r="B51" s="25">
        <v>341.9</v>
      </c>
      <c r="C51" s="20" t="s">
        <v>169</v>
      </c>
      <c r="D51" s="47">
        <v>427579</v>
      </c>
      <c r="E51" s="47">
        <v>139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427718</v>
      </c>
      <c r="O51" s="48">
        <f t="shared" si="8"/>
        <v>6.3375957563454781</v>
      </c>
      <c r="P51" s="9"/>
    </row>
    <row r="52" spans="1:16">
      <c r="A52" s="12"/>
      <c r="B52" s="25">
        <v>342.1</v>
      </c>
      <c r="C52" s="20" t="s">
        <v>63</v>
      </c>
      <c r="D52" s="47">
        <v>251318</v>
      </c>
      <c r="E52" s="47">
        <v>51206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302524</v>
      </c>
      <c r="O52" s="48">
        <f t="shared" si="8"/>
        <v>4.4825675295233296</v>
      </c>
      <c r="P52" s="9"/>
    </row>
    <row r="53" spans="1:16">
      <c r="A53" s="12"/>
      <c r="B53" s="25">
        <v>342.3</v>
      </c>
      <c r="C53" s="20" t="s">
        <v>64</v>
      </c>
      <c r="D53" s="47">
        <v>9413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9413</v>
      </c>
      <c r="O53" s="48">
        <f t="shared" si="8"/>
        <v>0.13947458104283661</v>
      </c>
      <c r="P53" s="9"/>
    </row>
    <row r="54" spans="1:16">
      <c r="A54" s="12"/>
      <c r="B54" s="25">
        <v>342.4</v>
      </c>
      <c r="C54" s="20" t="s">
        <v>65</v>
      </c>
      <c r="D54" s="47">
        <v>269452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269452</v>
      </c>
      <c r="O54" s="48">
        <f t="shared" si="8"/>
        <v>3.9925321163448859</v>
      </c>
      <c r="P54" s="9"/>
    </row>
    <row r="55" spans="1:16">
      <c r="A55" s="12"/>
      <c r="B55" s="25">
        <v>342.5</v>
      </c>
      <c r="C55" s="20" t="s">
        <v>119</v>
      </c>
      <c r="D55" s="47">
        <v>0</v>
      </c>
      <c r="E55" s="47">
        <v>13210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13210</v>
      </c>
      <c r="O55" s="48">
        <f t="shared" si="8"/>
        <v>0.19573560135725823</v>
      </c>
      <c r="P55" s="9"/>
    </row>
    <row r="56" spans="1:16">
      <c r="A56" s="12"/>
      <c r="B56" s="25">
        <v>342.9</v>
      </c>
      <c r="C56" s="20" t="s">
        <v>143</v>
      </c>
      <c r="D56" s="47">
        <v>177154</v>
      </c>
      <c r="E56" s="47">
        <v>82900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260054</v>
      </c>
      <c r="O56" s="48">
        <f t="shared" si="8"/>
        <v>3.8532797937441656</v>
      </c>
      <c r="P56" s="9"/>
    </row>
    <row r="57" spans="1:16">
      <c r="A57" s="12"/>
      <c r="B57" s="25">
        <v>343.4</v>
      </c>
      <c r="C57" s="20" t="s">
        <v>67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2221461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2221461</v>
      </c>
      <c r="O57" s="48">
        <f t="shared" si="8"/>
        <v>32.915897405503117</v>
      </c>
      <c r="P57" s="9"/>
    </row>
    <row r="58" spans="1:16">
      <c r="A58" s="12"/>
      <c r="B58" s="25">
        <v>343.5</v>
      </c>
      <c r="C58" s="20" t="s">
        <v>120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35573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35573</v>
      </c>
      <c r="O58" s="48">
        <f t="shared" si="8"/>
        <v>0.52709330409400046</v>
      </c>
      <c r="P58" s="9"/>
    </row>
    <row r="59" spans="1:16">
      <c r="A59" s="12"/>
      <c r="B59" s="25">
        <v>344.9</v>
      </c>
      <c r="C59" s="20" t="s">
        <v>170</v>
      </c>
      <c r="D59" s="47">
        <v>0</v>
      </c>
      <c r="E59" s="47">
        <v>27619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27619</v>
      </c>
      <c r="O59" s="48">
        <f t="shared" si="8"/>
        <v>0.40923706085436146</v>
      </c>
      <c r="P59" s="9"/>
    </row>
    <row r="60" spans="1:16">
      <c r="A60" s="12"/>
      <c r="B60" s="25">
        <v>346.4</v>
      </c>
      <c r="C60" s="20" t="s">
        <v>69</v>
      </c>
      <c r="D60" s="47">
        <v>1538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1538</v>
      </c>
      <c r="O60" s="48">
        <f t="shared" si="8"/>
        <v>2.2788898931677754E-2</v>
      </c>
      <c r="P60" s="9"/>
    </row>
    <row r="61" spans="1:16">
      <c r="A61" s="12"/>
      <c r="B61" s="25">
        <v>347.1</v>
      </c>
      <c r="C61" s="20" t="s">
        <v>70</v>
      </c>
      <c r="D61" s="47">
        <v>2083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2083</v>
      </c>
      <c r="O61" s="48">
        <f t="shared" si="8"/>
        <v>3.0864288995243669E-2</v>
      </c>
      <c r="P61" s="9"/>
    </row>
    <row r="62" spans="1:16">
      <c r="A62" s="12"/>
      <c r="B62" s="25">
        <v>347.2</v>
      </c>
      <c r="C62" s="20" t="s">
        <v>71</v>
      </c>
      <c r="D62" s="47">
        <v>10125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10125</v>
      </c>
      <c r="O62" s="48">
        <f t="shared" si="8"/>
        <v>0.1500244484286328</v>
      </c>
      <c r="P62" s="9"/>
    </row>
    <row r="63" spans="1:16">
      <c r="A63" s="12"/>
      <c r="B63" s="25">
        <v>347.4</v>
      </c>
      <c r="C63" s="20" t="s">
        <v>72</v>
      </c>
      <c r="D63" s="47">
        <v>2351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2351</v>
      </c>
      <c r="O63" s="48">
        <f t="shared" si="8"/>
        <v>3.4835306494391677E-2</v>
      </c>
      <c r="P63" s="9"/>
    </row>
    <row r="64" spans="1:16">
      <c r="A64" s="12"/>
      <c r="B64" s="25">
        <v>347.5</v>
      </c>
      <c r="C64" s="20" t="s">
        <v>121</v>
      </c>
      <c r="D64" s="47">
        <v>7538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7538</v>
      </c>
      <c r="O64" s="48">
        <f t="shared" si="8"/>
        <v>0.11169227577827498</v>
      </c>
      <c r="P64" s="9"/>
    </row>
    <row r="65" spans="1:16">
      <c r="A65" s="12"/>
      <c r="B65" s="25">
        <v>348.92399999999998</v>
      </c>
      <c r="C65" s="20" t="s">
        <v>171</v>
      </c>
      <c r="D65" s="47">
        <v>0</v>
      </c>
      <c r="E65" s="47">
        <v>27595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27595</v>
      </c>
      <c r="O65" s="48">
        <f t="shared" si="8"/>
        <v>0.40888144734697507</v>
      </c>
      <c r="P65" s="9"/>
    </row>
    <row r="66" spans="1:16">
      <c r="A66" s="12"/>
      <c r="B66" s="25">
        <v>348.93099999999998</v>
      </c>
      <c r="C66" s="20" t="s">
        <v>172</v>
      </c>
      <c r="D66" s="47">
        <v>0</v>
      </c>
      <c r="E66" s="47">
        <v>89493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89493</v>
      </c>
      <c r="O66" s="48">
        <f t="shared" si="8"/>
        <v>1.3260383173554209</v>
      </c>
      <c r="P66" s="9"/>
    </row>
    <row r="67" spans="1:16">
      <c r="A67" s="12"/>
      <c r="B67" s="25">
        <v>348.99</v>
      </c>
      <c r="C67" s="20" t="s">
        <v>173</v>
      </c>
      <c r="D67" s="47">
        <v>296099</v>
      </c>
      <c r="E67" s="47">
        <v>312064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608163</v>
      </c>
      <c r="O67" s="48">
        <f t="shared" si="8"/>
        <v>9.0112907288595174</v>
      </c>
      <c r="P67" s="9"/>
    </row>
    <row r="68" spans="1:16" ht="15.75">
      <c r="A68" s="29" t="s">
        <v>51</v>
      </c>
      <c r="B68" s="30"/>
      <c r="C68" s="31"/>
      <c r="D68" s="32">
        <f t="shared" ref="D68:M68" si="11">SUM(D69:D76)</f>
        <v>125702</v>
      </c>
      <c r="E68" s="32">
        <f t="shared" si="11"/>
        <v>339310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>SUM(D68:M68)</f>
        <v>465012</v>
      </c>
      <c r="O68" s="46">
        <f t="shared" si="8"/>
        <v>6.8901895123649783</v>
      </c>
      <c r="P68" s="10"/>
    </row>
    <row r="69" spans="1:16">
      <c r="A69" s="13"/>
      <c r="B69" s="40">
        <v>351.1</v>
      </c>
      <c r="C69" s="21" t="s">
        <v>174</v>
      </c>
      <c r="D69" s="47">
        <v>0</v>
      </c>
      <c r="E69" s="47">
        <v>39658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39658</v>
      </c>
      <c r="O69" s="48">
        <f t="shared" ref="O69:O87" si="12">(N69/O$89)</f>
        <v>0.58762168649705881</v>
      </c>
      <c r="P69" s="9"/>
    </row>
    <row r="70" spans="1:16">
      <c r="A70" s="13"/>
      <c r="B70" s="40">
        <v>351.2</v>
      </c>
      <c r="C70" s="21" t="s">
        <v>175</v>
      </c>
      <c r="D70" s="47">
        <v>0</v>
      </c>
      <c r="E70" s="47">
        <v>19932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76" si="13">SUM(D70:M70)</f>
        <v>19932</v>
      </c>
      <c r="O70" s="48">
        <f t="shared" si="12"/>
        <v>0.29533701788439598</v>
      </c>
      <c r="P70" s="9"/>
    </row>
    <row r="71" spans="1:16">
      <c r="A71" s="13"/>
      <c r="B71" s="40">
        <v>351.5</v>
      </c>
      <c r="C71" s="21" t="s">
        <v>176</v>
      </c>
      <c r="D71" s="47">
        <v>0</v>
      </c>
      <c r="E71" s="47">
        <v>74294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74294</v>
      </c>
      <c r="O71" s="48">
        <f t="shared" si="12"/>
        <v>1.1008312465735157</v>
      </c>
      <c r="P71" s="9"/>
    </row>
    <row r="72" spans="1:16">
      <c r="A72" s="13"/>
      <c r="B72" s="40">
        <v>351.7</v>
      </c>
      <c r="C72" s="21" t="s">
        <v>177</v>
      </c>
      <c r="D72" s="47">
        <v>92220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92220</v>
      </c>
      <c r="O72" s="48">
        <f t="shared" si="12"/>
        <v>1.3664449021321994</v>
      </c>
      <c r="P72" s="9"/>
    </row>
    <row r="73" spans="1:16">
      <c r="A73" s="13"/>
      <c r="B73" s="40">
        <v>351.8</v>
      </c>
      <c r="C73" s="21" t="s">
        <v>178</v>
      </c>
      <c r="D73" s="47">
        <v>0</v>
      </c>
      <c r="E73" s="47">
        <v>112797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112797</v>
      </c>
      <c r="O73" s="48">
        <f t="shared" si="12"/>
        <v>1.6713390330276046</v>
      </c>
      <c r="P73" s="9"/>
    </row>
    <row r="74" spans="1:16">
      <c r="A74" s="13"/>
      <c r="B74" s="40">
        <v>351.9</v>
      </c>
      <c r="C74" s="21" t="s">
        <v>179</v>
      </c>
      <c r="D74" s="47">
        <v>0</v>
      </c>
      <c r="E74" s="47">
        <v>86302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86302</v>
      </c>
      <c r="O74" s="48">
        <f t="shared" si="12"/>
        <v>1.2787565381025057</v>
      </c>
      <c r="P74" s="9"/>
    </row>
    <row r="75" spans="1:16">
      <c r="A75" s="13"/>
      <c r="B75" s="40">
        <v>352</v>
      </c>
      <c r="C75" s="21" t="s">
        <v>89</v>
      </c>
      <c r="D75" s="47">
        <v>33482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33482</v>
      </c>
      <c r="O75" s="48">
        <f t="shared" si="12"/>
        <v>0.49611047726296137</v>
      </c>
      <c r="P75" s="9"/>
    </row>
    <row r="76" spans="1:16">
      <c r="A76" s="13"/>
      <c r="B76" s="40">
        <v>359</v>
      </c>
      <c r="C76" s="21" t="s">
        <v>90</v>
      </c>
      <c r="D76" s="47">
        <v>0</v>
      </c>
      <c r="E76" s="47">
        <v>6327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6327</v>
      </c>
      <c r="O76" s="48">
        <f t="shared" si="12"/>
        <v>9.3748610884736766E-2</v>
      </c>
      <c r="P76" s="9"/>
    </row>
    <row r="77" spans="1:16" ht="15.75">
      <c r="A77" s="29" t="s">
        <v>5</v>
      </c>
      <c r="B77" s="30"/>
      <c r="C77" s="31"/>
      <c r="D77" s="32">
        <f t="shared" ref="D77:M77" si="14">SUM(D78:D83)</f>
        <v>253174</v>
      </c>
      <c r="E77" s="32">
        <f t="shared" si="14"/>
        <v>928562</v>
      </c>
      <c r="F77" s="32">
        <f t="shared" si="14"/>
        <v>783</v>
      </c>
      <c r="G77" s="32">
        <f t="shared" si="14"/>
        <v>6981</v>
      </c>
      <c r="H77" s="32">
        <f t="shared" si="14"/>
        <v>0</v>
      </c>
      <c r="I77" s="32">
        <f t="shared" si="14"/>
        <v>-103268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2">
        <f t="shared" ref="N77:N87" si="15">SUM(D77:M77)</f>
        <v>1086232</v>
      </c>
      <c r="O77" s="46">
        <f t="shared" si="12"/>
        <v>16.094948806472164</v>
      </c>
      <c r="P77" s="10"/>
    </row>
    <row r="78" spans="1:16">
      <c r="A78" s="12"/>
      <c r="B78" s="25">
        <v>361.1</v>
      </c>
      <c r="C78" s="20" t="s">
        <v>92</v>
      </c>
      <c r="D78" s="47">
        <v>29532</v>
      </c>
      <c r="E78" s="47">
        <v>0</v>
      </c>
      <c r="F78" s="47">
        <v>783</v>
      </c>
      <c r="G78" s="47">
        <v>6981</v>
      </c>
      <c r="H78" s="47">
        <v>0</v>
      </c>
      <c r="I78" s="47">
        <v>10144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47440</v>
      </c>
      <c r="O78" s="48">
        <f t="shared" si="12"/>
        <v>0.70292936626709535</v>
      </c>
      <c r="P78" s="9"/>
    </row>
    <row r="79" spans="1:16">
      <c r="A79" s="12"/>
      <c r="B79" s="25">
        <v>362</v>
      </c>
      <c r="C79" s="20" t="s">
        <v>93</v>
      </c>
      <c r="D79" s="47">
        <v>6400</v>
      </c>
      <c r="E79" s="47">
        <v>16010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22410</v>
      </c>
      <c r="O79" s="48">
        <f t="shared" si="12"/>
        <v>0.33205411252204065</v>
      </c>
      <c r="P79" s="9"/>
    </row>
    <row r="80" spans="1:16">
      <c r="A80" s="12"/>
      <c r="B80" s="25">
        <v>364</v>
      </c>
      <c r="C80" s="20" t="s">
        <v>180</v>
      </c>
      <c r="D80" s="47">
        <v>0</v>
      </c>
      <c r="E80" s="47">
        <v>113151</v>
      </c>
      <c r="F80" s="47">
        <v>0</v>
      </c>
      <c r="G80" s="47">
        <v>0</v>
      </c>
      <c r="H80" s="47">
        <v>0</v>
      </c>
      <c r="I80" s="47">
        <v>-113795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-644</v>
      </c>
      <c r="O80" s="48">
        <f t="shared" si="12"/>
        <v>-9.5422957815347684E-3</v>
      </c>
      <c r="P80" s="9"/>
    </row>
    <row r="81" spans="1:119">
      <c r="A81" s="12"/>
      <c r="B81" s="25">
        <v>365</v>
      </c>
      <c r="C81" s="20" t="s">
        <v>181</v>
      </c>
      <c r="D81" s="47">
        <v>1917</v>
      </c>
      <c r="E81" s="47">
        <v>693239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695156</v>
      </c>
      <c r="O81" s="48">
        <f t="shared" si="12"/>
        <v>10.300285972528856</v>
      </c>
      <c r="P81" s="9"/>
    </row>
    <row r="82" spans="1:119">
      <c r="A82" s="12"/>
      <c r="B82" s="25">
        <v>366</v>
      </c>
      <c r="C82" s="20" t="s">
        <v>95</v>
      </c>
      <c r="D82" s="47">
        <v>7679</v>
      </c>
      <c r="E82" s="47">
        <v>255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7934</v>
      </c>
      <c r="O82" s="48">
        <f t="shared" si="12"/>
        <v>0.1175598986501504</v>
      </c>
      <c r="P82" s="9"/>
    </row>
    <row r="83" spans="1:119">
      <c r="A83" s="12"/>
      <c r="B83" s="25">
        <v>369.9</v>
      </c>
      <c r="C83" s="20" t="s">
        <v>96</v>
      </c>
      <c r="D83" s="47">
        <v>207646</v>
      </c>
      <c r="E83" s="47">
        <v>105907</v>
      </c>
      <c r="F83" s="47">
        <v>0</v>
      </c>
      <c r="G83" s="47">
        <v>0</v>
      </c>
      <c r="H83" s="47">
        <v>0</v>
      </c>
      <c r="I83" s="47">
        <v>383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313936</v>
      </c>
      <c r="O83" s="48">
        <f t="shared" si="12"/>
        <v>4.6516617522855572</v>
      </c>
      <c r="P83" s="9"/>
    </row>
    <row r="84" spans="1:119" ht="15.75">
      <c r="A84" s="29" t="s">
        <v>52</v>
      </c>
      <c r="B84" s="30"/>
      <c r="C84" s="31"/>
      <c r="D84" s="32">
        <f t="shared" ref="D84:M84" si="16">SUM(D85:D86)</f>
        <v>512893</v>
      </c>
      <c r="E84" s="32">
        <f t="shared" si="16"/>
        <v>14704304</v>
      </c>
      <c r="F84" s="32">
        <f t="shared" si="16"/>
        <v>0</v>
      </c>
      <c r="G84" s="32">
        <f t="shared" si="16"/>
        <v>9745500</v>
      </c>
      <c r="H84" s="32">
        <f t="shared" si="16"/>
        <v>0</v>
      </c>
      <c r="I84" s="32">
        <f t="shared" si="16"/>
        <v>300000</v>
      </c>
      <c r="J84" s="32">
        <f t="shared" si="16"/>
        <v>0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t="shared" si="15"/>
        <v>25262697</v>
      </c>
      <c r="O84" s="46">
        <f t="shared" si="12"/>
        <v>374.32317859206688</v>
      </c>
      <c r="P84" s="9"/>
    </row>
    <row r="85" spans="1:119">
      <c r="A85" s="12"/>
      <c r="B85" s="25">
        <v>381</v>
      </c>
      <c r="C85" s="20" t="s">
        <v>97</v>
      </c>
      <c r="D85" s="47">
        <v>512893</v>
      </c>
      <c r="E85" s="47">
        <v>13907120</v>
      </c>
      <c r="F85" s="47">
        <v>0</v>
      </c>
      <c r="G85" s="47">
        <v>5275500</v>
      </c>
      <c r="H85" s="47">
        <v>0</v>
      </c>
      <c r="I85" s="47">
        <v>300000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19995513</v>
      </c>
      <c r="O85" s="48">
        <f t="shared" si="12"/>
        <v>296.27810458000562</v>
      </c>
      <c r="P85" s="9"/>
    </row>
    <row r="86" spans="1:119" ht="15.75" thickBot="1">
      <c r="A86" s="12"/>
      <c r="B86" s="25">
        <v>384</v>
      </c>
      <c r="C86" s="20" t="s">
        <v>98</v>
      </c>
      <c r="D86" s="47">
        <v>0</v>
      </c>
      <c r="E86" s="47">
        <v>797184</v>
      </c>
      <c r="F86" s="47">
        <v>0</v>
      </c>
      <c r="G86" s="47">
        <v>4470000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5267184</v>
      </c>
      <c r="O86" s="48">
        <f t="shared" si="12"/>
        <v>78.045074012061221</v>
      </c>
      <c r="P86" s="9"/>
    </row>
    <row r="87" spans="1:119" ht="16.5" thickBot="1">
      <c r="A87" s="14" t="s">
        <v>73</v>
      </c>
      <c r="B87" s="23"/>
      <c r="C87" s="22"/>
      <c r="D87" s="15">
        <f t="shared" ref="D87:M87" si="17">SUM(D5,D13,D20,D46,D68,D77,D84)</f>
        <v>32924735</v>
      </c>
      <c r="E87" s="15">
        <f t="shared" si="17"/>
        <v>39028747</v>
      </c>
      <c r="F87" s="15">
        <f t="shared" si="17"/>
        <v>701461</v>
      </c>
      <c r="G87" s="15">
        <f t="shared" si="17"/>
        <v>13687331</v>
      </c>
      <c r="H87" s="15">
        <f t="shared" si="17"/>
        <v>0</v>
      </c>
      <c r="I87" s="15">
        <f t="shared" si="17"/>
        <v>2562927</v>
      </c>
      <c r="J87" s="15">
        <f t="shared" si="17"/>
        <v>0</v>
      </c>
      <c r="K87" s="15">
        <f t="shared" si="17"/>
        <v>0</v>
      </c>
      <c r="L87" s="15">
        <f t="shared" si="17"/>
        <v>0</v>
      </c>
      <c r="M87" s="15">
        <f t="shared" si="17"/>
        <v>0</v>
      </c>
      <c r="N87" s="15">
        <f t="shared" si="15"/>
        <v>88905201</v>
      </c>
      <c r="O87" s="38">
        <f t="shared" si="12"/>
        <v>1317.3287646875788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182</v>
      </c>
      <c r="M89" s="49"/>
      <c r="N89" s="49"/>
      <c r="O89" s="44">
        <v>67489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customHeight="1" thickBot="1">
      <c r="A91" s="53" t="s">
        <v>129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21262049</v>
      </c>
      <c r="E5" s="27">
        <f t="shared" si="0"/>
        <v>5226859</v>
      </c>
      <c r="F5" s="27">
        <f t="shared" si="0"/>
        <v>800000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27288908</v>
      </c>
      <c r="O5" s="33">
        <f t="shared" ref="O5:O36" si="1">(N5/O$87)</f>
        <v>402.91319818689186</v>
      </c>
      <c r="P5" s="6"/>
    </row>
    <row r="6" spans="1:133">
      <c r="A6" s="12"/>
      <c r="B6" s="25">
        <v>311</v>
      </c>
      <c r="C6" s="20" t="s">
        <v>3</v>
      </c>
      <c r="D6" s="47">
        <v>17656878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17656878</v>
      </c>
      <c r="O6" s="48">
        <f t="shared" si="1"/>
        <v>260.69893251044607</v>
      </c>
      <c r="P6" s="9"/>
    </row>
    <row r="7" spans="1:133">
      <c r="A7" s="12"/>
      <c r="B7" s="25">
        <v>312.10000000000002</v>
      </c>
      <c r="C7" s="20" t="s">
        <v>12</v>
      </c>
      <c r="D7" s="47">
        <v>100000</v>
      </c>
      <c r="E7" s="47">
        <v>533423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633423</v>
      </c>
      <c r="O7" s="48">
        <f t="shared" si="1"/>
        <v>9.3523158469783993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528411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528411</v>
      </c>
      <c r="O8" s="48">
        <f t="shared" si="1"/>
        <v>7.8018426375703172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1553118</v>
      </c>
      <c r="F9" s="47">
        <v>800000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2353118</v>
      </c>
      <c r="O9" s="48">
        <f t="shared" si="1"/>
        <v>34.743138094464705</v>
      </c>
      <c r="P9" s="9"/>
    </row>
    <row r="10" spans="1:133">
      <c r="A10" s="12"/>
      <c r="B10" s="25">
        <v>312.60000000000002</v>
      </c>
      <c r="C10" s="20" t="s">
        <v>16</v>
      </c>
      <c r="D10" s="47">
        <v>3505171</v>
      </c>
      <c r="E10" s="47">
        <v>2300000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5805171</v>
      </c>
      <c r="O10" s="48">
        <f t="shared" si="1"/>
        <v>85.711748290983181</v>
      </c>
      <c r="P10" s="9"/>
    </row>
    <row r="11" spans="1:133">
      <c r="A11" s="12"/>
      <c r="B11" s="25">
        <v>315</v>
      </c>
      <c r="C11" s="20" t="s">
        <v>17</v>
      </c>
      <c r="D11" s="47">
        <v>0</v>
      </c>
      <c r="E11" s="47">
        <v>297682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297682</v>
      </c>
      <c r="O11" s="48">
        <f t="shared" si="1"/>
        <v>4.3951926058261606</v>
      </c>
      <c r="P11" s="9"/>
    </row>
    <row r="12" spans="1:133">
      <c r="A12" s="12"/>
      <c r="B12" s="25">
        <v>316</v>
      </c>
      <c r="C12" s="20" t="s">
        <v>108</v>
      </c>
      <c r="D12" s="47">
        <v>0</v>
      </c>
      <c r="E12" s="47">
        <v>14225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14225</v>
      </c>
      <c r="O12" s="48">
        <f t="shared" si="1"/>
        <v>0.21002820062307137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SUM(D14:D19)</f>
        <v>13859</v>
      </c>
      <c r="E13" s="32">
        <f t="shared" si="3"/>
        <v>7300693</v>
      </c>
      <c r="F13" s="32">
        <f t="shared" si="3"/>
        <v>0</v>
      </c>
      <c r="G13" s="32">
        <f t="shared" si="3"/>
        <v>30419</v>
      </c>
      <c r="H13" s="32">
        <f t="shared" si="3"/>
        <v>0</v>
      </c>
      <c r="I13" s="32">
        <f t="shared" si="3"/>
        <v>4696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7349667</v>
      </c>
      <c r="O13" s="46">
        <f t="shared" si="1"/>
        <v>108.51580563717167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128996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128996</v>
      </c>
      <c r="O14" s="48">
        <f t="shared" si="1"/>
        <v>1.9045903527292594</v>
      </c>
      <c r="P14" s="9"/>
    </row>
    <row r="15" spans="1:133">
      <c r="A15" s="12"/>
      <c r="B15" s="25">
        <v>323.7</v>
      </c>
      <c r="C15" s="20" t="s">
        <v>109</v>
      </c>
      <c r="D15" s="47">
        <v>0</v>
      </c>
      <c r="E15" s="47">
        <v>101836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101836</v>
      </c>
      <c r="O15" s="48">
        <f t="shared" si="1"/>
        <v>1.503580445599374</v>
      </c>
      <c r="P15" s="9"/>
    </row>
    <row r="16" spans="1:133">
      <c r="A16" s="12"/>
      <c r="B16" s="25">
        <v>325.10000000000002</v>
      </c>
      <c r="C16" s="20" t="s">
        <v>147</v>
      </c>
      <c r="D16" s="47">
        <v>0</v>
      </c>
      <c r="E16" s="47">
        <v>0</v>
      </c>
      <c r="F16" s="47">
        <v>0</v>
      </c>
      <c r="G16" s="47">
        <v>17350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17350</v>
      </c>
      <c r="O16" s="48">
        <f t="shared" si="1"/>
        <v>0.25616796350160198</v>
      </c>
      <c r="P16" s="9"/>
    </row>
    <row r="17" spans="1:16">
      <c r="A17" s="12"/>
      <c r="B17" s="25">
        <v>325.2</v>
      </c>
      <c r="C17" s="20" t="s">
        <v>20</v>
      </c>
      <c r="D17" s="47">
        <v>0</v>
      </c>
      <c r="E17" s="47">
        <v>6943938</v>
      </c>
      <c r="F17" s="47">
        <v>0</v>
      </c>
      <c r="G17" s="47">
        <v>13069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6957007</v>
      </c>
      <c r="O17" s="48">
        <f t="shared" si="1"/>
        <v>102.71828906376885</v>
      </c>
      <c r="P17" s="9"/>
    </row>
    <row r="18" spans="1:16">
      <c r="A18" s="12"/>
      <c r="B18" s="25">
        <v>329</v>
      </c>
      <c r="C18" s="20" t="s">
        <v>21</v>
      </c>
      <c r="D18" s="47">
        <v>13859</v>
      </c>
      <c r="E18" s="47">
        <v>54187</v>
      </c>
      <c r="F18" s="47">
        <v>0</v>
      </c>
      <c r="G18" s="47">
        <v>0</v>
      </c>
      <c r="H18" s="47">
        <v>0</v>
      </c>
      <c r="I18" s="47">
        <v>4696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72742</v>
      </c>
      <c r="O18" s="48">
        <f t="shared" si="1"/>
        <v>1.0740155620192238</v>
      </c>
      <c r="P18" s="9"/>
    </row>
    <row r="19" spans="1:16">
      <c r="A19" s="12"/>
      <c r="B19" s="25">
        <v>367</v>
      </c>
      <c r="C19" s="20" t="s">
        <v>153</v>
      </c>
      <c r="D19" s="47">
        <v>0</v>
      </c>
      <c r="E19" s="47">
        <v>71736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71736</v>
      </c>
      <c r="O19" s="48">
        <f t="shared" si="1"/>
        <v>1.059162249553367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SUM(D21:D45)</f>
        <v>3350668</v>
      </c>
      <c r="E20" s="32">
        <f t="shared" si="5"/>
        <v>9602354</v>
      </c>
      <c r="F20" s="32">
        <f t="shared" si="5"/>
        <v>0</v>
      </c>
      <c r="G20" s="32">
        <f t="shared" si="5"/>
        <v>1660641</v>
      </c>
      <c r="H20" s="32">
        <f t="shared" si="5"/>
        <v>0</v>
      </c>
      <c r="I20" s="32">
        <f t="shared" si="5"/>
        <v>70588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14684251</v>
      </c>
      <c r="O20" s="46">
        <f t="shared" si="1"/>
        <v>216.80891494042433</v>
      </c>
      <c r="P20" s="10"/>
    </row>
    <row r="21" spans="1:16">
      <c r="A21" s="12"/>
      <c r="B21" s="25">
        <v>331.2</v>
      </c>
      <c r="C21" s="20" t="s">
        <v>22</v>
      </c>
      <c r="D21" s="47">
        <v>24500</v>
      </c>
      <c r="E21" s="47">
        <v>266703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291203</v>
      </c>
      <c r="O21" s="48">
        <f t="shared" si="1"/>
        <v>4.2995319582453604</v>
      </c>
      <c r="P21" s="9"/>
    </row>
    <row r="22" spans="1:16">
      <c r="A22" s="12"/>
      <c r="B22" s="25">
        <v>331.5</v>
      </c>
      <c r="C22" s="20" t="s">
        <v>131</v>
      </c>
      <c r="D22" s="47">
        <v>0</v>
      </c>
      <c r="E22" s="47">
        <v>294077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6">SUM(D22:M22)</f>
        <v>294077</v>
      </c>
      <c r="O22" s="48">
        <f t="shared" si="1"/>
        <v>4.3419657753694869</v>
      </c>
      <c r="P22" s="9"/>
    </row>
    <row r="23" spans="1:16">
      <c r="A23" s="12"/>
      <c r="B23" s="25">
        <v>331.65</v>
      </c>
      <c r="C23" s="20" t="s">
        <v>27</v>
      </c>
      <c r="D23" s="47">
        <v>0</v>
      </c>
      <c r="E23" s="47">
        <v>16915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16915</v>
      </c>
      <c r="O23" s="48">
        <f t="shared" si="1"/>
        <v>0.24974530850891052</v>
      </c>
      <c r="P23" s="9"/>
    </row>
    <row r="24" spans="1:16">
      <c r="A24" s="12"/>
      <c r="B24" s="25">
        <v>331.69</v>
      </c>
      <c r="C24" s="20" t="s">
        <v>110</v>
      </c>
      <c r="D24" s="47">
        <v>0</v>
      </c>
      <c r="E24" s="47">
        <v>52149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52149</v>
      </c>
      <c r="O24" s="48">
        <f t="shared" si="1"/>
        <v>0.76996559819279775</v>
      </c>
      <c r="P24" s="9"/>
    </row>
    <row r="25" spans="1:16">
      <c r="A25" s="12"/>
      <c r="B25" s="25">
        <v>331.9</v>
      </c>
      <c r="C25" s="20" t="s">
        <v>24</v>
      </c>
      <c r="D25" s="47">
        <v>523</v>
      </c>
      <c r="E25" s="47">
        <v>7128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7651</v>
      </c>
      <c r="O25" s="48">
        <f t="shared" si="1"/>
        <v>0.11296490425076408</v>
      </c>
      <c r="P25" s="9"/>
    </row>
    <row r="26" spans="1:16">
      <c r="A26" s="12"/>
      <c r="B26" s="25">
        <v>333</v>
      </c>
      <c r="C26" s="20" t="s">
        <v>4</v>
      </c>
      <c r="D26" s="47">
        <v>138529</v>
      </c>
      <c r="E26" s="47">
        <v>118158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256687</v>
      </c>
      <c r="O26" s="48">
        <f t="shared" si="1"/>
        <v>3.7899127404804442</v>
      </c>
      <c r="P26" s="9"/>
    </row>
    <row r="27" spans="1:16">
      <c r="A27" s="12"/>
      <c r="B27" s="25">
        <v>334.1</v>
      </c>
      <c r="C27" s="20" t="s">
        <v>111</v>
      </c>
      <c r="D27" s="47">
        <v>13358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13358</v>
      </c>
      <c r="O27" s="48">
        <f t="shared" si="1"/>
        <v>0.19722718481005183</v>
      </c>
      <c r="P27" s="9"/>
    </row>
    <row r="28" spans="1:16">
      <c r="A28" s="12"/>
      <c r="B28" s="25">
        <v>334.2</v>
      </c>
      <c r="C28" s="20" t="s">
        <v>25</v>
      </c>
      <c r="D28" s="47">
        <v>194049</v>
      </c>
      <c r="E28" s="47">
        <v>52511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246560</v>
      </c>
      <c r="O28" s="48">
        <f t="shared" si="1"/>
        <v>3.6403903793057628</v>
      </c>
      <c r="P28" s="9"/>
    </row>
    <row r="29" spans="1:16">
      <c r="A29" s="12"/>
      <c r="B29" s="25">
        <v>334.34</v>
      </c>
      <c r="C29" s="20" t="s">
        <v>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70588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70588</v>
      </c>
      <c r="O29" s="48">
        <f t="shared" si="1"/>
        <v>1.0422123462623101</v>
      </c>
      <c r="P29" s="9"/>
    </row>
    <row r="30" spans="1:16">
      <c r="A30" s="12"/>
      <c r="B30" s="25">
        <v>334.39</v>
      </c>
      <c r="C30" s="20" t="s">
        <v>113</v>
      </c>
      <c r="D30" s="47">
        <v>0</v>
      </c>
      <c r="E30" s="47">
        <v>266895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4" si="7">SUM(D30:M30)</f>
        <v>266895</v>
      </c>
      <c r="O30" s="48">
        <f t="shared" si="1"/>
        <v>3.9406310443089372</v>
      </c>
      <c r="P30" s="9"/>
    </row>
    <row r="31" spans="1:16">
      <c r="A31" s="12"/>
      <c r="B31" s="25">
        <v>334.49</v>
      </c>
      <c r="C31" s="20" t="s">
        <v>29</v>
      </c>
      <c r="D31" s="47">
        <v>0</v>
      </c>
      <c r="E31" s="47">
        <v>0</v>
      </c>
      <c r="F31" s="47">
        <v>0</v>
      </c>
      <c r="G31" s="47">
        <v>1660641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1660641</v>
      </c>
      <c r="O31" s="48">
        <f t="shared" si="1"/>
        <v>24.518906229237107</v>
      </c>
      <c r="P31" s="9"/>
    </row>
    <row r="32" spans="1:16">
      <c r="A32" s="12"/>
      <c r="B32" s="25">
        <v>334.5</v>
      </c>
      <c r="C32" s="20" t="s">
        <v>30</v>
      </c>
      <c r="D32" s="47">
        <v>0</v>
      </c>
      <c r="E32" s="47">
        <v>23272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23272</v>
      </c>
      <c r="O32" s="48">
        <f t="shared" si="1"/>
        <v>0.34360465974693261</v>
      </c>
      <c r="P32" s="9"/>
    </row>
    <row r="33" spans="1:16">
      <c r="A33" s="12"/>
      <c r="B33" s="25">
        <v>334.62</v>
      </c>
      <c r="C33" s="20" t="s">
        <v>114</v>
      </c>
      <c r="D33" s="47">
        <v>18334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18334</v>
      </c>
      <c r="O33" s="48">
        <f t="shared" si="1"/>
        <v>0.27069645203679371</v>
      </c>
      <c r="P33" s="9"/>
    </row>
    <row r="34" spans="1:16">
      <c r="A34" s="12"/>
      <c r="B34" s="25">
        <v>334.7</v>
      </c>
      <c r="C34" s="20" t="s">
        <v>32</v>
      </c>
      <c r="D34" s="47">
        <v>19213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19213</v>
      </c>
      <c r="O34" s="48">
        <f t="shared" si="1"/>
        <v>0.28367464453926677</v>
      </c>
      <c r="P34" s="9"/>
    </row>
    <row r="35" spans="1:16">
      <c r="A35" s="12"/>
      <c r="B35" s="25">
        <v>335.12</v>
      </c>
      <c r="C35" s="20" t="s">
        <v>33</v>
      </c>
      <c r="D35" s="47">
        <v>0</v>
      </c>
      <c r="E35" s="47">
        <v>1320784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1320784</v>
      </c>
      <c r="O35" s="48">
        <f t="shared" si="1"/>
        <v>19.501011383602297</v>
      </c>
      <c r="P35" s="9"/>
    </row>
    <row r="36" spans="1:16">
      <c r="A36" s="12"/>
      <c r="B36" s="25">
        <v>335.13</v>
      </c>
      <c r="C36" s="20" t="s">
        <v>34</v>
      </c>
      <c r="D36" s="47">
        <v>21614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21614</v>
      </c>
      <c r="O36" s="48">
        <f t="shared" si="1"/>
        <v>0.31912474715409944</v>
      </c>
      <c r="P36" s="9"/>
    </row>
    <row r="37" spans="1:16">
      <c r="A37" s="12"/>
      <c r="B37" s="25">
        <v>335.14</v>
      </c>
      <c r="C37" s="20" t="s">
        <v>35</v>
      </c>
      <c r="D37" s="47">
        <v>0</v>
      </c>
      <c r="E37" s="47">
        <v>23031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23031</v>
      </c>
      <c r="O37" s="48">
        <f t="shared" ref="O37:O68" si="8">(N37/O$87)</f>
        <v>0.34004636123374032</v>
      </c>
      <c r="P37" s="9"/>
    </row>
    <row r="38" spans="1:16">
      <c r="A38" s="12"/>
      <c r="B38" s="25">
        <v>335.15</v>
      </c>
      <c r="C38" s="20" t="s">
        <v>36</v>
      </c>
      <c r="D38" s="47">
        <v>25590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25590</v>
      </c>
      <c r="O38" s="48">
        <f t="shared" si="8"/>
        <v>0.37782929025971151</v>
      </c>
      <c r="P38" s="9"/>
    </row>
    <row r="39" spans="1:16">
      <c r="A39" s="12"/>
      <c r="B39" s="25">
        <v>335.16</v>
      </c>
      <c r="C39" s="20" t="s">
        <v>115</v>
      </c>
      <c r="D39" s="47">
        <v>0</v>
      </c>
      <c r="E39" s="47">
        <v>223250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3.2962246600422271</v>
      </c>
      <c r="P39" s="9"/>
    </row>
    <row r="40" spans="1:16">
      <c r="A40" s="12"/>
      <c r="B40" s="25">
        <v>335.18</v>
      </c>
      <c r="C40" s="20" t="s">
        <v>37</v>
      </c>
      <c r="D40" s="47">
        <v>961293</v>
      </c>
      <c r="E40" s="47">
        <v>2881537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3842830</v>
      </c>
      <c r="O40" s="48">
        <f t="shared" si="8"/>
        <v>56.738324794401215</v>
      </c>
      <c r="P40" s="9"/>
    </row>
    <row r="41" spans="1:16">
      <c r="A41" s="12"/>
      <c r="B41" s="25">
        <v>335.19</v>
      </c>
      <c r="C41" s="20" t="s">
        <v>53</v>
      </c>
      <c r="D41" s="47">
        <v>1933665</v>
      </c>
      <c r="E41" s="47">
        <v>570331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2503996</v>
      </c>
      <c r="O41" s="48">
        <f t="shared" si="8"/>
        <v>36.970810140412524</v>
      </c>
      <c r="P41" s="9"/>
    </row>
    <row r="42" spans="1:16">
      <c r="A42" s="12"/>
      <c r="B42" s="25">
        <v>335.29</v>
      </c>
      <c r="C42" s="20" t="s">
        <v>39</v>
      </c>
      <c r="D42" s="47">
        <v>0</v>
      </c>
      <c r="E42" s="47">
        <v>1440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1440</v>
      </c>
      <c r="O42" s="48">
        <f t="shared" si="8"/>
        <v>2.1261202734426908E-2</v>
      </c>
      <c r="P42" s="9"/>
    </row>
    <row r="43" spans="1:16">
      <c r="A43" s="12"/>
      <c r="B43" s="25">
        <v>335.49</v>
      </c>
      <c r="C43" s="20" t="s">
        <v>40</v>
      </c>
      <c r="D43" s="47">
        <v>0</v>
      </c>
      <c r="E43" s="47">
        <v>2087677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2087677</v>
      </c>
      <c r="O43" s="48">
        <f t="shared" si="8"/>
        <v>30.82397495902789</v>
      </c>
      <c r="P43" s="9"/>
    </row>
    <row r="44" spans="1:16">
      <c r="A44" s="12"/>
      <c r="B44" s="25">
        <v>335.8</v>
      </c>
      <c r="C44" s="20" t="s">
        <v>41</v>
      </c>
      <c r="D44" s="47">
        <v>0</v>
      </c>
      <c r="E44" s="47">
        <v>1281543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1281543</v>
      </c>
      <c r="O44" s="48">
        <f t="shared" si="8"/>
        <v>18.921628844365042</v>
      </c>
      <c r="P44" s="9"/>
    </row>
    <row r="45" spans="1:16">
      <c r="A45" s="12"/>
      <c r="B45" s="25">
        <v>337.1</v>
      </c>
      <c r="C45" s="20" t="s">
        <v>117</v>
      </c>
      <c r="D45" s="47">
        <v>0</v>
      </c>
      <c r="E45" s="47">
        <v>114953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114953</v>
      </c>
      <c r="O45" s="48">
        <f t="shared" si="8"/>
        <v>1.6972493318962336</v>
      </c>
      <c r="P45" s="9"/>
    </row>
    <row r="46" spans="1:16" ht="15.75">
      <c r="A46" s="29" t="s">
        <v>50</v>
      </c>
      <c r="B46" s="30"/>
      <c r="C46" s="31"/>
      <c r="D46" s="32">
        <f t="shared" ref="D46:M46" si="9">SUM(D47:D69)</f>
        <v>1555483</v>
      </c>
      <c r="E46" s="32">
        <f t="shared" si="9"/>
        <v>1988135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2175771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5719389</v>
      </c>
      <c r="O46" s="46">
        <f t="shared" si="8"/>
        <v>84.445200726424432</v>
      </c>
      <c r="P46" s="10"/>
    </row>
    <row r="47" spans="1:16">
      <c r="A47" s="12"/>
      <c r="B47" s="25">
        <v>341.1</v>
      </c>
      <c r="C47" s="20" t="s">
        <v>54</v>
      </c>
      <c r="D47" s="47">
        <v>0</v>
      </c>
      <c r="E47" s="47">
        <v>138645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138645</v>
      </c>
      <c r="O47" s="48">
        <f t="shared" si="8"/>
        <v>2.0470551757740405</v>
      </c>
      <c r="P47" s="9"/>
    </row>
    <row r="48" spans="1:16">
      <c r="A48" s="12"/>
      <c r="B48" s="25">
        <v>341.15</v>
      </c>
      <c r="C48" s="20" t="s">
        <v>118</v>
      </c>
      <c r="D48" s="47">
        <v>0</v>
      </c>
      <c r="E48" s="47">
        <v>80004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9" si="10">SUM(D48:M48)</f>
        <v>80004</v>
      </c>
      <c r="O48" s="48">
        <f t="shared" si="8"/>
        <v>1.1812369885868683</v>
      </c>
      <c r="P48" s="9"/>
    </row>
    <row r="49" spans="1:16">
      <c r="A49" s="12"/>
      <c r="B49" s="25">
        <v>341.51</v>
      </c>
      <c r="C49" s="20" t="s">
        <v>56</v>
      </c>
      <c r="D49" s="47">
        <v>4558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4558</v>
      </c>
      <c r="O49" s="48">
        <f t="shared" si="8"/>
        <v>6.7297612544109611E-2</v>
      </c>
      <c r="P49" s="9"/>
    </row>
    <row r="50" spans="1:16">
      <c r="A50" s="12"/>
      <c r="B50" s="25">
        <v>341.52</v>
      </c>
      <c r="C50" s="20" t="s">
        <v>57</v>
      </c>
      <c r="D50" s="47">
        <v>94965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94965</v>
      </c>
      <c r="O50" s="48">
        <f t="shared" si="8"/>
        <v>1.4021320261630912</v>
      </c>
      <c r="P50" s="9"/>
    </row>
    <row r="51" spans="1:16">
      <c r="A51" s="12"/>
      <c r="B51" s="25">
        <v>341.56</v>
      </c>
      <c r="C51" s="20" t="s">
        <v>60</v>
      </c>
      <c r="D51" s="47">
        <v>919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919</v>
      </c>
      <c r="O51" s="48">
        <f t="shared" si="8"/>
        <v>1.3568781467318283E-2</v>
      </c>
      <c r="P51" s="9"/>
    </row>
    <row r="52" spans="1:16">
      <c r="A52" s="12"/>
      <c r="B52" s="25">
        <v>341.8</v>
      </c>
      <c r="C52" s="20" t="s">
        <v>61</v>
      </c>
      <c r="D52" s="47">
        <v>0</v>
      </c>
      <c r="E52" s="47">
        <v>1578345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1578345</v>
      </c>
      <c r="O52" s="48">
        <f t="shared" si="8"/>
        <v>23.303828492964609</v>
      </c>
      <c r="P52" s="9"/>
    </row>
    <row r="53" spans="1:16">
      <c r="A53" s="12"/>
      <c r="B53" s="25">
        <v>341.9</v>
      </c>
      <c r="C53" s="20" t="s">
        <v>62</v>
      </c>
      <c r="D53" s="47">
        <v>458124</v>
      </c>
      <c r="E53" s="47">
        <v>18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458142</v>
      </c>
      <c r="O53" s="48">
        <f t="shared" si="8"/>
        <v>6.7643402383026476</v>
      </c>
      <c r="P53" s="9"/>
    </row>
    <row r="54" spans="1:16">
      <c r="A54" s="12"/>
      <c r="B54" s="25">
        <v>342.1</v>
      </c>
      <c r="C54" s="20" t="s">
        <v>63</v>
      </c>
      <c r="D54" s="47">
        <v>251318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251318</v>
      </c>
      <c r="O54" s="48">
        <f t="shared" si="8"/>
        <v>3.7106409366740984</v>
      </c>
      <c r="P54" s="9"/>
    </row>
    <row r="55" spans="1:16">
      <c r="A55" s="12"/>
      <c r="B55" s="25">
        <v>342.3</v>
      </c>
      <c r="C55" s="20" t="s">
        <v>64</v>
      </c>
      <c r="D55" s="47">
        <v>17891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17891</v>
      </c>
      <c r="O55" s="48">
        <f t="shared" si="8"/>
        <v>0.2641556792511332</v>
      </c>
      <c r="P55" s="9"/>
    </row>
    <row r="56" spans="1:16">
      <c r="A56" s="12"/>
      <c r="B56" s="25">
        <v>342.4</v>
      </c>
      <c r="C56" s="20" t="s">
        <v>65</v>
      </c>
      <c r="D56" s="47">
        <v>275373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275373</v>
      </c>
      <c r="O56" s="48">
        <f t="shared" si="8"/>
        <v>4.0658063754078757</v>
      </c>
      <c r="P56" s="9"/>
    </row>
    <row r="57" spans="1:16">
      <c r="A57" s="12"/>
      <c r="B57" s="25">
        <v>342.5</v>
      </c>
      <c r="C57" s="20" t="s">
        <v>119</v>
      </c>
      <c r="D57" s="47">
        <v>0</v>
      </c>
      <c r="E57" s="47">
        <v>13835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13835</v>
      </c>
      <c r="O57" s="48">
        <f t="shared" si="8"/>
        <v>0.20426995821583074</v>
      </c>
      <c r="P57" s="9"/>
    </row>
    <row r="58" spans="1:16">
      <c r="A58" s="12"/>
      <c r="B58" s="25">
        <v>342.9</v>
      </c>
      <c r="C58" s="20" t="s">
        <v>143</v>
      </c>
      <c r="D58" s="47">
        <v>177154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177154</v>
      </c>
      <c r="O58" s="48">
        <f t="shared" si="8"/>
        <v>2.6156299369546279</v>
      </c>
      <c r="P58" s="9"/>
    </row>
    <row r="59" spans="1:16">
      <c r="A59" s="12"/>
      <c r="B59" s="25">
        <v>343.4</v>
      </c>
      <c r="C59" s="20" t="s">
        <v>67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2118512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2118512</v>
      </c>
      <c r="O59" s="48">
        <f t="shared" si="8"/>
        <v>31.279245227302926</v>
      </c>
      <c r="P59" s="9"/>
    </row>
    <row r="60" spans="1:16">
      <c r="A60" s="12"/>
      <c r="B60" s="25">
        <v>343.5</v>
      </c>
      <c r="C60" s="20" t="s">
        <v>120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57259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57259</v>
      </c>
      <c r="O60" s="48">
        <f t="shared" si="8"/>
        <v>0.84541333845177102</v>
      </c>
      <c r="P60" s="9"/>
    </row>
    <row r="61" spans="1:16">
      <c r="A61" s="12"/>
      <c r="B61" s="25">
        <v>344.9</v>
      </c>
      <c r="C61" s="20" t="s">
        <v>68</v>
      </c>
      <c r="D61" s="47">
        <v>0</v>
      </c>
      <c r="E61" s="47">
        <v>13172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13172</v>
      </c>
      <c r="O61" s="48">
        <f t="shared" si="8"/>
        <v>0.19448094612352168</v>
      </c>
      <c r="P61" s="9"/>
    </row>
    <row r="62" spans="1:16">
      <c r="A62" s="12"/>
      <c r="B62" s="25">
        <v>346.4</v>
      </c>
      <c r="C62" s="20" t="s">
        <v>69</v>
      </c>
      <c r="D62" s="47">
        <v>411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411</v>
      </c>
      <c r="O62" s="48">
        <f t="shared" si="8"/>
        <v>6.0683016137843462E-3</v>
      </c>
      <c r="P62" s="9"/>
    </row>
    <row r="63" spans="1:16">
      <c r="A63" s="12"/>
      <c r="B63" s="25">
        <v>347.1</v>
      </c>
      <c r="C63" s="20" t="s">
        <v>70</v>
      </c>
      <c r="D63" s="47">
        <v>2113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2113</v>
      </c>
      <c r="O63" s="48">
        <f t="shared" si="8"/>
        <v>3.1197862067947259E-2</v>
      </c>
      <c r="P63" s="9"/>
    </row>
    <row r="64" spans="1:16">
      <c r="A64" s="12"/>
      <c r="B64" s="25">
        <v>347.2</v>
      </c>
      <c r="C64" s="20" t="s">
        <v>71</v>
      </c>
      <c r="D64" s="47">
        <v>7125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7125</v>
      </c>
      <c r="O64" s="48">
        <f t="shared" si="8"/>
        <v>0.1051986593630498</v>
      </c>
      <c r="P64" s="9"/>
    </row>
    <row r="65" spans="1:16">
      <c r="A65" s="12"/>
      <c r="B65" s="25">
        <v>347.4</v>
      </c>
      <c r="C65" s="20" t="s">
        <v>72</v>
      </c>
      <c r="D65" s="47">
        <v>1802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1802</v>
      </c>
      <c r="O65" s="48">
        <f t="shared" si="8"/>
        <v>2.6606032866275893E-2</v>
      </c>
      <c r="P65" s="9"/>
    </row>
    <row r="66" spans="1:16">
      <c r="A66" s="12"/>
      <c r="B66" s="25">
        <v>347.5</v>
      </c>
      <c r="C66" s="20" t="s">
        <v>121</v>
      </c>
      <c r="D66" s="47">
        <v>9800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9800</v>
      </c>
      <c r="O66" s="48">
        <f t="shared" si="8"/>
        <v>0.14469429638707201</v>
      </c>
      <c r="P66" s="9"/>
    </row>
    <row r="67" spans="1:16">
      <c r="A67" s="12"/>
      <c r="B67" s="25">
        <v>347.9</v>
      </c>
      <c r="C67" s="20" t="s">
        <v>122</v>
      </c>
      <c r="D67" s="47">
        <v>6628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6628</v>
      </c>
      <c r="O67" s="48">
        <f t="shared" si="8"/>
        <v>9.7860591474848296E-2</v>
      </c>
      <c r="P67" s="9"/>
    </row>
    <row r="68" spans="1:16">
      <c r="A68" s="12"/>
      <c r="B68" s="25">
        <v>348.92399999999998</v>
      </c>
      <c r="C68" s="20" t="s">
        <v>123</v>
      </c>
      <c r="D68" s="47">
        <v>0</v>
      </c>
      <c r="E68" s="47">
        <v>23521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23521</v>
      </c>
      <c r="O68" s="48">
        <f t="shared" si="8"/>
        <v>0.34728107605309394</v>
      </c>
      <c r="P68" s="9"/>
    </row>
    <row r="69" spans="1:16">
      <c r="A69" s="12"/>
      <c r="B69" s="25">
        <v>348.99</v>
      </c>
      <c r="C69" s="20" t="s">
        <v>124</v>
      </c>
      <c r="D69" s="47">
        <v>247302</v>
      </c>
      <c r="E69" s="47">
        <v>140595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387897</v>
      </c>
      <c r="O69" s="48">
        <f t="shared" ref="O69:O85" si="11">(N69/O$87)</f>
        <v>5.7271921924138844</v>
      </c>
      <c r="P69" s="9"/>
    </row>
    <row r="70" spans="1:16" ht="15.75">
      <c r="A70" s="29" t="s">
        <v>51</v>
      </c>
      <c r="B70" s="30"/>
      <c r="C70" s="31"/>
      <c r="D70" s="32">
        <f t="shared" ref="D70:M70" si="12">SUM(D71:D75)</f>
        <v>97209</v>
      </c>
      <c r="E70" s="32">
        <f t="shared" si="12"/>
        <v>219911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85" si="13">SUM(D70:M70)</f>
        <v>317120</v>
      </c>
      <c r="O70" s="46">
        <f t="shared" si="11"/>
        <v>4.6821893132926808</v>
      </c>
      <c r="P70" s="10"/>
    </row>
    <row r="71" spans="1:16">
      <c r="A71" s="13"/>
      <c r="B71" s="40">
        <v>351.7</v>
      </c>
      <c r="C71" s="21" t="s">
        <v>125</v>
      </c>
      <c r="D71" s="47">
        <v>64081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64081</v>
      </c>
      <c r="O71" s="48">
        <f t="shared" si="11"/>
        <v>0.94613828640611852</v>
      </c>
      <c r="P71" s="9"/>
    </row>
    <row r="72" spans="1:16">
      <c r="A72" s="13"/>
      <c r="B72" s="40">
        <v>351.8</v>
      </c>
      <c r="C72" s="21" t="s">
        <v>126</v>
      </c>
      <c r="D72" s="47">
        <v>0</v>
      </c>
      <c r="E72" s="47">
        <v>95263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95263</v>
      </c>
      <c r="O72" s="48">
        <f t="shared" si="11"/>
        <v>1.4065319139511878</v>
      </c>
      <c r="P72" s="9"/>
    </row>
    <row r="73" spans="1:16">
      <c r="A73" s="13"/>
      <c r="B73" s="40">
        <v>351.9</v>
      </c>
      <c r="C73" s="21" t="s">
        <v>91</v>
      </c>
      <c r="D73" s="47">
        <v>0</v>
      </c>
      <c r="E73" s="47">
        <v>87100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87100</v>
      </c>
      <c r="O73" s="48">
        <f t="shared" si="11"/>
        <v>1.2860074709504052</v>
      </c>
      <c r="P73" s="9"/>
    </row>
    <row r="74" spans="1:16">
      <c r="A74" s="13"/>
      <c r="B74" s="40">
        <v>352</v>
      </c>
      <c r="C74" s="21" t="s">
        <v>89</v>
      </c>
      <c r="D74" s="47">
        <v>33128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33128</v>
      </c>
      <c r="O74" s="48">
        <f t="shared" si="11"/>
        <v>0.4891257806847879</v>
      </c>
      <c r="P74" s="9"/>
    </row>
    <row r="75" spans="1:16">
      <c r="A75" s="13"/>
      <c r="B75" s="40">
        <v>359</v>
      </c>
      <c r="C75" s="21" t="s">
        <v>90</v>
      </c>
      <c r="D75" s="47">
        <v>0</v>
      </c>
      <c r="E75" s="47">
        <v>37548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37548</v>
      </c>
      <c r="O75" s="48">
        <f t="shared" si="11"/>
        <v>0.55438586130018164</v>
      </c>
      <c r="P75" s="9"/>
    </row>
    <row r="76" spans="1:16" ht="15.75">
      <c r="A76" s="29" t="s">
        <v>5</v>
      </c>
      <c r="B76" s="30"/>
      <c r="C76" s="31"/>
      <c r="D76" s="32">
        <f t="shared" ref="D76:M76" si="14">SUM(D77:D81)</f>
        <v>217240</v>
      </c>
      <c r="E76" s="32">
        <f t="shared" si="14"/>
        <v>693937</v>
      </c>
      <c r="F76" s="32">
        <f t="shared" si="14"/>
        <v>1553</v>
      </c>
      <c r="G76" s="32">
        <f t="shared" si="14"/>
        <v>49199</v>
      </c>
      <c r="H76" s="32">
        <f t="shared" si="14"/>
        <v>0</v>
      </c>
      <c r="I76" s="32">
        <f t="shared" si="14"/>
        <v>740113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t="shared" si="13"/>
        <v>1702042</v>
      </c>
      <c r="O76" s="46">
        <f t="shared" si="11"/>
        <v>25.130180572576002</v>
      </c>
      <c r="P76" s="10"/>
    </row>
    <row r="77" spans="1:16">
      <c r="A77" s="12"/>
      <c r="B77" s="25">
        <v>361.1</v>
      </c>
      <c r="C77" s="20" t="s">
        <v>92</v>
      </c>
      <c r="D77" s="47">
        <v>59525</v>
      </c>
      <c r="E77" s="47">
        <v>16990</v>
      </c>
      <c r="F77" s="47">
        <v>1553</v>
      </c>
      <c r="G77" s="47">
        <v>4523</v>
      </c>
      <c r="H77" s="47">
        <v>0</v>
      </c>
      <c r="I77" s="47">
        <v>97103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179694</v>
      </c>
      <c r="O77" s="48">
        <f t="shared" si="11"/>
        <v>2.6531323362222978</v>
      </c>
      <c r="P77" s="9"/>
    </row>
    <row r="78" spans="1:16">
      <c r="A78" s="12"/>
      <c r="B78" s="25">
        <v>362</v>
      </c>
      <c r="C78" s="20" t="s">
        <v>93</v>
      </c>
      <c r="D78" s="47">
        <v>4200</v>
      </c>
      <c r="E78" s="47">
        <v>37749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41949</v>
      </c>
      <c r="O78" s="48">
        <f t="shared" si="11"/>
        <v>0.61936541215727381</v>
      </c>
      <c r="P78" s="9"/>
    </row>
    <row r="79" spans="1:16">
      <c r="A79" s="12"/>
      <c r="B79" s="25">
        <v>365</v>
      </c>
      <c r="C79" s="20" t="s">
        <v>94</v>
      </c>
      <c r="D79" s="47">
        <v>342</v>
      </c>
      <c r="E79" s="47">
        <v>0</v>
      </c>
      <c r="F79" s="47">
        <v>0</v>
      </c>
      <c r="G79" s="47">
        <v>0</v>
      </c>
      <c r="H79" s="47">
        <v>0</v>
      </c>
      <c r="I79" s="47">
        <v>112198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112540</v>
      </c>
      <c r="O79" s="48">
        <f t="shared" si="11"/>
        <v>1.6616220525919474</v>
      </c>
      <c r="P79" s="9"/>
    </row>
    <row r="80" spans="1:16">
      <c r="A80" s="12"/>
      <c r="B80" s="25">
        <v>366</v>
      </c>
      <c r="C80" s="20" t="s">
        <v>95</v>
      </c>
      <c r="D80" s="47">
        <v>0</v>
      </c>
      <c r="E80" s="47">
        <v>540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540</v>
      </c>
      <c r="O80" s="48">
        <f t="shared" si="11"/>
        <v>7.9729510254100897E-3</v>
      </c>
      <c r="P80" s="9"/>
    </row>
    <row r="81" spans="1:119">
      <c r="A81" s="12"/>
      <c r="B81" s="25">
        <v>369.9</v>
      </c>
      <c r="C81" s="20" t="s">
        <v>96</v>
      </c>
      <c r="D81" s="47">
        <v>153173</v>
      </c>
      <c r="E81" s="47">
        <v>638658</v>
      </c>
      <c r="F81" s="47">
        <v>0</v>
      </c>
      <c r="G81" s="47">
        <v>44676</v>
      </c>
      <c r="H81" s="47">
        <v>0</v>
      </c>
      <c r="I81" s="47">
        <v>530812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1367319</v>
      </c>
      <c r="O81" s="48">
        <f t="shared" si="11"/>
        <v>20.188087820579071</v>
      </c>
      <c r="P81" s="9"/>
    </row>
    <row r="82" spans="1:119" ht="15.75">
      <c r="A82" s="29" t="s">
        <v>52</v>
      </c>
      <c r="B82" s="30"/>
      <c r="C82" s="31"/>
      <c r="D82" s="32">
        <f t="shared" ref="D82:M82" si="15">SUM(D83:D84)</f>
        <v>0</v>
      </c>
      <c r="E82" s="32">
        <f t="shared" si="15"/>
        <v>15849589</v>
      </c>
      <c r="F82" s="32">
        <f t="shared" si="15"/>
        <v>0</v>
      </c>
      <c r="G82" s="32">
        <f t="shared" si="15"/>
        <v>0</v>
      </c>
      <c r="H82" s="32">
        <f t="shared" si="15"/>
        <v>0</v>
      </c>
      <c r="I82" s="32">
        <f t="shared" si="15"/>
        <v>300000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3"/>
        <v>16149589</v>
      </c>
      <c r="O82" s="46">
        <f t="shared" si="11"/>
        <v>238.44422625463244</v>
      </c>
      <c r="P82" s="9"/>
    </row>
    <row r="83" spans="1:119">
      <c r="A83" s="12"/>
      <c r="B83" s="25">
        <v>381</v>
      </c>
      <c r="C83" s="20" t="s">
        <v>97</v>
      </c>
      <c r="D83" s="47">
        <v>0</v>
      </c>
      <c r="E83" s="47">
        <v>15251251</v>
      </c>
      <c r="F83" s="47">
        <v>0</v>
      </c>
      <c r="G83" s="47">
        <v>0</v>
      </c>
      <c r="H83" s="47">
        <v>0</v>
      </c>
      <c r="I83" s="47">
        <v>300000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15551251</v>
      </c>
      <c r="O83" s="48">
        <f t="shared" si="11"/>
        <v>229.60993075344388</v>
      </c>
      <c r="P83" s="9"/>
    </row>
    <row r="84" spans="1:119" ht="15.75" thickBot="1">
      <c r="A84" s="12"/>
      <c r="B84" s="25">
        <v>384</v>
      </c>
      <c r="C84" s="20" t="s">
        <v>98</v>
      </c>
      <c r="D84" s="47">
        <v>0</v>
      </c>
      <c r="E84" s="47">
        <v>598338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598338</v>
      </c>
      <c r="O84" s="48">
        <f t="shared" si="11"/>
        <v>8.83429550118856</v>
      </c>
      <c r="P84" s="9"/>
    </row>
    <row r="85" spans="1:119" ht="16.5" thickBot="1">
      <c r="A85" s="14" t="s">
        <v>73</v>
      </c>
      <c r="B85" s="23"/>
      <c r="C85" s="22"/>
      <c r="D85" s="15">
        <f t="shared" ref="D85:M85" si="16">SUM(D5,D13,D20,D46,D70,D76,D82)</f>
        <v>26496508</v>
      </c>
      <c r="E85" s="15">
        <f t="shared" si="16"/>
        <v>40881478</v>
      </c>
      <c r="F85" s="15">
        <f t="shared" si="16"/>
        <v>801553</v>
      </c>
      <c r="G85" s="15">
        <f t="shared" si="16"/>
        <v>1740259</v>
      </c>
      <c r="H85" s="15">
        <f t="shared" si="16"/>
        <v>0</v>
      </c>
      <c r="I85" s="15">
        <f t="shared" si="16"/>
        <v>3291168</v>
      </c>
      <c r="J85" s="15">
        <f t="shared" si="16"/>
        <v>0</v>
      </c>
      <c r="K85" s="15">
        <f t="shared" si="16"/>
        <v>0</v>
      </c>
      <c r="L85" s="15">
        <f t="shared" si="16"/>
        <v>0</v>
      </c>
      <c r="M85" s="15">
        <f t="shared" si="16"/>
        <v>0</v>
      </c>
      <c r="N85" s="15">
        <f t="shared" si="13"/>
        <v>73210966</v>
      </c>
      <c r="O85" s="38">
        <f t="shared" si="11"/>
        <v>1080.9397156314135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9" t="s">
        <v>154</v>
      </c>
      <c r="M87" s="49"/>
      <c r="N87" s="49"/>
      <c r="O87" s="44">
        <v>67729</v>
      </c>
    </row>
    <row r="88" spans="1:119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19" ht="15.75" customHeight="1" thickBot="1">
      <c r="A89" s="53" t="s">
        <v>129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22114653</v>
      </c>
      <c r="E5" s="27">
        <f t="shared" si="0"/>
        <v>5687019</v>
      </c>
      <c r="F5" s="27">
        <f t="shared" si="0"/>
        <v>789337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28591009</v>
      </c>
      <c r="O5" s="33">
        <f t="shared" ref="O5:O36" si="1">(N5/O$86)</f>
        <v>423.39487323776802</v>
      </c>
      <c r="P5" s="6"/>
    </row>
    <row r="6" spans="1:133">
      <c r="A6" s="12"/>
      <c r="B6" s="25">
        <v>311</v>
      </c>
      <c r="C6" s="20" t="s">
        <v>3</v>
      </c>
      <c r="D6" s="47">
        <v>18782030</v>
      </c>
      <c r="E6" s="47">
        <v>297700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19079730</v>
      </c>
      <c r="O6" s="48">
        <f t="shared" si="1"/>
        <v>282.545462622912</v>
      </c>
      <c r="P6" s="9"/>
    </row>
    <row r="7" spans="1:133">
      <c r="A7" s="12"/>
      <c r="B7" s="25">
        <v>312.10000000000002</v>
      </c>
      <c r="C7" s="20" t="s">
        <v>12</v>
      </c>
      <c r="D7" s="47">
        <v>97178</v>
      </c>
      <c r="E7" s="47">
        <v>493204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590382</v>
      </c>
      <c r="O7" s="48">
        <f t="shared" si="1"/>
        <v>8.7427733680843502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597785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597785</v>
      </c>
      <c r="O8" s="48">
        <f t="shared" si="1"/>
        <v>8.8524019665916356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1578674</v>
      </c>
      <c r="F9" s="47">
        <v>789337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2368011</v>
      </c>
      <c r="O9" s="48">
        <f t="shared" si="1"/>
        <v>35.06709809264305</v>
      </c>
      <c r="P9" s="9"/>
    </row>
    <row r="10" spans="1:133">
      <c r="A10" s="12"/>
      <c r="B10" s="25">
        <v>312.60000000000002</v>
      </c>
      <c r="C10" s="20" t="s">
        <v>16</v>
      </c>
      <c r="D10" s="47">
        <v>3235445</v>
      </c>
      <c r="E10" s="47">
        <v>2364493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5599938</v>
      </c>
      <c r="O10" s="48">
        <f t="shared" si="1"/>
        <v>82.927644828811751</v>
      </c>
      <c r="P10" s="9"/>
    </row>
    <row r="11" spans="1:133">
      <c r="A11" s="12"/>
      <c r="B11" s="25">
        <v>315</v>
      </c>
      <c r="C11" s="20" t="s">
        <v>17</v>
      </c>
      <c r="D11" s="47">
        <v>0</v>
      </c>
      <c r="E11" s="47">
        <v>331713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331713</v>
      </c>
      <c r="O11" s="48">
        <f t="shared" si="1"/>
        <v>4.9122290013031629</v>
      </c>
      <c r="P11" s="9"/>
    </row>
    <row r="12" spans="1:133">
      <c r="A12" s="12"/>
      <c r="B12" s="25">
        <v>316</v>
      </c>
      <c r="C12" s="20" t="s">
        <v>108</v>
      </c>
      <c r="D12" s="47">
        <v>0</v>
      </c>
      <c r="E12" s="47">
        <v>23450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23450</v>
      </c>
      <c r="O12" s="48">
        <f t="shared" si="1"/>
        <v>0.3472633574221064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SUM(D14:D17)</f>
        <v>0</v>
      </c>
      <c r="E13" s="32">
        <f t="shared" si="3"/>
        <v>7308563</v>
      </c>
      <c r="F13" s="32">
        <f t="shared" si="3"/>
        <v>0</v>
      </c>
      <c r="G13" s="32">
        <f t="shared" si="3"/>
        <v>27826</v>
      </c>
      <c r="H13" s="32">
        <f t="shared" si="3"/>
        <v>0</v>
      </c>
      <c r="I13" s="32">
        <f t="shared" si="3"/>
        <v>12468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7348857</v>
      </c>
      <c r="O13" s="46">
        <f t="shared" si="1"/>
        <v>108.8268125814477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142924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142924</v>
      </c>
      <c r="O14" s="48">
        <f t="shared" si="1"/>
        <v>2.1165146309678948</v>
      </c>
      <c r="P14" s="9"/>
    </row>
    <row r="15" spans="1:133">
      <c r="A15" s="12"/>
      <c r="B15" s="25">
        <v>323.7</v>
      </c>
      <c r="C15" s="20" t="s">
        <v>109</v>
      </c>
      <c r="D15" s="47">
        <v>0</v>
      </c>
      <c r="E15" s="47">
        <v>70010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70010</v>
      </c>
      <c r="O15" s="48">
        <f t="shared" si="1"/>
        <v>1.0367551238004975</v>
      </c>
      <c r="P15" s="9"/>
    </row>
    <row r="16" spans="1:133">
      <c r="A16" s="12"/>
      <c r="B16" s="25">
        <v>325.2</v>
      </c>
      <c r="C16" s="20" t="s">
        <v>20</v>
      </c>
      <c r="D16" s="47">
        <v>0</v>
      </c>
      <c r="E16" s="47">
        <v>6962763</v>
      </c>
      <c r="F16" s="47">
        <v>0</v>
      </c>
      <c r="G16" s="47">
        <v>27826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6990589</v>
      </c>
      <c r="O16" s="48">
        <f t="shared" si="1"/>
        <v>103.52133929629191</v>
      </c>
      <c r="P16" s="9"/>
    </row>
    <row r="17" spans="1:16">
      <c r="A17" s="12"/>
      <c r="B17" s="25">
        <v>329</v>
      </c>
      <c r="C17" s="20" t="s">
        <v>21</v>
      </c>
      <c r="D17" s="47">
        <v>0</v>
      </c>
      <c r="E17" s="47">
        <v>132866</v>
      </c>
      <c r="F17" s="47">
        <v>0</v>
      </c>
      <c r="G17" s="47">
        <v>0</v>
      </c>
      <c r="H17" s="47">
        <v>0</v>
      </c>
      <c r="I17" s="47">
        <v>12468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145334</v>
      </c>
      <c r="O17" s="48">
        <f t="shared" si="1"/>
        <v>2.152203530387395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SUM(D19:D46)</f>
        <v>2064417</v>
      </c>
      <c r="E18" s="32">
        <f t="shared" si="5"/>
        <v>9575772</v>
      </c>
      <c r="F18" s="32">
        <f t="shared" si="5"/>
        <v>1627713</v>
      </c>
      <c r="G18" s="32">
        <f t="shared" si="5"/>
        <v>1195167</v>
      </c>
      <c r="H18" s="32">
        <f t="shared" si="5"/>
        <v>0</v>
      </c>
      <c r="I18" s="32">
        <f t="shared" si="5"/>
        <v>505045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14968114</v>
      </c>
      <c r="O18" s="46">
        <f t="shared" si="1"/>
        <v>221.65789006041939</v>
      </c>
      <c r="P18" s="10"/>
    </row>
    <row r="19" spans="1:16">
      <c r="A19" s="12"/>
      <c r="B19" s="25">
        <v>331.2</v>
      </c>
      <c r="C19" s="20" t="s">
        <v>22</v>
      </c>
      <c r="D19" s="47">
        <v>25000</v>
      </c>
      <c r="E19" s="47">
        <v>316948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341948</v>
      </c>
      <c r="O19" s="48">
        <f t="shared" si="1"/>
        <v>5.0637957587963509</v>
      </c>
      <c r="P19" s="9"/>
    </row>
    <row r="20" spans="1:16">
      <c r="A20" s="12"/>
      <c r="B20" s="25">
        <v>331.5</v>
      </c>
      <c r="C20" s="20" t="s">
        <v>131</v>
      </c>
      <c r="D20" s="47">
        <v>0</v>
      </c>
      <c r="E20" s="47">
        <v>34672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6">SUM(D20:M20)</f>
        <v>34672</v>
      </c>
      <c r="O20" s="48">
        <f t="shared" si="1"/>
        <v>0.51344627413813526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68571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68571</v>
      </c>
      <c r="O21" s="48">
        <f t="shared" si="1"/>
        <v>1.0154454448525057</v>
      </c>
      <c r="P21" s="9"/>
    </row>
    <row r="22" spans="1:16">
      <c r="A22" s="12"/>
      <c r="B22" s="25">
        <v>331.69</v>
      </c>
      <c r="C22" s="20" t="s">
        <v>110</v>
      </c>
      <c r="D22" s="47">
        <v>0</v>
      </c>
      <c r="E22" s="47">
        <v>75362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75362</v>
      </c>
      <c r="O22" s="48">
        <f t="shared" si="1"/>
        <v>1.1160111361213125</v>
      </c>
      <c r="P22" s="9"/>
    </row>
    <row r="23" spans="1:16">
      <c r="A23" s="12"/>
      <c r="B23" s="25">
        <v>331.9</v>
      </c>
      <c r="C23" s="20" t="s">
        <v>24</v>
      </c>
      <c r="D23" s="47">
        <v>0</v>
      </c>
      <c r="E23" s="47">
        <v>16829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16829</v>
      </c>
      <c r="O23" s="48">
        <f t="shared" si="1"/>
        <v>0.24921514038621018</v>
      </c>
      <c r="P23" s="9"/>
    </row>
    <row r="24" spans="1:16">
      <c r="A24" s="12"/>
      <c r="B24" s="25">
        <v>333</v>
      </c>
      <c r="C24" s="20" t="s">
        <v>4</v>
      </c>
      <c r="D24" s="47">
        <v>204944</v>
      </c>
      <c r="E24" s="47">
        <v>150248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355192</v>
      </c>
      <c r="O24" s="48">
        <f t="shared" si="1"/>
        <v>5.2599218102120604</v>
      </c>
      <c r="P24" s="9"/>
    </row>
    <row r="25" spans="1:16">
      <c r="A25" s="12"/>
      <c r="B25" s="25">
        <v>334.1</v>
      </c>
      <c r="C25" s="20" t="s">
        <v>111</v>
      </c>
      <c r="D25" s="47">
        <v>2931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2931</v>
      </c>
      <c r="O25" s="48">
        <f t="shared" si="1"/>
        <v>4.3404217509773725E-2</v>
      </c>
      <c r="P25" s="9"/>
    </row>
    <row r="26" spans="1:16">
      <c r="A26" s="12"/>
      <c r="B26" s="25">
        <v>334.2</v>
      </c>
      <c r="C26" s="20" t="s">
        <v>25</v>
      </c>
      <c r="D26" s="47">
        <v>68615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68615</v>
      </c>
      <c r="O26" s="48">
        <f t="shared" si="1"/>
        <v>1.0160970264186708</v>
      </c>
      <c r="P26" s="9"/>
    </row>
    <row r="27" spans="1:16">
      <c r="A27" s="12"/>
      <c r="B27" s="25">
        <v>334.34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70588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70588</v>
      </c>
      <c r="O27" s="48">
        <f t="shared" si="1"/>
        <v>1.0453145361923943</v>
      </c>
      <c r="P27" s="9"/>
    </row>
    <row r="28" spans="1:16">
      <c r="A28" s="12"/>
      <c r="B28" s="25">
        <v>334.35</v>
      </c>
      <c r="C28" s="20" t="s">
        <v>112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311196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311196</v>
      </c>
      <c r="O28" s="48">
        <f t="shared" si="1"/>
        <v>4.6083994787347473</v>
      </c>
      <c r="P28" s="9"/>
    </row>
    <row r="29" spans="1:16">
      <c r="A29" s="12"/>
      <c r="B29" s="25">
        <v>334.39</v>
      </c>
      <c r="C29" s="20" t="s">
        <v>113</v>
      </c>
      <c r="D29" s="47">
        <v>0</v>
      </c>
      <c r="E29" s="47">
        <v>0</v>
      </c>
      <c r="F29" s="47">
        <v>33106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3" si="7">SUM(D29:M29)</f>
        <v>33106</v>
      </c>
      <c r="O29" s="48">
        <f t="shared" si="1"/>
        <v>0.49025589385143942</v>
      </c>
      <c r="P29" s="9"/>
    </row>
    <row r="30" spans="1:16">
      <c r="A30" s="12"/>
      <c r="B30" s="25">
        <v>334.49</v>
      </c>
      <c r="C30" s="20" t="s">
        <v>29</v>
      </c>
      <c r="D30" s="47">
        <v>0</v>
      </c>
      <c r="E30" s="47">
        <v>0</v>
      </c>
      <c r="F30" s="47">
        <v>0</v>
      </c>
      <c r="G30" s="47">
        <v>1195167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1195167</v>
      </c>
      <c r="O30" s="48">
        <f t="shared" si="1"/>
        <v>17.698836038384076</v>
      </c>
      <c r="P30" s="9"/>
    </row>
    <row r="31" spans="1:16">
      <c r="A31" s="12"/>
      <c r="B31" s="25">
        <v>334.5</v>
      </c>
      <c r="C31" s="20" t="s">
        <v>30</v>
      </c>
      <c r="D31" s="47">
        <v>45200</v>
      </c>
      <c r="E31" s="47">
        <v>370118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415318</v>
      </c>
      <c r="O31" s="48">
        <f t="shared" si="1"/>
        <v>6.1503080203767322</v>
      </c>
      <c r="P31" s="9"/>
    </row>
    <row r="32" spans="1:16">
      <c r="A32" s="12"/>
      <c r="B32" s="25">
        <v>334.62</v>
      </c>
      <c r="C32" s="20" t="s">
        <v>114</v>
      </c>
      <c r="D32" s="47">
        <v>41166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41166</v>
      </c>
      <c r="O32" s="48">
        <f t="shared" si="1"/>
        <v>0.60961378983532755</v>
      </c>
      <c r="P32" s="9"/>
    </row>
    <row r="33" spans="1:16">
      <c r="A33" s="12"/>
      <c r="B33" s="25">
        <v>334.7</v>
      </c>
      <c r="C33" s="20" t="s">
        <v>32</v>
      </c>
      <c r="D33" s="47">
        <v>0</v>
      </c>
      <c r="E33" s="47">
        <v>594062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594062</v>
      </c>
      <c r="O33" s="48">
        <f t="shared" si="1"/>
        <v>8.7972692808908892</v>
      </c>
      <c r="P33" s="9"/>
    </row>
    <row r="34" spans="1:16">
      <c r="A34" s="12"/>
      <c r="B34" s="25">
        <v>335.12</v>
      </c>
      <c r="C34" s="20" t="s">
        <v>33</v>
      </c>
      <c r="D34" s="47">
        <v>14459</v>
      </c>
      <c r="E34" s="47">
        <v>1574449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1588908</v>
      </c>
      <c r="O34" s="48">
        <f t="shared" si="1"/>
        <v>23.529617343916598</v>
      </c>
      <c r="P34" s="9"/>
    </row>
    <row r="35" spans="1:16">
      <c r="A35" s="12"/>
      <c r="B35" s="25">
        <v>335.13</v>
      </c>
      <c r="C35" s="20" t="s">
        <v>34</v>
      </c>
      <c r="D35" s="47">
        <v>22401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22401</v>
      </c>
      <c r="O35" s="48">
        <f t="shared" si="1"/>
        <v>0.33172906053785095</v>
      </c>
      <c r="P35" s="9"/>
    </row>
    <row r="36" spans="1:16">
      <c r="A36" s="12"/>
      <c r="B36" s="25">
        <v>335.14</v>
      </c>
      <c r="C36" s="20" t="s">
        <v>35</v>
      </c>
      <c r="D36" s="47">
        <v>0</v>
      </c>
      <c r="E36" s="47">
        <v>21167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21167</v>
      </c>
      <c r="O36" s="48">
        <f t="shared" si="1"/>
        <v>0.3134551593413103</v>
      </c>
      <c r="P36" s="9"/>
    </row>
    <row r="37" spans="1:16">
      <c r="A37" s="12"/>
      <c r="B37" s="25">
        <v>335.15</v>
      </c>
      <c r="C37" s="20" t="s">
        <v>36</v>
      </c>
      <c r="D37" s="47">
        <v>14684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14684</v>
      </c>
      <c r="O37" s="48">
        <f t="shared" ref="O37:O68" si="8">(N37/O$86)</f>
        <v>0.21745053903565928</v>
      </c>
      <c r="P37" s="9"/>
    </row>
    <row r="38" spans="1:16">
      <c r="A38" s="12"/>
      <c r="B38" s="25">
        <v>335.16</v>
      </c>
      <c r="C38" s="20" t="s">
        <v>115</v>
      </c>
      <c r="D38" s="47">
        <v>0</v>
      </c>
      <c r="E38" s="47">
        <v>223250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223250</v>
      </c>
      <c r="O38" s="48">
        <f t="shared" si="8"/>
        <v>3.3060360146902026</v>
      </c>
      <c r="P38" s="9"/>
    </row>
    <row r="39" spans="1:16">
      <c r="A39" s="12"/>
      <c r="B39" s="25">
        <v>335.18</v>
      </c>
      <c r="C39" s="20" t="s">
        <v>37</v>
      </c>
      <c r="D39" s="47">
        <v>161055</v>
      </c>
      <c r="E39" s="47">
        <v>1782224</v>
      </c>
      <c r="F39" s="47">
        <v>1594607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3537886</v>
      </c>
      <c r="O39" s="48">
        <f t="shared" si="8"/>
        <v>52.391393199857838</v>
      </c>
      <c r="P39" s="9"/>
    </row>
    <row r="40" spans="1:16">
      <c r="A40" s="12"/>
      <c r="B40" s="25">
        <v>335.19</v>
      </c>
      <c r="C40" s="20" t="s">
        <v>53</v>
      </c>
      <c r="D40" s="47">
        <v>1446986</v>
      </c>
      <c r="E40" s="47">
        <v>1173888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2620874</v>
      </c>
      <c r="O40" s="48">
        <f t="shared" si="8"/>
        <v>38.811663310034355</v>
      </c>
      <c r="P40" s="9"/>
    </row>
    <row r="41" spans="1:16">
      <c r="A41" s="12"/>
      <c r="B41" s="25">
        <v>335.29</v>
      </c>
      <c r="C41" s="20" t="s">
        <v>39</v>
      </c>
      <c r="D41" s="47">
        <v>0</v>
      </c>
      <c r="E41" s="47">
        <v>1740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1740</v>
      </c>
      <c r="O41" s="48">
        <f t="shared" si="8"/>
        <v>2.5767089207439878E-2</v>
      </c>
      <c r="P41" s="9"/>
    </row>
    <row r="42" spans="1:16">
      <c r="A42" s="12"/>
      <c r="B42" s="25">
        <v>335.49</v>
      </c>
      <c r="C42" s="20" t="s">
        <v>40</v>
      </c>
      <c r="D42" s="47">
        <v>0</v>
      </c>
      <c r="E42" s="47">
        <v>1780602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1780602</v>
      </c>
      <c r="O42" s="48">
        <f t="shared" si="8"/>
        <v>26.368350906290726</v>
      </c>
      <c r="P42" s="9"/>
    </row>
    <row r="43" spans="1:16">
      <c r="A43" s="12"/>
      <c r="B43" s="25">
        <v>335.8</v>
      </c>
      <c r="C43" s="20" t="s">
        <v>41</v>
      </c>
      <c r="D43" s="47">
        <v>0</v>
      </c>
      <c r="E43" s="47">
        <v>1278962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1278962</v>
      </c>
      <c r="O43" s="48">
        <f t="shared" si="8"/>
        <v>18.939728705129724</v>
      </c>
      <c r="P43" s="9"/>
    </row>
    <row r="44" spans="1:16">
      <c r="A44" s="12"/>
      <c r="B44" s="25">
        <v>337.1</v>
      </c>
      <c r="C44" s="20" t="s">
        <v>117</v>
      </c>
      <c r="D44" s="47">
        <v>0</v>
      </c>
      <c r="E44" s="47">
        <v>112580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112580</v>
      </c>
      <c r="O44" s="48">
        <f t="shared" si="8"/>
        <v>1.6671602890652766</v>
      </c>
      <c r="P44" s="9"/>
    </row>
    <row r="45" spans="1:16">
      <c r="A45" s="12"/>
      <c r="B45" s="25">
        <v>337.3</v>
      </c>
      <c r="C45" s="20" t="s">
        <v>132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123261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123261</v>
      </c>
      <c r="O45" s="48">
        <f t="shared" si="8"/>
        <v>1.8253317142518659</v>
      </c>
      <c r="P45" s="9"/>
    </row>
    <row r="46" spans="1:16">
      <c r="A46" s="12"/>
      <c r="B46" s="25">
        <v>337.7</v>
      </c>
      <c r="C46" s="20" t="s">
        <v>43</v>
      </c>
      <c r="D46" s="47">
        <v>16976</v>
      </c>
      <c r="E46" s="47">
        <v>100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17076</v>
      </c>
      <c r="O46" s="48">
        <f t="shared" si="8"/>
        <v>0.25287288235990996</v>
      </c>
      <c r="P46" s="9"/>
    </row>
    <row r="47" spans="1:16" ht="15.75">
      <c r="A47" s="29" t="s">
        <v>50</v>
      </c>
      <c r="B47" s="30"/>
      <c r="C47" s="31"/>
      <c r="D47" s="32">
        <f t="shared" ref="D47:M47" si="9">SUM(D48:D70)</f>
        <v>1588872</v>
      </c>
      <c r="E47" s="32">
        <f t="shared" si="9"/>
        <v>2886442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2192432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6667746</v>
      </c>
      <c r="O47" s="46">
        <f t="shared" si="8"/>
        <v>98.740463215258856</v>
      </c>
      <c r="P47" s="10"/>
    </row>
    <row r="48" spans="1:16">
      <c r="A48" s="12"/>
      <c r="B48" s="25">
        <v>341.1</v>
      </c>
      <c r="C48" s="20" t="s">
        <v>54</v>
      </c>
      <c r="D48" s="47">
        <v>0</v>
      </c>
      <c r="E48" s="47">
        <v>122055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122055</v>
      </c>
      <c r="O48" s="48">
        <f t="shared" si="8"/>
        <v>1.8074724558701576</v>
      </c>
      <c r="P48" s="9"/>
    </row>
    <row r="49" spans="1:16">
      <c r="A49" s="12"/>
      <c r="B49" s="25">
        <v>341.15</v>
      </c>
      <c r="C49" s="20" t="s">
        <v>118</v>
      </c>
      <c r="D49" s="47">
        <v>0</v>
      </c>
      <c r="E49" s="47">
        <v>70552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70" si="10">SUM(D49:M49)</f>
        <v>70552</v>
      </c>
      <c r="O49" s="48">
        <f t="shared" si="8"/>
        <v>1.0447814240018956</v>
      </c>
      <c r="P49" s="9"/>
    </row>
    <row r="50" spans="1:16">
      <c r="A50" s="12"/>
      <c r="B50" s="25">
        <v>341.51</v>
      </c>
      <c r="C50" s="20" t="s">
        <v>56</v>
      </c>
      <c r="D50" s="47">
        <v>356068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356068</v>
      </c>
      <c r="O50" s="48">
        <f t="shared" si="8"/>
        <v>5.2728942068475302</v>
      </c>
      <c r="P50" s="9"/>
    </row>
    <row r="51" spans="1:16">
      <c r="A51" s="12"/>
      <c r="B51" s="25">
        <v>341.52</v>
      </c>
      <c r="C51" s="20" t="s">
        <v>57</v>
      </c>
      <c r="D51" s="47">
        <v>127724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127724</v>
      </c>
      <c r="O51" s="48">
        <f t="shared" si="8"/>
        <v>1.8914228172017533</v>
      </c>
      <c r="P51" s="9"/>
    </row>
    <row r="52" spans="1:16">
      <c r="A52" s="12"/>
      <c r="B52" s="25">
        <v>341.56</v>
      </c>
      <c r="C52" s="20" t="s">
        <v>60</v>
      </c>
      <c r="D52" s="47">
        <v>3629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3629</v>
      </c>
      <c r="O52" s="48">
        <f t="shared" si="8"/>
        <v>5.3740670536666271E-2</v>
      </c>
      <c r="P52" s="9"/>
    </row>
    <row r="53" spans="1:16">
      <c r="A53" s="12"/>
      <c r="B53" s="25">
        <v>341.8</v>
      </c>
      <c r="C53" s="20" t="s">
        <v>61</v>
      </c>
      <c r="D53" s="47">
        <v>0</v>
      </c>
      <c r="E53" s="47">
        <v>1693988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1693988</v>
      </c>
      <c r="O53" s="48">
        <f t="shared" si="8"/>
        <v>25.085712593294634</v>
      </c>
      <c r="P53" s="9"/>
    </row>
    <row r="54" spans="1:16">
      <c r="A54" s="12"/>
      <c r="B54" s="25">
        <v>341.9</v>
      </c>
      <c r="C54" s="20" t="s">
        <v>62</v>
      </c>
      <c r="D54" s="47">
        <v>385987</v>
      </c>
      <c r="E54" s="47">
        <v>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385989</v>
      </c>
      <c r="O54" s="48">
        <f t="shared" si="8"/>
        <v>5.7159844805117874</v>
      </c>
      <c r="P54" s="9"/>
    </row>
    <row r="55" spans="1:16">
      <c r="A55" s="12"/>
      <c r="B55" s="25">
        <v>342.1</v>
      </c>
      <c r="C55" s="20" t="s">
        <v>63</v>
      </c>
      <c r="D55" s="47">
        <v>208000</v>
      </c>
      <c r="E55" s="47">
        <v>54340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262340</v>
      </c>
      <c r="O55" s="48">
        <f t="shared" si="8"/>
        <v>3.8849070015401019</v>
      </c>
      <c r="P55" s="9"/>
    </row>
    <row r="56" spans="1:16">
      <c r="A56" s="12"/>
      <c r="B56" s="25">
        <v>342.3</v>
      </c>
      <c r="C56" s="20" t="s">
        <v>64</v>
      </c>
      <c r="D56" s="47">
        <v>9134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9134</v>
      </c>
      <c r="O56" s="48">
        <f t="shared" si="8"/>
        <v>0.13526240966710104</v>
      </c>
      <c r="P56" s="9"/>
    </row>
    <row r="57" spans="1:16">
      <c r="A57" s="12"/>
      <c r="B57" s="25">
        <v>342.4</v>
      </c>
      <c r="C57" s="20" t="s">
        <v>65</v>
      </c>
      <c r="D57" s="47">
        <v>277412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277412</v>
      </c>
      <c r="O57" s="48">
        <f t="shared" si="8"/>
        <v>4.1081033052955807</v>
      </c>
      <c r="P57" s="9"/>
    </row>
    <row r="58" spans="1:16">
      <c r="A58" s="12"/>
      <c r="B58" s="25">
        <v>342.5</v>
      </c>
      <c r="C58" s="20" t="s">
        <v>119</v>
      </c>
      <c r="D58" s="47">
        <v>0</v>
      </c>
      <c r="E58" s="47">
        <v>13260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13260</v>
      </c>
      <c r="O58" s="48">
        <f t="shared" si="8"/>
        <v>0.19636299016704181</v>
      </c>
      <c r="P58" s="9"/>
    </row>
    <row r="59" spans="1:16">
      <c r="A59" s="12"/>
      <c r="B59" s="25">
        <v>342.6</v>
      </c>
      <c r="C59" s="20" t="s">
        <v>66</v>
      </c>
      <c r="D59" s="47">
        <v>0</v>
      </c>
      <c r="E59" s="47">
        <v>755266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755266</v>
      </c>
      <c r="O59" s="48">
        <f t="shared" si="8"/>
        <v>11.184486435256487</v>
      </c>
      <c r="P59" s="9"/>
    </row>
    <row r="60" spans="1:16">
      <c r="A60" s="12"/>
      <c r="B60" s="25">
        <v>343.4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2160618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2160618</v>
      </c>
      <c r="O60" s="48">
        <f t="shared" si="8"/>
        <v>31.995883189195592</v>
      </c>
      <c r="P60" s="9"/>
    </row>
    <row r="61" spans="1:16">
      <c r="A61" s="12"/>
      <c r="B61" s="25">
        <v>343.5</v>
      </c>
      <c r="C61" s="20" t="s">
        <v>120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31814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31814</v>
      </c>
      <c r="O61" s="48">
        <f t="shared" si="8"/>
        <v>0.47112308968131739</v>
      </c>
      <c r="P61" s="9"/>
    </row>
    <row r="62" spans="1:16">
      <c r="A62" s="12"/>
      <c r="B62" s="25">
        <v>344.9</v>
      </c>
      <c r="C62" s="20" t="s">
        <v>68</v>
      </c>
      <c r="D62" s="47">
        <v>0</v>
      </c>
      <c r="E62" s="47">
        <v>4438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4438</v>
      </c>
      <c r="O62" s="48">
        <f t="shared" si="8"/>
        <v>6.5720886150929983E-2</v>
      </c>
      <c r="P62" s="9"/>
    </row>
    <row r="63" spans="1:16">
      <c r="A63" s="12"/>
      <c r="B63" s="25">
        <v>346.4</v>
      </c>
      <c r="C63" s="20" t="s">
        <v>69</v>
      </c>
      <c r="D63" s="47">
        <v>143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143</v>
      </c>
      <c r="O63" s="48">
        <f t="shared" si="8"/>
        <v>2.1176400900367255E-3</v>
      </c>
      <c r="P63" s="9"/>
    </row>
    <row r="64" spans="1:16">
      <c r="A64" s="12"/>
      <c r="B64" s="25">
        <v>347.1</v>
      </c>
      <c r="C64" s="20" t="s">
        <v>70</v>
      </c>
      <c r="D64" s="47">
        <v>1890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1890</v>
      </c>
      <c r="O64" s="48">
        <f t="shared" si="8"/>
        <v>2.7988390001184693E-2</v>
      </c>
      <c r="P64" s="9"/>
    </row>
    <row r="65" spans="1:16">
      <c r="A65" s="12"/>
      <c r="B65" s="25">
        <v>347.2</v>
      </c>
      <c r="C65" s="20" t="s">
        <v>71</v>
      </c>
      <c r="D65" s="47">
        <v>7475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7475</v>
      </c>
      <c r="O65" s="48">
        <f t="shared" si="8"/>
        <v>0.11069482288828338</v>
      </c>
      <c r="P65" s="9"/>
    </row>
    <row r="66" spans="1:16">
      <c r="A66" s="12"/>
      <c r="B66" s="25">
        <v>347.4</v>
      </c>
      <c r="C66" s="20" t="s">
        <v>72</v>
      </c>
      <c r="D66" s="47">
        <v>1436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1436</v>
      </c>
      <c r="O66" s="48">
        <f t="shared" si="8"/>
        <v>2.1265252932117049E-2</v>
      </c>
      <c r="P66" s="9"/>
    </row>
    <row r="67" spans="1:16">
      <c r="A67" s="12"/>
      <c r="B67" s="25">
        <v>347.5</v>
      </c>
      <c r="C67" s="20" t="s">
        <v>121</v>
      </c>
      <c r="D67" s="47">
        <v>9195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9195</v>
      </c>
      <c r="O67" s="48">
        <f t="shared" si="8"/>
        <v>0.13616573865655729</v>
      </c>
      <c r="P67" s="9"/>
    </row>
    <row r="68" spans="1:16">
      <c r="A68" s="12"/>
      <c r="B68" s="25">
        <v>347.9</v>
      </c>
      <c r="C68" s="20" t="s">
        <v>122</v>
      </c>
      <c r="D68" s="47">
        <v>6183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6183</v>
      </c>
      <c r="O68" s="48">
        <f t="shared" si="8"/>
        <v>9.1562018718161359E-2</v>
      </c>
      <c r="P68" s="9"/>
    </row>
    <row r="69" spans="1:16">
      <c r="A69" s="12"/>
      <c r="B69" s="25">
        <v>348.92399999999998</v>
      </c>
      <c r="C69" s="20" t="s">
        <v>123</v>
      </c>
      <c r="D69" s="47">
        <v>0</v>
      </c>
      <c r="E69" s="47">
        <v>31243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31243</v>
      </c>
      <c r="O69" s="48">
        <f t="shared" ref="O69:O84" si="11">(N69/O$86)</f>
        <v>0.46266733799312876</v>
      </c>
      <c r="P69" s="9"/>
    </row>
    <row r="70" spans="1:16">
      <c r="A70" s="12"/>
      <c r="B70" s="25">
        <v>348.99</v>
      </c>
      <c r="C70" s="20" t="s">
        <v>124</v>
      </c>
      <c r="D70" s="47">
        <v>194596</v>
      </c>
      <c r="E70" s="47">
        <v>141298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335894</v>
      </c>
      <c r="O70" s="48">
        <f t="shared" si="11"/>
        <v>4.9741440587608103</v>
      </c>
      <c r="P70" s="9"/>
    </row>
    <row r="71" spans="1:16" ht="15.75">
      <c r="A71" s="29" t="s">
        <v>51</v>
      </c>
      <c r="B71" s="30"/>
      <c r="C71" s="31"/>
      <c r="D71" s="32">
        <f t="shared" ref="D71:M71" si="12">SUM(D72:D75)</f>
        <v>117560</v>
      </c>
      <c r="E71" s="32">
        <f t="shared" si="12"/>
        <v>181531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 t="shared" ref="N71:N84" si="13">SUM(D71:M71)</f>
        <v>299091</v>
      </c>
      <c r="O71" s="46">
        <f t="shared" si="11"/>
        <v>4.4291405046795402</v>
      </c>
      <c r="P71" s="10"/>
    </row>
    <row r="72" spans="1:16">
      <c r="A72" s="13"/>
      <c r="B72" s="40">
        <v>351.7</v>
      </c>
      <c r="C72" s="21" t="s">
        <v>125</v>
      </c>
      <c r="D72" s="47">
        <v>84482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84482</v>
      </c>
      <c r="O72" s="48">
        <f t="shared" si="11"/>
        <v>1.2510662243809976</v>
      </c>
      <c r="P72" s="9"/>
    </row>
    <row r="73" spans="1:16">
      <c r="A73" s="13"/>
      <c r="B73" s="40">
        <v>351.8</v>
      </c>
      <c r="C73" s="21" t="s">
        <v>126</v>
      </c>
      <c r="D73" s="47">
        <v>0</v>
      </c>
      <c r="E73" s="47">
        <v>122523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122523</v>
      </c>
      <c r="O73" s="48">
        <f t="shared" si="11"/>
        <v>1.8144029143466414</v>
      </c>
      <c r="P73" s="9"/>
    </row>
    <row r="74" spans="1:16">
      <c r="A74" s="13"/>
      <c r="B74" s="40">
        <v>351.9</v>
      </c>
      <c r="C74" s="21" t="s">
        <v>91</v>
      </c>
      <c r="D74" s="47">
        <v>0</v>
      </c>
      <c r="E74" s="47">
        <v>59008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59008</v>
      </c>
      <c r="O74" s="48">
        <f t="shared" si="11"/>
        <v>0.87383011491529439</v>
      </c>
      <c r="P74" s="9"/>
    </row>
    <row r="75" spans="1:16">
      <c r="A75" s="13"/>
      <c r="B75" s="40">
        <v>352</v>
      </c>
      <c r="C75" s="21" t="s">
        <v>89</v>
      </c>
      <c r="D75" s="47">
        <v>33078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33078</v>
      </c>
      <c r="O75" s="48">
        <f t="shared" si="11"/>
        <v>0.48984125103660703</v>
      </c>
      <c r="P75" s="9"/>
    </row>
    <row r="76" spans="1:16" ht="15.75">
      <c r="A76" s="29" t="s">
        <v>5</v>
      </c>
      <c r="B76" s="30"/>
      <c r="C76" s="31"/>
      <c r="D76" s="32">
        <f t="shared" ref="D76:M76" si="14">SUM(D77:D81)</f>
        <v>507613</v>
      </c>
      <c r="E76" s="32">
        <f t="shared" si="14"/>
        <v>398626</v>
      </c>
      <c r="F76" s="32">
        <f t="shared" si="14"/>
        <v>176544</v>
      </c>
      <c r="G76" s="32">
        <f t="shared" si="14"/>
        <v>6194</v>
      </c>
      <c r="H76" s="32">
        <f t="shared" si="14"/>
        <v>0</v>
      </c>
      <c r="I76" s="32">
        <f t="shared" si="14"/>
        <v>42219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t="shared" si="13"/>
        <v>1131196</v>
      </c>
      <c r="O76" s="46">
        <f t="shared" si="11"/>
        <v>16.751510484539747</v>
      </c>
      <c r="P76" s="10"/>
    </row>
    <row r="77" spans="1:16">
      <c r="A77" s="12"/>
      <c r="B77" s="25">
        <v>361.1</v>
      </c>
      <c r="C77" s="20" t="s">
        <v>92</v>
      </c>
      <c r="D77" s="47">
        <v>77610</v>
      </c>
      <c r="E77" s="47">
        <v>23595</v>
      </c>
      <c r="F77" s="47">
        <v>43567</v>
      </c>
      <c r="G77" s="47">
        <v>6194</v>
      </c>
      <c r="H77" s="47">
        <v>0</v>
      </c>
      <c r="I77" s="47">
        <v>39551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190517</v>
      </c>
      <c r="O77" s="48">
        <f t="shared" si="11"/>
        <v>2.8213037554792084</v>
      </c>
      <c r="P77" s="9"/>
    </row>
    <row r="78" spans="1:16">
      <c r="A78" s="12"/>
      <c r="B78" s="25">
        <v>362</v>
      </c>
      <c r="C78" s="20" t="s">
        <v>93</v>
      </c>
      <c r="D78" s="47">
        <v>4700</v>
      </c>
      <c r="E78" s="47">
        <v>21686</v>
      </c>
      <c r="F78" s="47">
        <v>132977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159363</v>
      </c>
      <c r="O78" s="48">
        <f t="shared" si="11"/>
        <v>2.3599543892903685</v>
      </c>
      <c r="P78" s="9"/>
    </row>
    <row r="79" spans="1:16">
      <c r="A79" s="12"/>
      <c r="B79" s="25">
        <v>365</v>
      </c>
      <c r="C79" s="20" t="s">
        <v>94</v>
      </c>
      <c r="D79" s="47">
        <v>0</v>
      </c>
      <c r="E79" s="47">
        <v>1890</v>
      </c>
      <c r="F79" s="47">
        <v>0</v>
      </c>
      <c r="G79" s="47">
        <v>0</v>
      </c>
      <c r="H79" s="47">
        <v>0</v>
      </c>
      <c r="I79" s="47">
        <v>1481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3371</v>
      </c>
      <c r="O79" s="48">
        <f t="shared" si="11"/>
        <v>4.9920033171425189E-2</v>
      </c>
      <c r="P79" s="9"/>
    </row>
    <row r="80" spans="1:16">
      <c r="A80" s="12"/>
      <c r="B80" s="25">
        <v>366</v>
      </c>
      <c r="C80" s="20" t="s">
        <v>95</v>
      </c>
      <c r="D80" s="47">
        <v>100000</v>
      </c>
      <c r="E80" s="47">
        <v>1580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101580</v>
      </c>
      <c r="O80" s="48">
        <f t="shared" si="11"/>
        <v>1.5042648975239901</v>
      </c>
      <c r="P80" s="9"/>
    </row>
    <row r="81" spans="1:119">
      <c r="A81" s="12"/>
      <c r="B81" s="25">
        <v>369.9</v>
      </c>
      <c r="C81" s="20" t="s">
        <v>96</v>
      </c>
      <c r="D81" s="47">
        <v>325303</v>
      </c>
      <c r="E81" s="47">
        <v>349875</v>
      </c>
      <c r="F81" s="47">
        <v>0</v>
      </c>
      <c r="G81" s="47">
        <v>0</v>
      </c>
      <c r="H81" s="47">
        <v>0</v>
      </c>
      <c r="I81" s="47">
        <v>1187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676365</v>
      </c>
      <c r="O81" s="48">
        <f t="shared" si="11"/>
        <v>10.016067409074754</v>
      </c>
      <c r="P81" s="9"/>
    </row>
    <row r="82" spans="1:119" ht="15.75">
      <c r="A82" s="29" t="s">
        <v>52</v>
      </c>
      <c r="B82" s="30"/>
      <c r="C82" s="31"/>
      <c r="D82" s="32">
        <f t="shared" ref="D82:M82" si="15">SUM(D83:D83)</f>
        <v>0</v>
      </c>
      <c r="E82" s="32">
        <f t="shared" si="15"/>
        <v>13626040</v>
      </c>
      <c r="F82" s="32">
        <f t="shared" si="15"/>
        <v>0</v>
      </c>
      <c r="G82" s="32">
        <f t="shared" si="15"/>
        <v>5630000</v>
      </c>
      <c r="H82" s="32">
        <f t="shared" si="15"/>
        <v>0</v>
      </c>
      <c r="I82" s="32">
        <f t="shared" si="15"/>
        <v>115000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3"/>
        <v>19371040</v>
      </c>
      <c r="O82" s="46">
        <f t="shared" si="11"/>
        <v>286.85937685108399</v>
      </c>
      <c r="P82" s="9"/>
    </row>
    <row r="83" spans="1:119" ht="15.75" thickBot="1">
      <c r="A83" s="12"/>
      <c r="B83" s="25">
        <v>381</v>
      </c>
      <c r="C83" s="20" t="s">
        <v>97</v>
      </c>
      <c r="D83" s="47">
        <v>0</v>
      </c>
      <c r="E83" s="47">
        <v>13626040</v>
      </c>
      <c r="F83" s="47">
        <v>0</v>
      </c>
      <c r="G83" s="47">
        <v>5630000</v>
      </c>
      <c r="H83" s="47">
        <v>0</v>
      </c>
      <c r="I83" s="47">
        <v>115000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19371040</v>
      </c>
      <c r="O83" s="48">
        <f t="shared" si="11"/>
        <v>286.85937685108399</v>
      </c>
      <c r="P83" s="9"/>
    </row>
    <row r="84" spans="1:119" ht="16.5" thickBot="1">
      <c r="A84" s="14" t="s">
        <v>73</v>
      </c>
      <c r="B84" s="23"/>
      <c r="C84" s="22"/>
      <c r="D84" s="15">
        <f t="shared" ref="D84:M84" si="16">SUM(D5,D13,D18,D47,D71,D76,D82)</f>
        <v>26393115</v>
      </c>
      <c r="E84" s="15">
        <f t="shared" si="16"/>
        <v>39663993</v>
      </c>
      <c r="F84" s="15">
        <f t="shared" si="16"/>
        <v>2593594</v>
      </c>
      <c r="G84" s="15">
        <f t="shared" si="16"/>
        <v>6859187</v>
      </c>
      <c r="H84" s="15">
        <f t="shared" si="16"/>
        <v>0</v>
      </c>
      <c r="I84" s="15">
        <f t="shared" si="16"/>
        <v>2867164</v>
      </c>
      <c r="J84" s="15">
        <f t="shared" si="16"/>
        <v>0</v>
      </c>
      <c r="K84" s="15">
        <f t="shared" si="16"/>
        <v>0</v>
      </c>
      <c r="L84" s="15">
        <f t="shared" si="16"/>
        <v>0</v>
      </c>
      <c r="M84" s="15">
        <f t="shared" si="16"/>
        <v>0</v>
      </c>
      <c r="N84" s="15">
        <f t="shared" si="13"/>
        <v>78377053</v>
      </c>
      <c r="O84" s="38">
        <f t="shared" si="11"/>
        <v>1160.6600669351972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133</v>
      </c>
      <c r="M86" s="49"/>
      <c r="N86" s="49"/>
      <c r="O86" s="44">
        <v>67528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129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22717685</v>
      </c>
      <c r="E5" s="27">
        <f t="shared" si="0"/>
        <v>5419400</v>
      </c>
      <c r="F5" s="27">
        <f t="shared" si="0"/>
        <v>800000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28937085</v>
      </c>
      <c r="O5" s="33">
        <f t="shared" ref="O5:O36" si="1">(N5/O$88)</f>
        <v>428.50076261272602</v>
      </c>
      <c r="P5" s="6"/>
    </row>
    <row r="6" spans="1:133">
      <c r="A6" s="12"/>
      <c r="B6" s="25">
        <v>311</v>
      </c>
      <c r="C6" s="20" t="s">
        <v>3</v>
      </c>
      <c r="D6" s="47">
        <v>19387583</v>
      </c>
      <c r="E6" s="47">
        <v>306468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19694051</v>
      </c>
      <c r="O6" s="48">
        <f t="shared" si="1"/>
        <v>291.62978483955516</v>
      </c>
      <c r="P6" s="9"/>
    </row>
    <row r="7" spans="1:133">
      <c r="A7" s="12"/>
      <c r="B7" s="25">
        <v>312.10000000000002</v>
      </c>
      <c r="C7" s="20" t="s">
        <v>12</v>
      </c>
      <c r="D7" s="47">
        <v>8755</v>
      </c>
      <c r="E7" s="47">
        <v>436843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445598</v>
      </c>
      <c r="O7" s="48">
        <f t="shared" si="1"/>
        <v>6.5984214656972355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612490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612490</v>
      </c>
      <c r="O8" s="48">
        <f t="shared" si="1"/>
        <v>9.0697605544120474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1625024</v>
      </c>
      <c r="F9" s="47">
        <v>800000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2425024</v>
      </c>
      <c r="O9" s="48">
        <f t="shared" si="1"/>
        <v>35.909789578119678</v>
      </c>
      <c r="P9" s="9"/>
    </row>
    <row r="10" spans="1:133">
      <c r="A10" s="12"/>
      <c r="B10" s="25">
        <v>312.60000000000002</v>
      </c>
      <c r="C10" s="20" t="s">
        <v>16</v>
      </c>
      <c r="D10" s="47">
        <v>3321346</v>
      </c>
      <c r="E10" s="47">
        <v>2107000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5428346</v>
      </c>
      <c r="O10" s="48">
        <f t="shared" si="1"/>
        <v>80.383024092638934</v>
      </c>
      <c r="P10" s="9"/>
    </row>
    <row r="11" spans="1:133">
      <c r="A11" s="12"/>
      <c r="B11" s="25">
        <v>315</v>
      </c>
      <c r="C11" s="20" t="s">
        <v>17</v>
      </c>
      <c r="D11" s="47">
        <v>1</v>
      </c>
      <c r="E11" s="47">
        <v>318275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318276</v>
      </c>
      <c r="O11" s="48">
        <f t="shared" si="1"/>
        <v>4.713035494809791</v>
      </c>
      <c r="P11" s="9"/>
    </row>
    <row r="12" spans="1:133">
      <c r="A12" s="12"/>
      <c r="B12" s="25">
        <v>316</v>
      </c>
      <c r="C12" s="20" t="s">
        <v>108</v>
      </c>
      <c r="D12" s="47">
        <v>0</v>
      </c>
      <c r="E12" s="47">
        <v>13300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13300</v>
      </c>
      <c r="O12" s="48">
        <f t="shared" si="1"/>
        <v>0.1969465874931513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SUM(D14:D17)</f>
        <v>0</v>
      </c>
      <c r="E13" s="32">
        <f t="shared" si="3"/>
        <v>7296004</v>
      </c>
      <c r="F13" s="32">
        <f t="shared" si="3"/>
        <v>0</v>
      </c>
      <c r="G13" s="32">
        <f t="shared" si="3"/>
        <v>32233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7328237</v>
      </c>
      <c r="O13" s="46">
        <f t="shared" si="1"/>
        <v>108.51663680383824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168047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168047</v>
      </c>
      <c r="O14" s="48">
        <f t="shared" si="1"/>
        <v>2.4884423449971123</v>
      </c>
      <c r="P14" s="9"/>
    </row>
    <row r="15" spans="1:133">
      <c r="A15" s="12"/>
      <c r="B15" s="25">
        <v>323.7</v>
      </c>
      <c r="C15" s="20" t="s">
        <v>109</v>
      </c>
      <c r="D15" s="47">
        <v>0</v>
      </c>
      <c r="E15" s="47">
        <v>108904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108904</v>
      </c>
      <c r="O15" s="48">
        <f t="shared" si="1"/>
        <v>1.6126519672446729</v>
      </c>
      <c r="P15" s="9"/>
    </row>
    <row r="16" spans="1:133">
      <c r="A16" s="12"/>
      <c r="B16" s="25">
        <v>325.2</v>
      </c>
      <c r="C16" s="20" t="s">
        <v>20</v>
      </c>
      <c r="D16" s="47">
        <v>0</v>
      </c>
      <c r="E16" s="47">
        <v>6870942</v>
      </c>
      <c r="F16" s="47">
        <v>0</v>
      </c>
      <c r="G16" s="47">
        <v>32233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6903175</v>
      </c>
      <c r="O16" s="48">
        <f t="shared" si="1"/>
        <v>102.22231271564171</v>
      </c>
      <c r="P16" s="9"/>
    </row>
    <row r="17" spans="1:16">
      <c r="A17" s="12"/>
      <c r="B17" s="25">
        <v>329</v>
      </c>
      <c r="C17" s="20" t="s">
        <v>21</v>
      </c>
      <c r="D17" s="47">
        <v>0</v>
      </c>
      <c r="E17" s="47">
        <v>148111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148111</v>
      </c>
      <c r="O17" s="48">
        <f t="shared" si="1"/>
        <v>2.1932297759547468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SUM(D19:D45)</f>
        <v>2945140</v>
      </c>
      <c r="E18" s="32">
        <f t="shared" si="5"/>
        <v>8828878</v>
      </c>
      <c r="F18" s="32">
        <f t="shared" si="5"/>
        <v>1424215</v>
      </c>
      <c r="G18" s="32">
        <f t="shared" si="5"/>
        <v>1363539</v>
      </c>
      <c r="H18" s="32">
        <f t="shared" si="5"/>
        <v>0</v>
      </c>
      <c r="I18" s="32">
        <f t="shared" si="5"/>
        <v>1186419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15748191</v>
      </c>
      <c r="O18" s="46">
        <f t="shared" si="1"/>
        <v>233.19943433386149</v>
      </c>
      <c r="P18" s="10"/>
    </row>
    <row r="19" spans="1:16">
      <c r="A19" s="12"/>
      <c r="B19" s="25">
        <v>331.2</v>
      </c>
      <c r="C19" s="20" t="s">
        <v>22</v>
      </c>
      <c r="D19" s="47">
        <v>69530</v>
      </c>
      <c r="E19" s="47">
        <v>561485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631015</v>
      </c>
      <c r="O19" s="48">
        <f t="shared" si="1"/>
        <v>9.3440790155632225</v>
      </c>
      <c r="P19" s="9"/>
    </row>
    <row r="20" spans="1:16">
      <c r="A20" s="12"/>
      <c r="B20" s="25">
        <v>331.49</v>
      </c>
      <c r="C20" s="20" t="s">
        <v>26</v>
      </c>
      <c r="D20" s="47">
        <v>0</v>
      </c>
      <c r="E20" s="47">
        <v>27427</v>
      </c>
      <c r="F20" s="47">
        <v>0</v>
      </c>
      <c r="G20" s="47">
        <v>653329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680756</v>
      </c>
      <c r="O20" s="48">
        <f t="shared" si="1"/>
        <v>10.080644444773512</v>
      </c>
      <c r="P20" s="9"/>
    </row>
    <row r="21" spans="1:16">
      <c r="A21" s="12"/>
      <c r="B21" s="25">
        <v>331.69</v>
      </c>
      <c r="C21" s="20" t="s">
        <v>110</v>
      </c>
      <c r="D21" s="47">
        <v>0</v>
      </c>
      <c r="E21" s="47">
        <v>90755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90755</v>
      </c>
      <c r="O21" s="48">
        <f t="shared" si="1"/>
        <v>1.3439013193940561</v>
      </c>
      <c r="P21" s="9"/>
    </row>
    <row r="22" spans="1:16">
      <c r="A22" s="12"/>
      <c r="B22" s="25">
        <v>331.9</v>
      </c>
      <c r="C22" s="20" t="s">
        <v>24</v>
      </c>
      <c r="D22" s="47">
        <v>202304</v>
      </c>
      <c r="E22" s="47">
        <v>9542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211846</v>
      </c>
      <c r="O22" s="48">
        <f t="shared" si="1"/>
        <v>3.137018554441664</v>
      </c>
      <c r="P22" s="9"/>
    </row>
    <row r="23" spans="1:16">
      <c r="A23" s="12"/>
      <c r="B23" s="25">
        <v>333</v>
      </c>
      <c r="C23" s="20" t="s">
        <v>4</v>
      </c>
      <c r="D23" s="47">
        <v>41435</v>
      </c>
      <c r="E23" s="47">
        <v>201779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243214</v>
      </c>
      <c r="O23" s="48">
        <f t="shared" si="1"/>
        <v>3.6015163406435562</v>
      </c>
      <c r="P23" s="9"/>
    </row>
    <row r="24" spans="1:16">
      <c r="A24" s="12"/>
      <c r="B24" s="25">
        <v>334.1</v>
      </c>
      <c r="C24" s="20" t="s">
        <v>111</v>
      </c>
      <c r="D24" s="47">
        <v>425518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425518</v>
      </c>
      <c r="O24" s="48">
        <f t="shared" si="1"/>
        <v>6.3010765426248687</v>
      </c>
      <c r="P24" s="9"/>
    </row>
    <row r="25" spans="1:16">
      <c r="A25" s="12"/>
      <c r="B25" s="25">
        <v>334.2</v>
      </c>
      <c r="C25" s="20" t="s">
        <v>25</v>
      </c>
      <c r="D25" s="47">
        <v>104878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104878</v>
      </c>
      <c r="O25" s="48">
        <f t="shared" si="1"/>
        <v>1.5530349024892272</v>
      </c>
      <c r="P25" s="9"/>
    </row>
    <row r="26" spans="1:16">
      <c r="A26" s="12"/>
      <c r="B26" s="25">
        <v>334.34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78787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78787</v>
      </c>
      <c r="O26" s="48">
        <f t="shared" si="1"/>
        <v>1.1666790066784143</v>
      </c>
      <c r="P26" s="9"/>
    </row>
    <row r="27" spans="1:16">
      <c r="A27" s="12"/>
      <c r="B27" s="25">
        <v>334.35</v>
      </c>
      <c r="C27" s="20" t="s">
        <v>112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1107632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1107632</v>
      </c>
      <c r="O27" s="48">
        <f t="shared" si="1"/>
        <v>16.401830270542419</v>
      </c>
      <c r="P27" s="9"/>
    </row>
    <row r="28" spans="1:16">
      <c r="A28" s="12"/>
      <c r="B28" s="25">
        <v>334.39</v>
      </c>
      <c r="C28" s="20" t="s">
        <v>113</v>
      </c>
      <c r="D28" s="47">
        <v>0</v>
      </c>
      <c r="E28" s="47">
        <v>0</v>
      </c>
      <c r="F28" s="47">
        <v>0</v>
      </c>
      <c r="G28" s="47">
        <v>710210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3" si="7">SUM(D28:M28)</f>
        <v>710210</v>
      </c>
      <c r="O28" s="48">
        <f t="shared" si="1"/>
        <v>10.516799691993306</v>
      </c>
      <c r="P28" s="9"/>
    </row>
    <row r="29" spans="1:16">
      <c r="A29" s="12"/>
      <c r="B29" s="25">
        <v>334.5</v>
      </c>
      <c r="C29" s="20" t="s">
        <v>30</v>
      </c>
      <c r="D29" s="47">
        <v>0</v>
      </c>
      <c r="E29" s="47">
        <v>142773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142773</v>
      </c>
      <c r="O29" s="48">
        <f t="shared" si="1"/>
        <v>2.114184596703736</v>
      </c>
      <c r="P29" s="9"/>
    </row>
    <row r="30" spans="1:16">
      <c r="A30" s="12"/>
      <c r="B30" s="25">
        <v>334.62</v>
      </c>
      <c r="C30" s="20" t="s">
        <v>114</v>
      </c>
      <c r="D30" s="47">
        <v>37683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37683</v>
      </c>
      <c r="O30" s="48">
        <f t="shared" si="1"/>
        <v>0.55801039522589624</v>
      </c>
      <c r="P30" s="9"/>
    </row>
    <row r="31" spans="1:16">
      <c r="A31" s="12"/>
      <c r="B31" s="25">
        <v>334.7</v>
      </c>
      <c r="C31" s="20" t="s">
        <v>32</v>
      </c>
      <c r="D31" s="47">
        <v>18835</v>
      </c>
      <c r="E31" s="47">
        <v>483633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502468</v>
      </c>
      <c r="O31" s="48">
        <f t="shared" si="1"/>
        <v>7.4405532274066726</v>
      </c>
      <c r="P31" s="9"/>
    </row>
    <row r="32" spans="1:16">
      <c r="A32" s="12"/>
      <c r="B32" s="25">
        <v>335.12</v>
      </c>
      <c r="C32" s="20" t="s">
        <v>33</v>
      </c>
      <c r="D32" s="47">
        <v>111018</v>
      </c>
      <c r="E32" s="47">
        <v>1130000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1241018</v>
      </c>
      <c r="O32" s="48">
        <f t="shared" si="1"/>
        <v>18.37701203891546</v>
      </c>
      <c r="P32" s="9"/>
    </row>
    <row r="33" spans="1:16">
      <c r="A33" s="12"/>
      <c r="B33" s="25">
        <v>335.13</v>
      </c>
      <c r="C33" s="20" t="s">
        <v>34</v>
      </c>
      <c r="D33" s="47">
        <v>20043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20043</v>
      </c>
      <c r="O33" s="48">
        <f t="shared" si="1"/>
        <v>0.29679702655076928</v>
      </c>
      <c r="P33" s="9"/>
    </row>
    <row r="34" spans="1:16">
      <c r="A34" s="12"/>
      <c r="B34" s="25">
        <v>335.14</v>
      </c>
      <c r="C34" s="20" t="s">
        <v>35</v>
      </c>
      <c r="D34" s="47">
        <v>0</v>
      </c>
      <c r="E34" s="47">
        <v>21618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21618</v>
      </c>
      <c r="O34" s="48">
        <f t="shared" si="1"/>
        <v>0.32011964875390564</v>
      </c>
      <c r="P34" s="9"/>
    </row>
    <row r="35" spans="1:16">
      <c r="A35" s="12"/>
      <c r="B35" s="25">
        <v>335.15</v>
      </c>
      <c r="C35" s="20" t="s">
        <v>36</v>
      </c>
      <c r="D35" s="47">
        <v>14329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14329</v>
      </c>
      <c r="O35" s="48">
        <f t="shared" si="1"/>
        <v>0.21218403399920036</v>
      </c>
      <c r="P35" s="9"/>
    </row>
    <row r="36" spans="1:16">
      <c r="A36" s="12"/>
      <c r="B36" s="25">
        <v>335.16</v>
      </c>
      <c r="C36" s="20" t="s">
        <v>115</v>
      </c>
      <c r="D36" s="47">
        <v>0</v>
      </c>
      <c r="E36" s="47">
        <v>223250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223250</v>
      </c>
      <c r="O36" s="48">
        <f t="shared" si="1"/>
        <v>3.305889147206468</v>
      </c>
      <c r="P36" s="9"/>
    </row>
    <row r="37" spans="1:16">
      <c r="A37" s="12"/>
      <c r="B37" s="25">
        <v>335.18</v>
      </c>
      <c r="C37" s="20" t="s">
        <v>37</v>
      </c>
      <c r="D37" s="47">
        <v>0</v>
      </c>
      <c r="E37" s="47">
        <v>1676740</v>
      </c>
      <c r="F37" s="47">
        <v>1424215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3100955</v>
      </c>
      <c r="O37" s="48">
        <f t="shared" ref="O37:O68" si="8">(N37/O$88)</f>
        <v>45.91898535487406</v>
      </c>
      <c r="P37" s="9"/>
    </row>
    <row r="38" spans="1:16">
      <c r="A38" s="12"/>
      <c r="B38" s="25">
        <v>335.19</v>
      </c>
      <c r="C38" s="20" t="s">
        <v>53</v>
      </c>
      <c r="D38" s="47">
        <v>1899517</v>
      </c>
      <c r="E38" s="47">
        <v>600500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2500017</v>
      </c>
      <c r="O38" s="48">
        <f t="shared" si="8"/>
        <v>37.020286979313205</v>
      </c>
      <c r="P38" s="9"/>
    </row>
    <row r="39" spans="1:16">
      <c r="A39" s="12"/>
      <c r="B39" s="25">
        <v>335.21</v>
      </c>
      <c r="C39" s="20" t="s">
        <v>38</v>
      </c>
      <c r="D39" s="47">
        <v>0</v>
      </c>
      <c r="E39" s="47">
        <v>64609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64609</v>
      </c>
      <c r="O39" s="48">
        <f t="shared" si="8"/>
        <v>0.95673098280789559</v>
      </c>
      <c r="P39" s="9"/>
    </row>
    <row r="40" spans="1:16">
      <c r="A40" s="12"/>
      <c r="B40" s="25">
        <v>335.23</v>
      </c>
      <c r="C40" s="20" t="s">
        <v>116</v>
      </c>
      <c r="D40" s="47">
        <v>0</v>
      </c>
      <c r="E40" s="47">
        <v>4852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4852</v>
      </c>
      <c r="O40" s="48">
        <f t="shared" si="8"/>
        <v>7.1848484399757148E-2</v>
      </c>
      <c r="P40" s="9"/>
    </row>
    <row r="41" spans="1:16">
      <c r="A41" s="12"/>
      <c r="B41" s="25">
        <v>335.29</v>
      </c>
      <c r="C41" s="20" t="s">
        <v>39</v>
      </c>
      <c r="D41" s="47">
        <v>0</v>
      </c>
      <c r="E41" s="47">
        <v>3600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3600</v>
      </c>
      <c r="O41" s="48">
        <f t="shared" si="8"/>
        <v>5.3308850750025914E-2</v>
      </c>
      <c r="P41" s="9"/>
    </row>
    <row r="42" spans="1:16">
      <c r="A42" s="12"/>
      <c r="B42" s="25">
        <v>335.49</v>
      </c>
      <c r="C42" s="20" t="s">
        <v>40</v>
      </c>
      <c r="D42" s="47">
        <v>0</v>
      </c>
      <c r="E42" s="47">
        <v>2066662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2066662</v>
      </c>
      <c r="O42" s="48">
        <f t="shared" si="8"/>
        <v>30.60316003020835</v>
      </c>
      <c r="P42" s="9"/>
    </row>
    <row r="43" spans="1:16">
      <c r="A43" s="12"/>
      <c r="B43" s="25">
        <v>335.8</v>
      </c>
      <c r="C43" s="20" t="s">
        <v>41</v>
      </c>
      <c r="D43" s="47">
        <v>0</v>
      </c>
      <c r="E43" s="47">
        <v>1339344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1339344</v>
      </c>
      <c r="O43" s="48">
        <f t="shared" si="8"/>
        <v>19.833024833039641</v>
      </c>
      <c r="P43" s="9"/>
    </row>
    <row r="44" spans="1:16">
      <c r="A44" s="12"/>
      <c r="B44" s="25">
        <v>337.1</v>
      </c>
      <c r="C44" s="20" t="s">
        <v>117</v>
      </c>
      <c r="D44" s="47">
        <v>0</v>
      </c>
      <c r="E44" s="47">
        <v>180309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180309</v>
      </c>
      <c r="O44" s="48">
        <f t="shared" si="8"/>
        <v>2.6700182138573396</v>
      </c>
      <c r="P44" s="9"/>
    </row>
    <row r="45" spans="1:16">
      <c r="A45" s="12"/>
      <c r="B45" s="25">
        <v>337.9</v>
      </c>
      <c r="C45" s="20" t="s">
        <v>44</v>
      </c>
      <c r="D45" s="47">
        <v>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50</v>
      </c>
      <c r="O45" s="48">
        <f t="shared" si="8"/>
        <v>7.4040070486147106E-4</v>
      </c>
      <c r="P45" s="9"/>
    </row>
    <row r="46" spans="1:16" ht="15.75">
      <c r="A46" s="29" t="s">
        <v>50</v>
      </c>
      <c r="B46" s="30"/>
      <c r="C46" s="31"/>
      <c r="D46" s="32">
        <f t="shared" ref="D46:M46" si="9">SUM(D47:D69)</f>
        <v>1538104</v>
      </c>
      <c r="E46" s="32">
        <f t="shared" si="9"/>
        <v>4276980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2209367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8024451</v>
      </c>
      <c r="O46" s="46">
        <f t="shared" si="8"/>
        <v>118.82618353052672</v>
      </c>
      <c r="P46" s="10"/>
    </row>
    <row r="47" spans="1:16">
      <c r="A47" s="12"/>
      <c r="B47" s="25">
        <v>341.1</v>
      </c>
      <c r="C47" s="20" t="s">
        <v>54</v>
      </c>
      <c r="D47" s="47">
        <v>0</v>
      </c>
      <c r="E47" s="47">
        <v>140196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140196</v>
      </c>
      <c r="O47" s="48">
        <f t="shared" si="8"/>
        <v>2.0760243443751758</v>
      </c>
      <c r="P47" s="9"/>
    </row>
    <row r="48" spans="1:16">
      <c r="A48" s="12"/>
      <c r="B48" s="25">
        <v>341.15</v>
      </c>
      <c r="C48" s="20" t="s">
        <v>118</v>
      </c>
      <c r="D48" s="47">
        <v>0</v>
      </c>
      <c r="E48" s="47">
        <v>80333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9" si="10">SUM(D48:M48)</f>
        <v>80333</v>
      </c>
      <c r="O48" s="48">
        <f t="shared" si="8"/>
        <v>1.189572196472731</v>
      </c>
      <c r="P48" s="9"/>
    </row>
    <row r="49" spans="1:16">
      <c r="A49" s="12"/>
      <c r="B49" s="25">
        <v>341.51</v>
      </c>
      <c r="C49" s="20" t="s">
        <v>56</v>
      </c>
      <c r="D49" s="47">
        <v>453707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453707</v>
      </c>
      <c r="O49" s="48">
        <f t="shared" si="8"/>
        <v>6.7184996520116691</v>
      </c>
      <c r="P49" s="9"/>
    </row>
    <row r="50" spans="1:16">
      <c r="A50" s="12"/>
      <c r="B50" s="25">
        <v>341.52</v>
      </c>
      <c r="C50" s="20" t="s">
        <v>57</v>
      </c>
      <c r="D50" s="47">
        <v>108590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108590</v>
      </c>
      <c r="O50" s="48">
        <f t="shared" si="8"/>
        <v>1.6080022508181429</v>
      </c>
      <c r="P50" s="9"/>
    </row>
    <row r="51" spans="1:16">
      <c r="A51" s="12"/>
      <c r="B51" s="25">
        <v>341.54</v>
      </c>
      <c r="C51" s="20" t="s">
        <v>58</v>
      </c>
      <c r="D51" s="47">
        <v>11938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11938</v>
      </c>
      <c r="O51" s="48">
        <f t="shared" si="8"/>
        <v>0.17677807229272482</v>
      </c>
      <c r="P51" s="9"/>
    </row>
    <row r="52" spans="1:16">
      <c r="A52" s="12"/>
      <c r="B52" s="25">
        <v>341.55</v>
      </c>
      <c r="C52" s="20" t="s">
        <v>59</v>
      </c>
      <c r="D52" s="47">
        <v>6012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6012</v>
      </c>
      <c r="O52" s="48">
        <f t="shared" si="8"/>
        <v>8.9025780752543276E-2</v>
      </c>
      <c r="P52" s="9"/>
    </row>
    <row r="53" spans="1:16">
      <c r="A53" s="12"/>
      <c r="B53" s="25">
        <v>341.8</v>
      </c>
      <c r="C53" s="20" t="s">
        <v>61</v>
      </c>
      <c r="D53" s="47">
        <v>0</v>
      </c>
      <c r="E53" s="47">
        <v>1674881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1674881</v>
      </c>
      <c r="O53" s="48">
        <f t="shared" si="8"/>
        <v>24.801661459181709</v>
      </c>
      <c r="P53" s="9"/>
    </row>
    <row r="54" spans="1:16">
      <c r="A54" s="12"/>
      <c r="B54" s="25">
        <v>341.9</v>
      </c>
      <c r="C54" s="20" t="s">
        <v>62</v>
      </c>
      <c r="D54" s="47">
        <v>371507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371507</v>
      </c>
      <c r="O54" s="48">
        <f t="shared" si="8"/>
        <v>5.5012808932194099</v>
      </c>
      <c r="P54" s="9"/>
    </row>
    <row r="55" spans="1:16">
      <c r="A55" s="12"/>
      <c r="B55" s="25">
        <v>342.1</v>
      </c>
      <c r="C55" s="20" t="s">
        <v>63</v>
      </c>
      <c r="D55" s="47">
        <v>104000</v>
      </c>
      <c r="E55" s="47">
        <v>56838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160838</v>
      </c>
      <c r="O55" s="48">
        <f t="shared" si="8"/>
        <v>2.3816913713701857</v>
      </c>
      <c r="P55" s="9"/>
    </row>
    <row r="56" spans="1:16">
      <c r="A56" s="12"/>
      <c r="B56" s="25">
        <v>342.3</v>
      </c>
      <c r="C56" s="20" t="s">
        <v>64</v>
      </c>
      <c r="D56" s="47">
        <v>17180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17180</v>
      </c>
      <c r="O56" s="48">
        <f t="shared" si="8"/>
        <v>0.25440168219040143</v>
      </c>
      <c r="P56" s="9"/>
    </row>
    <row r="57" spans="1:16">
      <c r="A57" s="12"/>
      <c r="B57" s="25">
        <v>342.4</v>
      </c>
      <c r="C57" s="20" t="s">
        <v>65</v>
      </c>
      <c r="D57" s="47">
        <v>271259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271259</v>
      </c>
      <c r="O57" s="48">
        <f t="shared" si="8"/>
        <v>4.0168070960003552</v>
      </c>
      <c r="P57" s="9"/>
    </row>
    <row r="58" spans="1:16">
      <c r="A58" s="12"/>
      <c r="B58" s="25">
        <v>342.5</v>
      </c>
      <c r="C58" s="20" t="s">
        <v>119</v>
      </c>
      <c r="D58" s="47">
        <v>0</v>
      </c>
      <c r="E58" s="47">
        <v>13930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13930</v>
      </c>
      <c r="O58" s="48">
        <f t="shared" si="8"/>
        <v>0.20627563637440582</v>
      </c>
      <c r="P58" s="9"/>
    </row>
    <row r="59" spans="1:16">
      <c r="A59" s="12"/>
      <c r="B59" s="25">
        <v>342.6</v>
      </c>
      <c r="C59" s="20" t="s">
        <v>66</v>
      </c>
      <c r="D59" s="47">
        <v>0</v>
      </c>
      <c r="E59" s="47">
        <v>1976682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1976682</v>
      </c>
      <c r="O59" s="48">
        <f t="shared" si="8"/>
        <v>29.270734921739646</v>
      </c>
      <c r="P59" s="9"/>
    </row>
    <row r="60" spans="1:16">
      <c r="A60" s="12"/>
      <c r="B60" s="25">
        <v>343.4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2203609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2203609</v>
      </c>
      <c r="O60" s="48">
        <f t="shared" si="8"/>
        <v>32.631073136781623</v>
      </c>
      <c r="P60" s="9"/>
    </row>
    <row r="61" spans="1:16">
      <c r="A61" s="12"/>
      <c r="B61" s="25">
        <v>343.5</v>
      </c>
      <c r="C61" s="20" t="s">
        <v>120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5758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5758</v>
      </c>
      <c r="O61" s="48">
        <f t="shared" si="8"/>
        <v>8.5264545171847006E-2</v>
      </c>
      <c r="P61" s="9"/>
    </row>
    <row r="62" spans="1:16">
      <c r="A62" s="12"/>
      <c r="B62" s="25">
        <v>344.9</v>
      </c>
      <c r="C62" s="20" t="s">
        <v>68</v>
      </c>
      <c r="D62" s="47">
        <v>0</v>
      </c>
      <c r="E62" s="47">
        <v>160630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160630</v>
      </c>
      <c r="O62" s="48">
        <f t="shared" si="8"/>
        <v>2.3786113044379618</v>
      </c>
      <c r="P62" s="9"/>
    </row>
    <row r="63" spans="1:16">
      <c r="A63" s="12"/>
      <c r="B63" s="25">
        <v>346.4</v>
      </c>
      <c r="C63" s="20" t="s">
        <v>69</v>
      </c>
      <c r="D63" s="47">
        <v>1287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1287</v>
      </c>
      <c r="O63" s="48">
        <f t="shared" si="8"/>
        <v>1.9057914143134264E-2</v>
      </c>
      <c r="P63" s="9"/>
    </row>
    <row r="64" spans="1:16">
      <c r="A64" s="12"/>
      <c r="B64" s="25">
        <v>347.1</v>
      </c>
      <c r="C64" s="20" t="s">
        <v>70</v>
      </c>
      <c r="D64" s="47">
        <v>1899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1899</v>
      </c>
      <c r="O64" s="48">
        <f t="shared" si="8"/>
        <v>2.8120418770638669E-2</v>
      </c>
      <c r="P64" s="9"/>
    </row>
    <row r="65" spans="1:16">
      <c r="A65" s="12"/>
      <c r="B65" s="25">
        <v>347.4</v>
      </c>
      <c r="C65" s="20" t="s">
        <v>72</v>
      </c>
      <c r="D65" s="47">
        <v>2061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2061</v>
      </c>
      <c r="O65" s="48">
        <f t="shared" si="8"/>
        <v>3.0519317054389837E-2</v>
      </c>
      <c r="P65" s="9"/>
    </row>
    <row r="66" spans="1:16">
      <c r="A66" s="12"/>
      <c r="B66" s="25">
        <v>347.5</v>
      </c>
      <c r="C66" s="20" t="s">
        <v>121</v>
      </c>
      <c r="D66" s="47">
        <v>8546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8546</v>
      </c>
      <c r="O66" s="48">
        <f t="shared" si="8"/>
        <v>0.12654928847492264</v>
      </c>
      <c r="P66" s="9"/>
    </row>
    <row r="67" spans="1:16">
      <c r="A67" s="12"/>
      <c r="B67" s="25">
        <v>347.9</v>
      </c>
      <c r="C67" s="20" t="s">
        <v>122</v>
      </c>
      <c r="D67" s="47">
        <v>6116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6116</v>
      </c>
      <c r="O67" s="48">
        <f t="shared" si="8"/>
        <v>9.056581421865513E-2</v>
      </c>
      <c r="P67" s="9"/>
    </row>
    <row r="68" spans="1:16">
      <c r="A68" s="12"/>
      <c r="B68" s="25">
        <v>348.92399999999998</v>
      </c>
      <c r="C68" s="20" t="s">
        <v>123</v>
      </c>
      <c r="D68" s="47">
        <v>0</v>
      </c>
      <c r="E68" s="47">
        <v>28895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28895</v>
      </c>
      <c r="O68" s="48">
        <f t="shared" si="8"/>
        <v>0.4278775673394441</v>
      </c>
      <c r="P68" s="9"/>
    </row>
    <row r="69" spans="1:16">
      <c r="A69" s="12"/>
      <c r="B69" s="25">
        <v>348.99</v>
      </c>
      <c r="C69" s="20" t="s">
        <v>124</v>
      </c>
      <c r="D69" s="47">
        <v>174002</v>
      </c>
      <c r="E69" s="47">
        <v>144595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318597</v>
      </c>
      <c r="O69" s="48">
        <f t="shared" ref="O69:O86" si="11">(N69/O$88)</f>
        <v>4.7177888673350017</v>
      </c>
      <c r="P69" s="9"/>
    </row>
    <row r="70" spans="1:16" ht="15.75">
      <c r="A70" s="29" t="s">
        <v>51</v>
      </c>
      <c r="B70" s="30"/>
      <c r="C70" s="31"/>
      <c r="D70" s="32">
        <f t="shared" ref="D70:M70" si="12">SUM(D71:D75)</f>
        <v>109534</v>
      </c>
      <c r="E70" s="32">
        <f t="shared" si="12"/>
        <v>178446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86" si="13">SUM(D70:M70)</f>
        <v>287980</v>
      </c>
      <c r="O70" s="46">
        <f t="shared" si="11"/>
        <v>4.2644118997201286</v>
      </c>
      <c r="P70" s="10"/>
    </row>
    <row r="71" spans="1:16">
      <c r="A71" s="13"/>
      <c r="B71" s="40">
        <v>351.7</v>
      </c>
      <c r="C71" s="21" t="s">
        <v>125</v>
      </c>
      <c r="D71" s="47">
        <v>74972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74972</v>
      </c>
      <c r="O71" s="48">
        <f t="shared" si="11"/>
        <v>1.1101864328974842</v>
      </c>
      <c r="P71" s="9"/>
    </row>
    <row r="72" spans="1:16">
      <c r="A72" s="13"/>
      <c r="B72" s="40">
        <v>351.8</v>
      </c>
      <c r="C72" s="21" t="s">
        <v>126</v>
      </c>
      <c r="D72" s="47">
        <v>0</v>
      </c>
      <c r="E72" s="47">
        <v>107793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107793</v>
      </c>
      <c r="O72" s="48">
        <f t="shared" si="11"/>
        <v>1.5962002635826509</v>
      </c>
      <c r="P72" s="9"/>
    </row>
    <row r="73" spans="1:16">
      <c r="A73" s="13"/>
      <c r="B73" s="40">
        <v>351.9</v>
      </c>
      <c r="C73" s="21" t="s">
        <v>91</v>
      </c>
      <c r="D73" s="47">
        <v>0</v>
      </c>
      <c r="E73" s="47">
        <v>70137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70137</v>
      </c>
      <c r="O73" s="48">
        <f t="shared" si="11"/>
        <v>1.0385896847373799</v>
      </c>
      <c r="P73" s="9"/>
    </row>
    <row r="74" spans="1:16">
      <c r="A74" s="13"/>
      <c r="B74" s="40">
        <v>352</v>
      </c>
      <c r="C74" s="21" t="s">
        <v>89</v>
      </c>
      <c r="D74" s="47">
        <v>34562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34562</v>
      </c>
      <c r="O74" s="48">
        <f t="shared" si="11"/>
        <v>0.51179458322844318</v>
      </c>
      <c r="P74" s="9"/>
    </row>
    <row r="75" spans="1:16">
      <c r="A75" s="13"/>
      <c r="B75" s="40">
        <v>359</v>
      </c>
      <c r="C75" s="21" t="s">
        <v>90</v>
      </c>
      <c r="D75" s="47">
        <v>0</v>
      </c>
      <c r="E75" s="47">
        <v>516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516</v>
      </c>
      <c r="O75" s="48">
        <f t="shared" si="11"/>
        <v>7.6409352741703806E-3</v>
      </c>
      <c r="P75" s="9"/>
    </row>
    <row r="76" spans="1:16" ht="15.75">
      <c r="A76" s="29" t="s">
        <v>5</v>
      </c>
      <c r="B76" s="30"/>
      <c r="C76" s="31"/>
      <c r="D76" s="32">
        <f t="shared" ref="D76:M76" si="14">SUM(D77:D82)</f>
        <v>1265529</v>
      </c>
      <c r="E76" s="32">
        <f t="shared" si="14"/>
        <v>742964</v>
      </c>
      <c r="F76" s="32">
        <f t="shared" si="14"/>
        <v>533138</v>
      </c>
      <c r="G76" s="32">
        <f t="shared" si="14"/>
        <v>7058</v>
      </c>
      <c r="H76" s="32">
        <f t="shared" si="14"/>
        <v>0</v>
      </c>
      <c r="I76" s="32">
        <f t="shared" si="14"/>
        <v>1126648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t="shared" si="13"/>
        <v>3675337</v>
      </c>
      <c r="O76" s="46">
        <f t="shared" si="11"/>
        <v>54.424442108068888</v>
      </c>
      <c r="P76" s="10"/>
    </row>
    <row r="77" spans="1:16">
      <c r="A77" s="12"/>
      <c r="B77" s="25">
        <v>361.1</v>
      </c>
      <c r="C77" s="20" t="s">
        <v>92</v>
      </c>
      <c r="D77" s="47">
        <v>124091</v>
      </c>
      <c r="E77" s="47">
        <v>49248</v>
      </c>
      <c r="F77" s="47">
        <v>5834</v>
      </c>
      <c r="G77" s="47">
        <v>7058</v>
      </c>
      <c r="H77" s="47">
        <v>0</v>
      </c>
      <c r="I77" s="47">
        <v>144880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331111</v>
      </c>
      <c r="O77" s="48">
        <f t="shared" si="11"/>
        <v>4.9030963557477305</v>
      </c>
      <c r="P77" s="9"/>
    </row>
    <row r="78" spans="1:16">
      <c r="A78" s="12"/>
      <c r="B78" s="25">
        <v>362</v>
      </c>
      <c r="C78" s="20" t="s">
        <v>93</v>
      </c>
      <c r="D78" s="47">
        <v>5296</v>
      </c>
      <c r="E78" s="47">
        <v>8065</v>
      </c>
      <c r="F78" s="47">
        <v>177304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190665</v>
      </c>
      <c r="O78" s="48">
        <f t="shared" si="11"/>
        <v>2.8233700078482475</v>
      </c>
      <c r="P78" s="9"/>
    </row>
    <row r="79" spans="1:16">
      <c r="A79" s="12"/>
      <c r="B79" s="25">
        <v>364</v>
      </c>
      <c r="C79" s="20" t="s">
        <v>127</v>
      </c>
      <c r="D79" s="47">
        <v>400</v>
      </c>
      <c r="E79" s="47">
        <v>332359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332759</v>
      </c>
      <c r="O79" s="48">
        <f t="shared" si="11"/>
        <v>4.9274999629799652</v>
      </c>
      <c r="P79" s="9"/>
    </row>
    <row r="80" spans="1:16">
      <c r="A80" s="12"/>
      <c r="B80" s="25">
        <v>365</v>
      </c>
      <c r="C80" s="20" t="s">
        <v>94</v>
      </c>
      <c r="D80" s="47">
        <v>0</v>
      </c>
      <c r="E80" s="47">
        <v>111962</v>
      </c>
      <c r="F80" s="47">
        <v>0</v>
      </c>
      <c r="G80" s="47">
        <v>0</v>
      </c>
      <c r="H80" s="47">
        <v>0</v>
      </c>
      <c r="I80" s="47">
        <v>15427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127389</v>
      </c>
      <c r="O80" s="48">
        <f t="shared" si="11"/>
        <v>1.8863781078319586</v>
      </c>
      <c r="P80" s="9"/>
    </row>
    <row r="81" spans="1:119">
      <c r="A81" s="12"/>
      <c r="B81" s="25">
        <v>366</v>
      </c>
      <c r="C81" s="20" t="s">
        <v>95</v>
      </c>
      <c r="D81" s="47">
        <v>42736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42736</v>
      </c>
      <c r="O81" s="48">
        <f t="shared" si="11"/>
        <v>0.63283529045919651</v>
      </c>
      <c r="P81" s="9"/>
    </row>
    <row r="82" spans="1:119">
      <c r="A82" s="12"/>
      <c r="B82" s="25">
        <v>369.9</v>
      </c>
      <c r="C82" s="20" t="s">
        <v>96</v>
      </c>
      <c r="D82" s="47">
        <v>1093006</v>
      </c>
      <c r="E82" s="47">
        <v>241330</v>
      </c>
      <c r="F82" s="47">
        <v>350000</v>
      </c>
      <c r="G82" s="47">
        <v>0</v>
      </c>
      <c r="H82" s="47">
        <v>0</v>
      </c>
      <c r="I82" s="47">
        <v>966341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2650677</v>
      </c>
      <c r="O82" s="48">
        <f t="shared" si="11"/>
        <v>39.251262383201791</v>
      </c>
      <c r="P82" s="9"/>
    </row>
    <row r="83" spans="1:119" ht="15.75">
      <c r="A83" s="29" t="s">
        <v>52</v>
      </c>
      <c r="B83" s="30"/>
      <c r="C83" s="31"/>
      <c r="D83" s="32">
        <f t="shared" ref="D83:M83" si="15">SUM(D84:D85)</f>
        <v>2315561</v>
      </c>
      <c r="E83" s="32">
        <f t="shared" si="15"/>
        <v>18087602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229859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t="shared" si="13"/>
        <v>20633022</v>
      </c>
      <c r="O83" s="46">
        <f t="shared" si="11"/>
        <v>305.53408064444477</v>
      </c>
      <c r="P83" s="9"/>
    </row>
    <row r="84" spans="1:119">
      <c r="A84" s="12"/>
      <c r="B84" s="25">
        <v>381</v>
      </c>
      <c r="C84" s="20" t="s">
        <v>97</v>
      </c>
      <c r="D84" s="47">
        <v>2315561</v>
      </c>
      <c r="E84" s="47">
        <v>17350382</v>
      </c>
      <c r="F84" s="47">
        <v>0</v>
      </c>
      <c r="G84" s="47">
        <v>0</v>
      </c>
      <c r="H84" s="47">
        <v>0</v>
      </c>
      <c r="I84" s="47">
        <v>229859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19895802</v>
      </c>
      <c r="O84" s="48">
        <f t="shared" si="11"/>
        <v>294.6173164916853</v>
      </c>
      <c r="P84" s="9"/>
    </row>
    <row r="85" spans="1:119" ht="15.75" thickBot="1">
      <c r="A85" s="12"/>
      <c r="B85" s="25">
        <v>384</v>
      </c>
      <c r="C85" s="20" t="s">
        <v>98</v>
      </c>
      <c r="D85" s="47">
        <v>0</v>
      </c>
      <c r="E85" s="47">
        <v>737220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737220</v>
      </c>
      <c r="O85" s="48">
        <f t="shared" si="11"/>
        <v>10.916764152759473</v>
      </c>
      <c r="P85" s="9"/>
    </row>
    <row r="86" spans="1:119" ht="16.5" thickBot="1">
      <c r="A86" s="14" t="s">
        <v>73</v>
      </c>
      <c r="B86" s="23"/>
      <c r="C86" s="22"/>
      <c r="D86" s="15">
        <f t="shared" ref="D86:M86" si="16">SUM(D5,D13,D18,D46,D70,D76,D83)</f>
        <v>30891553</v>
      </c>
      <c r="E86" s="15">
        <f t="shared" si="16"/>
        <v>44830274</v>
      </c>
      <c r="F86" s="15">
        <f t="shared" si="16"/>
        <v>2757353</v>
      </c>
      <c r="G86" s="15">
        <f t="shared" si="16"/>
        <v>1402830</v>
      </c>
      <c r="H86" s="15">
        <f t="shared" si="16"/>
        <v>0</v>
      </c>
      <c r="I86" s="15">
        <f t="shared" si="16"/>
        <v>4752293</v>
      </c>
      <c r="J86" s="15">
        <f t="shared" si="16"/>
        <v>0</v>
      </c>
      <c r="K86" s="15">
        <f t="shared" si="16"/>
        <v>0</v>
      </c>
      <c r="L86" s="15">
        <f t="shared" si="16"/>
        <v>0</v>
      </c>
      <c r="M86" s="15">
        <f t="shared" si="16"/>
        <v>0</v>
      </c>
      <c r="N86" s="15">
        <f t="shared" si="13"/>
        <v>84634303</v>
      </c>
      <c r="O86" s="38">
        <f t="shared" si="11"/>
        <v>1253.2659519331862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128</v>
      </c>
      <c r="M88" s="49"/>
      <c r="N88" s="49"/>
      <c r="O88" s="44">
        <v>67531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customHeight="1" thickBot="1">
      <c r="A90" s="53" t="s">
        <v>129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23036589</v>
      </c>
      <c r="E5" s="27">
        <f t="shared" si="0"/>
        <v>4712795</v>
      </c>
      <c r="F5" s="27">
        <f t="shared" si="0"/>
        <v>800000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28549384</v>
      </c>
      <c r="O5" s="33">
        <f t="shared" ref="O5:O36" si="1">(N5/O$94)</f>
        <v>429.90233251517111</v>
      </c>
      <c r="P5" s="6"/>
    </row>
    <row r="6" spans="1:133">
      <c r="A6" s="12"/>
      <c r="B6" s="25">
        <v>311</v>
      </c>
      <c r="C6" s="20" t="s">
        <v>3</v>
      </c>
      <c r="D6" s="47">
        <v>18965850</v>
      </c>
      <c r="E6" s="47">
        <v>301045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19266895</v>
      </c>
      <c r="O6" s="48">
        <f t="shared" si="1"/>
        <v>290.12475718652593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394375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394375</v>
      </c>
      <c r="O7" s="48">
        <f t="shared" si="1"/>
        <v>5.9385776024334049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606611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606611</v>
      </c>
      <c r="O8" s="48">
        <f t="shared" si="1"/>
        <v>9.1344697254890157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800000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800000</v>
      </c>
      <c r="O9" s="48">
        <f t="shared" si="1"/>
        <v>12.046559954223072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1597339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1597339</v>
      </c>
      <c r="O10" s="48">
        <f t="shared" si="1"/>
        <v>24.05305003839841</v>
      </c>
      <c r="P10" s="9"/>
    </row>
    <row r="11" spans="1:133">
      <c r="A11" s="12"/>
      <c r="B11" s="25">
        <v>312.60000000000002</v>
      </c>
      <c r="C11" s="20" t="s">
        <v>16</v>
      </c>
      <c r="D11" s="47">
        <v>3990000</v>
      </c>
      <c r="E11" s="47">
        <v>1539841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5529841</v>
      </c>
      <c r="O11" s="48">
        <f t="shared" si="1"/>
        <v>83.269451429776083</v>
      </c>
      <c r="P11" s="9"/>
    </row>
    <row r="12" spans="1:133">
      <c r="A12" s="12"/>
      <c r="B12" s="25">
        <v>315</v>
      </c>
      <c r="C12" s="20" t="s">
        <v>17</v>
      </c>
      <c r="D12" s="47">
        <v>80739</v>
      </c>
      <c r="E12" s="47">
        <v>273584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354323</v>
      </c>
      <c r="O12" s="48">
        <f t="shared" si="1"/>
        <v>5.3354665783252271</v>
      </c>
      <c r="P12" s="9"/>
    </row>
    <row r="13" spans="1:133" ht="15.75">
      <c r="A13" s="29" t="s">
        <v>18</v>
      </c>
      <c r="B13" s="30"/>
      <c r="C13" s="31"/>
      <c r="D13" s="32">
        <f>SUM(D14:D17)</f>
        <v>0</v>
      </c>
      <c r="E13" s="32">
        <f t="shared" ref="E13:M13" si="3">SUM(E14:E17)</f>
        <v>6992233</v>
      </c>
      <c r="F13" s="32">
        <f t="shared" si="3"/>
        <v>0</v>
      </c>
      <c r="G13" s="32">
        <f t="shared" si="3"/>
        <v>27942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7020175</v>
      </c>
      <c r="O13" s="46">
        <f t="shared" si="1"/>
        <v>105.71119878329745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178245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178245</v>
      </c>
      <c r="O14" s="48">
        <f t="shared" si="1"/>
        <v>2.6840488488006145</v>
      </c>
      <c r="P14" s="9"/>
    </row>
    <row r="15" spans="1:133">
      <c r="A15" s="12"/>
      <c r="B15" s="25">
        <v>324.02</v>
      </c>
      <c r="C15" s="20" t="s">
        <v>19</v>
      </c>
      <c r="D15" s="47">
        <v>0</v>
      </c>
      <c r="E15" s="47">
        <v>17357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17357</v>
      </c>
      <c r="O15" s="48">
        <f t="shared" si="1"/>
        <v>0.26136517640681234</v>
      </c>
      <c r="P15" s="9"/>
    </row>
    <row r="16" spans="1:133">
      <c r="A16" s="12"/>
      <c r="B16" s="25">
        <v>325.2</v>
      </c>
      <c r="C16" s="20" t="s">
        <v>20</v>
      </c>
      <c r="D16" s="47">
        <v>0</v>
      </c>
      <c r="E16" s="47">
        <v>6642217</v>
      </c>
      <c r="F16" s="47">
        <v>0</v>
      </c>
      <c r="G16" s="47">
        <v>27942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6670159</v>
      </c>
      <c r="O16" s="48">
        <f t="shared" si="1"/>
        <v>100.44058787212576</v>
      </c>
      <c r="P16" s="9"/>
    </row>
    <row r="17" spans="1:16">
      <c r="A17" s="12"/>
      <c r="B17" s="25">
        <v>329</v>
      </c>
      <c r="C17" s="20" t="s">
        <v>21</v>
      </c>
      <c r="D17" s="47">
        <v>0</v>
      </c>
      <c r="E17" s="47">
        <v>154414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154414</v>
      </c>
      <c r="O17" s="48">
        <f t="shared" si="1"/>
        <v>2.3251968859642518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SUM(D19:D43)</f>
        <v>1159682</v>
      </c>
      <c r="E18" s="32">
        <f t="shared" si="5"/>
        <v>8587979</v>
      </c>
      <c r="F18" s="32">
        <f t="shared" si="5"/>
        <v>1806339</v>
      </c>
      <c r="G18" s="32">
        <f t="shared" si="5"/>
        <v>1423683</v>
      </c>
      <c r="H18" s="32">
        <f t="shared" si="5"/>
        <v>0</v>
      </c>
      <c r="I18" s="32">
        <f t="shared" si="5"/>
        <v>277316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13254999</v>
      </c>
      <c r="O18" s="46">
        <f t="shared" si="1"/>
        <v>199.59642518333359</v>
      </c>
      <c r="P18" s="10"/>
    </row>
    <row r="19" spans="1:16">
      <c r="A19" s="12"/>
      <c r="B19" s="25">
        <v>331.2</v>
      </c>
      <c r="C19" s="20" t="s">
        <v>22</v>
      </c>
      <c r="D19" s="47">
        <v>33173</v>
      </c>
      <c r="E19" s="47">
        <v>117422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150595</v>
      </c>
      <c r="O19" s="48">
        <f t="shared" si="1"/>
        <v>2.2676896203827797</v>
      </c>
      <c r="P19" s="9"/>
    </row>
    <row r="20" spans="1:16">
      <c r="A20" s="12"/>
      <c r="B20" s="25">
        <v>331.49</v>
      </c>
      <c r="C20" s="20" t="s">
        <v>26</v>
      </c>
      <c r="D20" s="47">
        <v>0</v>
      </c>
      <c r="E20" s="47">
        <v>16002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16002</v>
      </c>
      <c r="O20" s="48">
        <f t="shared" si="1"/>
        <v>0.24096131548434699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68638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68638</v>
      </c>
      <c r="O21" s="48">
        <f t="shared" si="1"/>
        <v>1.033564727672454</v>
      </c>
      <c r="P21" s="9"/>
    </row>
    <row r="22" spans="1:16">
      <c r="A22" s="12"/>
      <c r="B22" s="25">
        <v>331.9</v>
      </c>
      <c r="C22" s="20" t="s">
        <v>24</v>
      </c>
      <c r="D22" s="47">
        <v>36587</v>
      </c>
      <c r="E22" s="47">
        <v>3689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40276</v>
      </c>
      <c r="O22" s="48">
        <f t="shared" si="1"/>
        <v>0.60648406089536055</v>
      </c>
      <c r="P22" s="9"/>
    </row>
    <row r="23" spans="1:16">
      <c r="A23" s="12"/>
      <c r="B23" s="25">
        <v>333</v>
      </c>
      <c r="C23" s="20" t="s">
        <v>4</v>
      </c>
      <c r="D23" s="47">
        <v>0</v>
      </c>
      <c r="E23" s="47">
        <v>295419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295419</v>
      </c>
      <c r="O23" s="48">
        <f t="shared" si="1"/>
        <v>4.4484783688957821</v>
      </c>
      <c r="P23" s="9"/>
    </row>
    <row r="24" spans="1:16">
      <c r="A24" s="12"/>
      <c r="B24" s="25">
        <v>334.2</v>
      </c>
      <c r="C24" s="20" t="s">
        <v>25</v>
      </c>
      <c r="D24" s="47">
        <v>162181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162181</v>
      </c>
      <c r="O24" s="48">
        <f t="shared" si="1"/>
        <v>2.4421539249198152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277316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277316</v>
      </c>
      <c r="O25" s="48">
        <f t="shared" si="1"/>
        <v>4.1758797753316568</v>
      </c>
      <c r="P25" s="9"/>
    </row>
    <row r="26" spans="1:16">
      <c r="A26" s="12"/>
      <c r="B26" s="25">
        <v>334.49</v>
      </c>
      <c r="C26" s="20" t="s">
        <v>29</v>
      </c>
      <c r="D26" s="47">
        <v>0</v>
      </c>
      <c r="E26" s="47">
        <v>0</v>
      </c>
      <c r="F26" s="47">
        <v>0</v>
      </c>
      <c r="G26" s="47">
        <v>1423683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6" si="6">SUM(D26:M26)</f>
        <v>1423683</v>
      </c>
      <c r="O26" s="48">
        <f t="shared" si="1"/>
        <v>21.438103269135208</v>
      </c>
      <c r="P26" s="9"/>
    </row>
    <row r="27" spans="1:16">
      <c r="A27" s="12"/>
      <c r="B27" s="25">
        <v>334.5</v>
      </c>
      <c r="C27" s="20" t="s">
        <v>30</v>
      </c>
      <c r="D27" s="47">
        <v>0</v>
      </c>
      <c r="E27" s="47">
        <v>582449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582449</v>
      </c>
      <c r="O27" s="48">
        <f t="shared" si="1"/>
        <v>8.770633498471593</v>
      </c>
      <c r="P27" s="9"/>
    </row>
    <row r="28" spans="1:16">
      <c r="A28" s="12"/>
      <c r="B28" s="25">
        <v>334.69</v>
      </c>
      <c r="C28" s="20" t="s">
        <v>31</v>
      </c>
      <c r="D28" s="47">
        <v>37023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37023</v>
      </c>
      <c r="O28" s="48">
        <f t="shared" si="1"/>
        <v>0.55749973648150097</v>
      </c>
      <c r="P28" s="9"/>
    </row>
    <row r="29" spans="1:16">
      <c r="A29" s="12"/>
      <c r="B29" s="25">
        <v>334.7</v>
      </c>
      <c r="C29" s="20" t="s">
        <v>32</v>
      </c>
      <c r="D29" s="47">
        <v>20373</v>
      </c>
      <c r="E29" s="47">
        <v>514412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534785</v>
      </c>
      <c r="O29" s="48">
        <f t="shared" si="1"/>
        <v>8.0528994563989826</v>
      </c>
      <c r="P29" s="9"/>
    </row>
    <row r="30" spans="1:16">
      <c r="A30" s="12"/>
      <c r="B30" s="25">
        <v>335.12</v>
      </c>
      <c r="C30" s="20" t="s">
        <v>33</v>
      </c>
      <c r="D30" s="47">
        <v>0</v>
      </c>
      <c r="E30" s="47">
        <v>1232013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1232013</v>
      </c>
      <c r="O30" s="48">
        <f t="shared" si="1"/>
        <v>18.551898086102788</v>
      </c>
      <c r="P30" s="9"/>
    </row>
    <row r="31" spans="1:16">
      <c r="A31" s="12"/>
      <c r="B31" s="25">
        <v>335.13</v>
      </c>
      <c r="C31" s="20" t="s">
        <v>34</v>
      </c>
      <c r="D31" s="47">
        <v>25530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25530</v>
      </c>
      <c r="O31" s="48">
        <f t="shared" si="1"/>
        <v>0.38443584453914381</v>
      </c>
      <c r="P31" s="9"/>
    </row>
    <row r="32" spans="1:16">
      <c r="A32" s="12"/>
      <c r="B32" s="25">
        <v>335.14</v>
      </c>
      <c r="C32" s="20" t="s">
        <v>35</v>
      </c>
      <c r="D32" s="47">
        <v>0</v>
      </c>
      <c r="E32" s="47">
        <v>23105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23105</v>
      </c>
      <c r="O32" s="48">
        <f t="shared" si="1"/>
        <v>0.34791970967790509</v>
      </c>
      <c r="P32" s="9"/>
    </row>
    <row r="33" spans="1:16">
      <c r="A33" s="12"/>
      <c r="B33" s="25">
        <v>335.15</v>
      </c>
      <c r="C33" s="20" t="s">
        <v>36</v>
      </c>
      <c r="D33" s="47">
        <v>13110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13110</v>
      </c>
      <c r="O33" s="48">
        <f t="shared" si="1"/>
        <v>0.19741300124983061</v>
      </c>
      <c r="P33" s="9"/>
    </row>
    <row r="34" spans="1:16">
      <c r="A34" s="12"/>
      <c r="B34" s="25">
        <v>335.18</v>
      </c>
      <c r="C34" s="20" t="s">
        <v>37</v>
      </c>
      <c r="D34" s="47">
        <v>818595</v>
      </c>
      <c r="E34" s="47">
        <v>1905991</v>
      </c>
      <c r="F34" s="47">
        <v>1509760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4234346</v>
      </c>
      <c r="O34" s="48">
        <f t="shared" si="1"/>
        <v>63.761628694905809</v>
      </c>
      <c r="P34" s="9"/>
    </row>
    <row r="35" spans="1:16">
      <c r="A35" s="12"/>
      <c r="B35" s="25">
        <v>335.19</v>
      </c>
      <c r="C35" s="20" t="s">
        <v>53</v>
      </c>
      <c r="D35" s="47">
        <v>0</v>
      </c>
      <c r="E35" s="47">
        <v>916874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916874</v>
      </c>
      <c r="O35" s="48">
        <f t="shared" si="1"/>
        <v>13.806472014335407</v>
      </c>
      <c r="P35" s="9"/>
    </row>
    <row r="36" spans="1:16">
      <c r="A36" s="12"/>
      <c r="B36" s="25">
        <v>335.21</v>
      </c>
      <c r="C36" s="20" t="s">
        <v>38</v>
      </c>
      <c r="D36" s="47">
        <v>0</v>
      </c>
      <c r="E36" s="47">
        <v>207877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207877</v>
      </c>
      <c r="O36" s="48">
        <f t="shared" si="1"/>
        <v>3.130253429505037</v>
      </c>
      <c r="P36" s="9"/>
    </row>
    <row r="37" spans="1:16">
      <c r="A37" s="12"/>
      <c r="B37" s="25">
        <v>335.29</v>
      </c>
      <c r="C37" s="20" t="s">
        <v>39</v>
      </c>
      <c r="D37" s="47">
        <v>0</v>
      </c>
      <c r="E37" s="47">
        <v>1800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5" si="7">SUM(D37:M37)</f>
        <v>1800</v>
      </c>
      <c r="O37" s="48">
        <f t="shared" ref="O37:O68" si="8">(N37/O$94)</f>
        <v>2.7104759897001913E-2</v>
      </c>
      <c r="P37" s="9"/>
    </row>
    <row r="38" spans="1:16">
      <c r="A38" s="12"/>
      <c r="B38" s="25">
        <v>335.49</v>
      </c>
      <c r="C38" s="20" t="s">
        <v>40</v>
      </c>
      <c r="D38" s="47">
        <v>0</v>
      </c>
      <c r="E38" s="47">
        <v>2250731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2250731</v>
      </c>
      <c r="O38" s="48">
        <f t="shared" si="8"/>
        <v>33.891957415410559</v>
      </c>
      <c r="P38" s="9"/>
    </row>
    <row r="39" spans="1:16">
      <c r="A39" s="12"/>
      <c r="B39" s="25">
        <v>335.8</v>
      </c>
      <c r="C39" s="20" t="s">
        <v>41</v>
      </c>
      <c r="D39" s="47">
        <v>0</v>
      </c>
      <c r="E39" s="47">
        <v>332469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332469</v>
      </c>
      <c r="O39" s="48">
        <f t="shared" si="8"/>
        <v>5.0063846767757383</v>
      </c>
      <c r="P39" s="9"/>
    </row>
    <row r="40" spans="1:16">
      <c r="A40" s="12"/>
      <c r="B40" s="25">
        <v>337.5</v>
      </c>
      <c r="C40" s="20" t="s">
        <v>42</v>
      </c>
      <c r="D40" s="47">
        <v>0</v>
      </c>
      <c r="E40" s="47">
        <v>0</v>
      </c>
      <c r="F40" s="47">
        <v>296579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296579</v>
      </c>
      <c r="O40" s="48">
        <f t="shared" si="8"/>
        <v>4.4659458808294055</v>
      </c>
      <c r="P40" s="9"/>
    </row>
    <row r="41" spans="1:16">
      <c r="A41" s="12"/>
      <c r="B41" s="25">
        <v>337.7</v>
      </c>
      <c r="C41" s="20" t="s">
        <v>43</v>
      </c>
      <c r="D41" s="47">
        <v>114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114</v>
      </c>
      <c r="O41" s="48">
        <f t="shared" si="8"/>
        <v>1.7166347934767878E-3</v>
      </c>
      <c r="P41" s="9"/>
    </row>
    <row r="42" spans="1:16">
      <c r="A42" s="12"/>
      <c r="B42" s="25">
        <v>337.9</v>
      </c>
      <c r="C42" s="20" t="s">
        <v>44</v>
      </c>
      <c r="D42" s="47">
        <v>0</v>
      </c>
      <c r="E42" s="47">
        <v>119088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119088</v>
      </c>
      <c r="O42" s="48">
        <f t="shared" si="8"/>
        <v>1.7932509147856466</v>
      </c>
      <c r="P42" s="9"/>
    </row>
    <row r="43" spans="1:16">
      <c r="A43" s="12"/>
      <c r="B43" s="25">
        <v>339</v>
      </c>
      <c r="C43" s="20" t="s">
        <v>45</v>
      </c>
      <c r="D43" s="47">
        <v>12996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12996</v>
      </c>
      <c r="O43" s="48">
        <f t="shared" si="8"/>
        <v>0.1956963664563538</v>
      </c>
      <c r="P43" s="9"/>
    </row>
    <row r="44" spans="1:16" ht="15.75">
      <c r="A44" s="29" t="s">
        <v>50</v>
      </c>
      <c r="B44" s="30"/>
      <c r="C44" s="31"/>
      <c r="D44" s="32">
        <f t="shared" ref="D44:M44" si="9">SUM(D45:D78)</f>
        <v>1614463</v>
      </c>
      <c r="E44" s="32">
        <f t="shared" si="9"/>
        <v>4788263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2283855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7"/>
        <v>8686581</v>
      </c>
      <c r="O44" s="46">
        <f t="shared" si="8"/>
        <v>130.80427351714377</v>
      </c>
      <c r="P44" s="10"/>
    </row>
    <row r="45" spans="1:16">
      <c r="A45" s="12"/>
      <c r="B45" s="25">
        <v>341.1</v>
      </c>
      <c r="C45" s="20" t="s">
        <v>54</v>
      </c>
      <c r="D45" s="47">
        <v>0</v>
      </c>
      <c r="E45" s="47">
        <v>370563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370563</v>
      </c>
      <c r="O45" s="48">
        <f t="shared" si="8"/>
        <v>5.5800117453959555</v>
      </c>
      <c r="P45" s="9"/>
    </row>
    <row r="46" spans="1:16">
      <c r="A46" s="12"/>
      <c r="B46" s="25">
        <v>341.3</v>
      </c>
      <c r="C46" s="20" t="s">
        <v>55</v>
      </c>
      <c r="D46" s="47">
        <v>429761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8" si="10">SUM(D46:M46)</f>
        <v>429761</v>
      </c>
      <c r="O46" s="48">
        <f t="shared" si="8"/>
        <v>6.4714270656085775</v>
      </c>
      <c r="P46" s="9"/>
    </row>
    <row r="47" spans="1:16">
      <c r="A47" s="12"/>
      <c r="B47" s="25">
        <v>341.51</v>
      </c>
      <c r="C47" s="20" t="s">
        <v>56</v>
      </c>
      <c r="D47" s="47">
        <v>445983</v>
      </c>
      <c r="E47" s="47">
        <v>1302832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1748815</v>
      </c>
      <c r="O47" s="48">
        <f t="shared" si="8"/>
        <v>26.334005932930779</v>
      </c>
      <c r="P47" s="9"/>
    </row>
    <row r="48" spans="1:16">
      <c r="A48" s="12"/>
      <c r="B48" s="25">
        <v>341.52</v>
      </c>
      <c r="C48" s="20" t="s">
        <v>57</v>
      </c>
      <c r="D48" s="47">
        <v>126446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126446</v>
      </c>
      <c r="O48" s="48">
        <f t="shared" si="8"/>
        <v>1.9040491499646133</v>
      </c>
      <c r="P48" s="9"/>
    </row>
    <row r="49" spans="1:16">
      <c r="A49" s="12"/>
      <c r="B49" s="25">
        <v>341.54</v>
      </c>
      <c r="C49" s="20" t="s">
        <v>58</v>
      </c>
      <c r="D49" s="47">
        <v>0</v>
      </c>
      <c r="E49" s="47">
        <v>109176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109176</v>
      </c>
      <c r="O49" s="48">
        <f t="shared" si="8"/>
        <v>1.6439940369528228</v>
      </c>
      <c r="P49" s="9"/>
    </row>
    <row r="50" spans="1:16">
      <c r="A50" s="12"/>
      <c r="B50" s="25">
        <v>341.55</v>
      </c>
      <c r="C50" s="20" t="s">
        <v>59</v>
      </c>
      <c r="D50" s="47">
        <v>1514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1514</v>
      </c>
      <c r="O50" s="48">
        <f t="shared" si="8"/>
        <v>2.2798114713367165E-2</v>
      </c>
      <c r="P50" s="9"/>
    </row>
    <row r="51" spans="1:16">
      <c r="A51" s="12"/>
      <c r="B51" s="25">
        <v>341.56</v>
      </c>
      <c r="C51" s="20" t="s">
        <v>60</v>
      </c>
      <c r="D51" s="47">
        <v>0</v>
      </c>
      <c r="E51" s="47">
        <v>173695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173695</v>
      </c>
      <c r="O51" s="48">
        <f t="shared" si="8"/>
        <v>2.6155340390609707</v>
      </c>
      <c r="P51" s="9"/>
    </row>
    <row r="52" spans="1:16">
      <c r="A52" s="12"/>
      <c r="B52" s="25">
        <v>341.8</v>
      </c>
      <c r="C52" s="20" t="s">
        <v>61</v>
      </c>
      <c r="D52" s="47">
        <v>0</v>
      </c>
      <c r="E52" s="47">
        <v>25548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25548</v>
      </c>
      <c r="O52" s="48">
        <f t="shared" si="8"/>
        <v>0.38470689213811382</v>
      </c>
      <c r="P52" s="9"/>
    </row>
    <row r="53" spans="1:16">
      <c r="A53" s="12"/>
      <c r="B53" s="25">
        <v>341.9</v>
      </c>
      <c r="C53" s="20" t="s">
        <v>62</v>
      </c>
      <c r="D53" s="47">
        <v>36834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36834</v>
      </c>
      <c r="O53" s="48">
        <f t="shared" si="8"/>
        <v>0.55465373669231577</v>
      </c>
      <c r="P53" s="9"/>
    </row>
    <row r="54" spans="1:16">
      <c r="A54" s="12"/>
      <c r="B54" s="25">
        <v>342.1</v>
      </c>
      <c r="C54" s="20" t="s">
        <v>63</v>
      </c>
      <c r="D54" s="47">
        <v>50250</v>
      </c>
      <c r="E54" s="47">
        <v>99894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150144</v>
      </c>
      <c r="O54" s="48">
        <f t="shared" si="8"/>
        <v>2.2608983722085862</v>
      </c>
      <c r="P54" s="9"/>
    </row>
    <row r="55" spans="1:16">
      <c r="A55" s="12"/>
      <c r="B55" s="25">
        <v>342.3</v>
      </c>
      <c r="C55" s="20" t="s">
        <v>64</v>
      </c>
      <c r="D55" s="47">
        <v>17711</v>
      </c>
      <c r="E55" s="47">
        <v>100000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117711</v>
      </c>
      <c r="O55" s="48">
        <f t="shared" si="8"/>
        <v>1.7725157734644401</v>
      </c>
      <c r="P55" s="9"/>
    </row>
    <row r="56" spans="1:16">
      <c r="A56" s="12"/>
      <c r="B56" s="25">
        <v>342.4</v>
      </c>
      <c r="C56" s="20" t="s">
        <v>65</v>
      </c>
      <c r="D56" s="47">
        <v>297178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297178</v>
      </c>
      <c r="O56" s="48">
        <f t="shared" si="8"/>
        <v>4.4749657425951304</v>
      </c>
      <c r="P56" s="9"/>
    </row>
    <row r="57" spans="1:16">
      <c r="A57" s="12"/>
      <c r="B57" s="25">
        <v>342.6</v>
      </c>
      <c r="C57" s="20" t="s">
        <v>66</v>
      </c>
      <c r="D57" s="47">
        <v>0</v>
      </c>
      <c r="E57" s="47">
        <v>1016258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1016258</v>
      </c>
      <c r="O57" s="48">
        <f t="shared" si="8"/>
        <v>15.303016157448539</v>
      </c>
      <c r="P57" s="9"/>
    </row>
    <row r="58" spans="1:16">
      <c r="A58" s="12"/>
      <c r="B58" s="25">
        <v>343.4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2283855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2283855</v>
      </c>
      <c r="O58" s="48">
        <f t="shared" si="8"/>
        <v>34.390745230315169</v>
      </c>
      <c r="P58" s="9"/>
    </row>
    <row r="59" spans="1:16">
      <c r="A59" s="12"/>
      <c r="B59" s="25">
        <v>344.9</v>
      </c>
      <c r="C59" s="20" t="s">
        <v>68</v>
      </c>
      <c r="D59" s="47">
        <v>0</v>
      </c>
      <c r="E59" s="47">
        <v>6385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6385</v>
      </c>
      <c r="O59" s="48">
        <f t="shared" si="8"/>
        <v>9.6146606634642889E-2</v>
      </c>
      <c r="P59" s="9"/>
    </row>
    <row r="60" spans="1:16">
      <c r="A60" s="12"/>
      <c r="B60" s="25">
        <v>346.4</v>
      </c>
      <c r="C60" s="20" t="s">
        <v>69</v>
      </c>
      <c r="D60" s="47">
        <v>1431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1431</v>
      </c>
      <c r="O60" s="48">
        <f t="shared" si="8"/>
        <v>2.1548284118116521E-2</v>
      </c>
      <c r="P60" s="9"/>
    </row>
    <row r="61" spans="1:16">
      <c r="A61" s="12"/>
      <c r="B61" s="25">
        <v>347.1</v>
      </c>
      <c r="C61" s="20" t="s">
        <v>70</v>
      </c>
      <c r="D61" s="47">
        <v>13034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13034</v>
      </c>
      <c r="O61" s="48">
        <f t="shared" si="8"/>
        <v>0.19626857805417941</v>
      </c>
      <c r="P61" s="9"/>
    </row>
    <row r="62" spans="1:16">
      <c r="A62" s="12"/>
      <c r="B62" s="25">
        <v>347.2</v>
      </c>
      <c r="C62" s="20" t="s">
        <v>71</v>
      </c>
      <c r="D62" s="47">
        <v>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</v>
      </c>
      <c r="O62" s="48">
        <f t="shared" si="8"/>
        <v>1.5058199942778841E-5</v>
      </c>
      <c r="P62" s="9"/>
    </row>
    <row r="63" spans="1:16">
      <c r="A63" s="12"/>
      <c r="B63" s="25">
        <v>347.4</v>
      </c>
      <c r="C63" s="20" t="s">
        <v>72</v>
      </c>
      <c r="D63" s="47">
        <v>4521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4521</v>
      </c>
      <c r="O63" s="48">
        <f t="shared" si="8"/>
        <v>6.8078121941303138E-2</v>
      </c>
      <c r="P63" s="9"/>
    </row>
    <row r="64" spans="1:16">
      <c r="A64" s="12"/>
      <c r="B64" s="25">
        <v>348.11</v>
      </c>
      <c r="C64" s="39" t="s">
        <v>74</v>
      </c>
      <c r="D64" s="47">
        <v>0</v>
      </c>
      <c r="E64" s="47">
        <v>94241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75" si="11">SUM(D64:M64)</f>
        <v>94241</v>
      </c>
      <c r="O64" s="48">
        <f t="shared" si="8"/>
        <v>1.4190998208074206</v>
      </c>
      <c r="P64" s="9"/>
    </row>
    <row r="65" spans="1:16">
      <c r="A65" s="12"/>
      <c r="B65" s="25">
        <v>348.12</v>
      </c>
      <c r="C65" s="39" t="s">
        <v>75</v>
      </c>
      <c r="D65" s="47">
        <v>0</v>
      </c>
      <c r="E65" s="47">
        <v>285689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285689</v>
      </c>
      <c r="O65" s="48">
        <f t="shared" si="8"/>
        <v>4.3019620834525441</v>
      </c>
      <c r="P65" s="9"/>
    </row>
    <row r="66" spans="1:16">
      <c r="A66" s="12"/>
      <c r="B66" s="25">
        <v>348.22</v>
      </c>
      <c r="C66" s="39" t="s">
        <v>76</v>
      </c>
      <c r="D66" s="47">
        <v>0</v>
      </c>
      <c r="E66" s="47">
        <v>16289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16289</v>
      </c>
      <c r="O66" s="48">
        <f t="shared" si="8"/>
        <v>0.24528301886792453</v>
      </c>
      <c r="P66" s="9"/>
    </row>
    <row r="67" spans="1:16">
      <c r="A67" s="12"/>
      <c r="B67" s="25">
        <v>348.23</v>
      </c>
      <c r="C67" s="39" t="s">
        <v>77</v>
      </c>
      <c r="D67" s="47">
        <v>24608</v>
      </c>
      <c r="E67" s="47">
        <v>196598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221206</v>
      </c>
      <c r="O67" s="48">
        <f t="shared" si="8"/>
        <v>3.3309641765423361</v>
      </c>
      <c r="P67" s="9"/>
    </row>
    <row r="68" spans="1:16">
      <c r="A68" s="12"/>
      <c r="B68" s="25">
        <v>348.31</v>
      </c>
      <c r="C68" s="39" t="s">
        <v>78</v>
      </c>
      <c r="D68" s="47">
        <v>0</v>
      </c>
      <c r="E68" s="47">
        <v>194053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194053</v>
      </c>
      <c r="O68" s="48">
        <f t="shared" si="8"/>
        <v>2.9220888734960622</v>
      </c>
      <c r="P68" s="9"/>
    </row>
    <row r="69" spans="1:16">
      <c r="A69" s="12"/>
      <c r="B69" s="25">
        <v>348.32</v>
      </c>
      <c r="C69" s="39" t="s">
        <v>79</v>
      </c>
      <c r="D69" s="47">
        <v>151151</v>
      </c>
      <c r="E69" s="47">
        <v>3979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155130</v>
      </c>
      <c r="O69" s="48">
        <f t="shared" ref="O69:O92" si="12">(N69/O$94)</f>
        <v>2.3359785571232816</v>
      </c>
      <c r="P69" s="9"/>
    </row>
    <row r="70" spans="1:16">
      <c r="A70" s="12"/>
      <c r="B70" s="25">
        <v>348.41</v>
      </c>
      <c r="C70" s="39" t="s">
        <v>80</v>
      </c>
      <c r="D70" s="47">
        <v>0</v>
      </c>
      <c r="E70" s="47">
        <v>188786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188786</v>
      </c>
      <c r="O70" s="48">
        <f t="shared" si="12"/>
        <v>2.8427773343974461</v>
      </c>
      <c r="P70" s="9"/>
    </row>
    <row r="71" spans="1:16">
      <c r="A71" s="12"/>
      <c r="B71" s="25">
        <v>348.42</v>
      </c>
      <c r="C71" s="39" t="s">
        <v>81</v>
      </c>
      <c r="D71" s="47">
        <v>0</v>
      </c>
      <c r="E71" s="47">
        <v>35887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35887</v>
      </c>
      <c r="O71" s="48">
        <f t="shared" si="12"/>
        <v>0.54039362134650426</v>
      </c>
      <c r="P71" s="9"/>
    </row>
    <row r="72" spans="1:16">
      <c r="A72" s="12"/>
      <c r="B72" s="25">
        <v>348.48</v>
      </c>
      <c r="C72" s="39" t="s">
        <v>82</v>
      </c>
      <c r="D72" s="47">
        <v>0</v>
      </c>
      <c r="E72" s="47">
        <v>7441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7441</v>
      </c>
      <c r="O72" s="48">
        <f t="shared" si="12"/>
        <v>0.11204806577421735</v>
      </c>
      <c r="P72" s="9"/>
    </row>
    <row r="73" spans="1:16">
      <c r="A73" s="12"/>
      <c r="B73" s="25">
        <v>348.52</v>
      </c>
      <c r="C73" s="39" t="s">
        <v>83</v>
      </c>
      <c r="D73" s="47">
        <v>0</v>
      </c>
      <c r="E73" s="47">
        <v>71912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71912</v>
      </c>
      <c r="O73" s="48">
        <f t="shared" si="12"/>
        <v>1.0828652742851119</v>
      </c>
      <c r="P73" s="9"/>
    </row>
    <row r="74" spans="1:16">
      <c r="A74" s="12"/>
      <c r="B74" s="25">
        <v>348.53</v>
      </c>
      <c r="C74" s="39" t="s">
        <v>84</v>
      </c>
      <c r="D74" s="47">
        <v>0</v>
      </c>
      <c r="E74" s="47">
        <v>420096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420096</v>
      </c>
      <c r="O74" s="48">
        <f t="shared" si="12"/>
        <v>6.3258895631616197</v>
      </c>
      <c r="P74" s="9"/>
    </row>
    <row r="75" spans="1:16">
      <c r="A75" s="12"/>
      <c r="B75" s="25">
        <v>348.62</v>
      </c>
      <c r="C75" s="39" t="s">
        <v>85</v>
      </c>
      <c r="D75" s="47">
        <v>0</v>
      </c>
      <c r="E75" s="47">
        <v>32789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32789</v>
      </c>
      <c r="O75" s="48">
        <f t="shared" si="12"/>
        <v>0.4937433179237754</v>
      </c>
      <c r="P75" s="9"/>
    </row>
    <row r="76" spans="1:16">
      <c r="A76" s="12"/>
      <c r="B76" s="25">
        <v>348.71</v>
      </c>
      <c r="C76" s="39" t="s">
        <v>86</v>
      </c>
      <c r="D76" s="47">
        <v>0</v>
      </c>
      <c r="E76" s="47">
        <v>33445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33445</v>
      </c>
      <c r="O76" s="48">
        <f t="shared" si="12"/>
        <v>0.50362149708623827</v>
      </c>
      <c r="P76" s="9"/>
    </row>
    <row r="77" spans="1:16">
      <c r="A77" s="12"/>
      <c r="B77" s="25">
        <v>348.72</v>
      </c>
      <c r="C77" s="39" t="s">
        <v>87</v>
      </c>
      <c r="D77" s="47">
        <v>0</v>
      </c>
      <c r="E77" s="47">
        <v>2707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2707</v>
      </c>
      <c r="O77" s="48">
        <f t="shared" si="12"/>
        <v>4.0762547245102324E-2</v>
      </c>
      <c r="P77" s="9"/>
    </row>
    <row r="78" spans="1:16">
      <c r="A78" s="12"/>
      <c r="B78" s="25">
        <v>349</v>
      </c>
      <c r="C78" s="20" t="s">
        <v>1</v>
      </c>
      <c r="D78" s="47">
        <v>14040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14040</v>
      </c>
      <c r="O78" s="48">
        <f t="shared" si="12"/>
        <v>0.21141712719661493</v>
      </c>
      <c r="P78" s="9"/>
    </row>
    <row r="79" spans="1:16" ht="15.75">
      <c r="A79" s="29" t="s">
        <v>51</v>
      </c>
      <c r="B79" s="30"/>
      <c r="C79" s="31"/>
      <c r="D79" s="32">
        <f t="shared" ref="D79:M79" si="13">SUM(D80:D82)</f>
        <v>34900</v>
      </c>
      <c r="E79" s="32">
        <f t="shared" si="13"/>
        <v>213930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ref="N79:N92" si="14">SUM(D79:M79)</f>
        <v>248830</v>
      </c>
      <c r="O79" s="46">
        <f t="shared" si="12"/>
        <v>3.7469318917616588</v>
      </c>
      <c r="P79" s="10"/>
    </row>
    <row r="80" spans="1:16">
      <c r="A80" s="13"/>
      <c r="B80" s="40">
        <v>351.9</v>
      </c>
      <c r="C80" s="21" t="s">
        <v>91</v>
      </c>
      <c r="D80" s="47">
        <v>0</v>
      </c>
      <c r="E80" s="47">
        <v>213723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213723</v>
      </c>
      <c r="O80" s="48">
        <f t="shared" si="12"/>
        <v>3.2182836663705219</v>
      </c>
      <c r="P80" s="9"/>
    </row>
    <row r="81" spans="1:119">
      <c r="A81" s="13"/>
      <c r="B81" s="40">
        <v>352</v>
      </c>
      <c r="C81" s="21" t="s">
        <v>89</v>
      </c>
      <c r="D81" s="47">
        <v>34900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34900</v>
      </c>
      <c r="O81" s="48">
        <f t="shared" si="12"/>
        <v>0.52553117800298155</v>
      </c>
      <c r="P81" s="9"/>
    </row>
    <row r="82" spans="1:119">
      <c r="A82" s="13"/>
      <c r="B82" s="40">
        <v>359</v>
      </c>
      <c r="C82" s="21" t="s">
        <v>90</v>
      </c>
      <c r="D82" s="47">
        <v>0</v>
      </c>
      <c r="E82" s="47">
        <v>207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207</v>
      </c>
      <c r="O82" s="48">
        <f t="shared" si="12"/>
        <v>3.1170473881552197E-3</v>
      </c>
      <c r="P82" s="9"/>
    </row>
    <row r="83" spans="1:119" ht="15.75">
      <c r="A83" s="29" t="s">
        <v>5</v>
      </c>
      <c r="B83" s="30"/>
      <c r="C83" s="31"/>
      <c r="D83" s="32">
        <f t="shared" ref="D83:M83" si="15">SUM(D84:D88)</f>
        <v>286779</v>
      </c>
      <c r="E83" s="32">
        <f t="shared" si="15"/>
        <v>342657</v>
      </c>
      <c r="F83" s="32">
        <f t="shared" si="15"/>
        <v>194057</v>
      </c>
      <c r="G83" s="32">
        <f t="shared" si="15"/>
        <v>16833</v>
      </c>
      <c r="H83" s="32">
        <f t="shared" si="15"/>
        <v>0</v>
      </c>
      <c r="I83" s="32">
        <f t="shared" si="15"/>
        <v>226848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t="shared" si="14"/>
        <v>1067174</v>
      </c>
      <c r="O83" s="46">
        <f t="shared" si="12"/>
        <v>16.069719465735066</v>
      </c>
      <c r="P83" s="10"/>
    </row>
    <row r="84" spans="1:119">
      <c r="A84" s="12"/>
      <c r="B84" s="25">
        <v>361.1</v>
      </c>
      <c r="C84" s="20" t="s">
        <v>92</v>
      </c>
      <c r="D84" s="47">
        <v>147314</v>
      </c>
      <c r="E84" s="47">
        <v>70036</v>
      </c>
      <c r="F84" s="47">
        <v>6752</v>
      </c>
      <c r="G84" s="47">
        <v>16833</v>
      </c>
      <c r="H84" s="47">
        <v>0</v>
      </c>
      <c r="I84" s="47">
        <v>185834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426769</v>
      </c>
      <c r="O84" s="48">
        <f t="shared" si="12"/>
        <v>6.4263729313797828</v>
      </c>
      <c r="P84" s="9"/>
    </row>
    <row r="85" spans="1:119">
      <c r="A85" s="12"/>
      <c r="B85" s="25">
        <v>362</v>
      </c>
      <c r="C85" s="20" t="s">
        <v>93</v>
      </c>
      <c r="D85" s="47">
        <v>5600</v>
      </c>
      <c r="E85" s="47">
        <v>33899</v>
      </c>
      <c r="F85" s="47">
        <v>177305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216804</v>
      </c>
      <c r="O85" s="48">
        <f t="shared" si="12"/>
        <v>3.2646779803942239</v>
      </c>
      <c r="P85" s="9"/>
    </row>
    <row r="86" spans="1:119">
      <c r="A86" s="12"/>
      <c r="B86" s="25">
        <v>365</v>
      </c>
      <c r="C86" s="20" t="s">
        <v>94</v>
      </c>
      <c r="D86" s="47">
        <v>0</v>
      </c>
      <c r="E86" s="47">
        <v>35197</v>
      </c>
      <c r="F86" s="47">
        <v>0</v>
      </c>
      <c r="G86" s="47">
        <v>0</v>
      </c>
      <c r="H86" s="47">
        <v>0</v>
      </c>
      <c r="I86" s="47">
        <v>6376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41573</v>
      </c>
      <c r="O86" s="48">
        <f t="shared" si="12"/>
        <v>0.62601454622114472</v>
      </c>
      <c r="P86" s="9"/>
    </row>
    <row r="87" spans="1:119">
      <c r="A87" s="12"/>
      <c r="B87" s="25">
        <v>366</v>
      </c>
      <c r="C87" s="20" t="s">
        <v>95</v>
      </c>
      <c r="D87" s="47">
        <v>7075</v>
      </c>
      <c r="E87" s="47">
        <v>2465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9540</v>
      </c>
      <c r="O87" s="48">
        <f t="shared" si="12"/>
        <v>0.14365522745411013</v>
      </c>
      <c r="P87" s="9"/>
    </row>
    <row r="88" spans="1:119">
      <c r="A88" s="12"/>
      <c r="B88" s="25">
        <v>369.9</v>
      </c>
      <c r="C88" s="20" t="s">
        <v>96</v>
      </c>
      <c r="D88" s="47">
        <v>126790</v>
      </c>
      <c r="E88" s="47">
        <v>201060</v>
      </c>
      <c r="F88" s="47">
        <v>10000</v>
      </c>
      <c r="G88" s="47">
        <v>0</v>
      </c>
      <c r="H88" s="47">
        <v>0</v>
      </c>
      <c r="I88" s="47">
        <v>34638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372488</v>
      </c>
      <c r="O88" s="48">
        <f t="shared" si="12"/>
        <v>5.6089987802858046</v>
      </c>
      <c r="P88" s="9"/>
    </row>
    <row r="89" spans="1:119" ht="15.75">
      <c r="A89" s="29" t="s">
        <v>52</v>
      </c>
      <c r="B89" s="30"/>
      <c r="C89" s="31"/>
      <c r="D89" s="32">
        <f t="shared" ref="D89:M89" si="16">SUM(D90:D91)</f>
        <v>0</v>
      </c>
      <c r="E89" s="32">
        <f t="shared" si="16"/>
        <v>19853233</v>
      </c>
      <c r="F89" s="32">
        <f t="shared" si="16"/>
        <v>4000000</v>
      </c>
      <c r="G89" s="32">
        <f t="shared" si="16"/>
        <v>2000000</v>
      </c>
      <c r="H89" s="32">
        <f t="shared" si="16"/>
        <v>0</v>
      </c>
      <c r="I89" s="32">
        <f t="shared" si="16"/>
        <v>0</v>
      </c>
      <c r="J89" s="32">
        <f t="shared" si="16"/>
        <v>0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si="14"/>
        <v>25853233</v>
      </c>
      <c r="O89" s="46">
        <f t="shared" si="12"/>
        <v>389.30315168124804</v>
      </c>
      <c r="P89" s="9"/>
    </row>
    <row r="90" spans="1:119">
      <c r="A90" s="12"/>
      <c r="B90" s="25">
        <v>381</v>
      </c>
      <c r="C90" s="20" t="s">
        <v>97</v>
      </c>
      <c r="D90" s="47">
        <v>0</v>
      </c>
      <c r="E90" s="47">
        <v>14670565</v>
      </c>
      <c r="F90" s="47">
        <v>0</v>
      </c>
      <c r="G90" s="47">
        <v>2000000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16670565</v>
      </c>
      <c r="O90" s="48">
        <f t="shared" si="12"/>
        <v>251.02870092909095</v>
      </c>
      <c r="P90" s="9"/>
    </row>
    <row r="91" spans="1:119" ht="15.75" thickBot="1">
      <c r="A91" s="12"/>
      <c r="B91" s="25">
        <v>384</v>
      </c>
      <c r="C91" s="20" t="s">
        <v>98</v>
      </c>
      <c r="D91" s="47">
        <v>0</v>
      </c>
      <c r="E91" s="47">
        <v>5182668</v>
      </c>
      <c r="F91" s="47">
        <v>4000000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9182668</v>
      </c>
      <c r="O91" s="48">
        <f t="shared" si="12"/>
        <v>138.27445075215709</v>
      </c>
      <c r="P91" s="9"/>
    </row>
    <row r="92" spans="1:119" ht="16.5" thickBot="1">
      <c r="A92" s="14" t="s">
        <v>73</v>
      </c>
      <c r="B92" s="23"/>
      <c r="C92" s="22"/>
      <c r="D92" s="15">
        <f t="shared" ref="D92:M92" si="17">SUM(D5,D13,D18,D44,D79,D83,D89)</f>
        <v>26132413</v>
      </c>
      <c r="E92" s="15">
        <f t="shared" si="17"/>
        <v>45491090</v>
      </c>
      <c r="F92" s="15">
        <f t="shared" si="17"/>
        <v>6800396</v>
      </c>
      <c r="G92" s="15">
        <f t="shared" si="17"/>
        <v>3468458</v>
      </c>
      <c r="H92" s="15">
        <f t="shared" si="17"/>
        <v>0</v>
      </c>
      <c r="I92" s="15">
        <f t="shared" si="17"/>
        <v>2788019</v>
      </c>
      <c r="J92" s="15">
        <f t="shared" si="17"/>
        <v>0</v>
      </c>
      <c r="K92" s="15">
        <f t="shared" si="17"/>
        <v>0</v>
      </c>
      <c r="L92" s="15">
        <f t="shared" si="17"/>
        <v>0</v>
      </c>
      <c r="M92" s="15">
        <f t="shared" si="17"/>
        <v>0</v>
      </c>
      <c r="N92" s="15">
        <f t="shared" si="14"/>
        <v>84680376</v>
      </c>
      <c r="O92" s="38">
        <f t="shared" si="12"/>
        <v>1275.1340330376906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105</v>
      </c>
      <c r="M94" s="49"/>
      <c r="N94" s="49"/>
      <c r="O94" s="44">
        <v>66409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129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A96:O96"/>
    <mergeCell ref="A95:O95"/>
    <mergeCell ref="L94:N9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25466908</v>
      </c>
      <c r="E5" s="27">
        <f t="shared" si="0"/>
        <v>5067834</v>
      </c>
      <c r="F5" s="27">
        <f t="shared" si="0"/>
        <v>951085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31485827</v>
      </c>
      <c r="O5" s="33">
        <f t="shared" ref="O5:O36" si="1">(N5/O$75)</f>
        <v>476.18497905355332</v>
      </c>
      <c r="P5" s="6"/>
    </row>
    <row r="6" spans="1:133">
      <c r="A6" s="12"/>
      <c r="B6" s="25">
        <v>311</v>
      </c>
      <c r="C6" s="20" t="s">
        <v>3</v>
      </c>
      <c r="D6" s="47">
        <v>19788742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19788742</v>
      </c>
      <c r="O6" s="48">
        <f t="shared" si="1"/>
        <v>299.28074288047668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1467548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1467548</v>
      </c>
      <c r="O7" s="48">
        <f t="shared" si="1"/>
        <v>22.194885134828571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593420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593420</v>
      </c>
      <c r="O8" s="48">
        <f t="shared" si="1"/>
        <v>8.9747583974834022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1647531</v>
      </c>
      <c r="F9" s="47">
        <v>875000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2522531</v>
      </c>
      <c r="O9" s="48">
        <f t="shared" si="1"/>
        <v>38.150224588254865</v>
      </c>
      <c r="P9" s="9"/>
    </row>
    <row r="10" spans="1:133">
      <c r="A10" s="12"/>
      <c r="B10" s="25">
        <v>312.60000000000002</v>
      </c>
      <c r="C10" s="20" t="s">
        <v>16</v>
      </c>
      <c r="D10" s="47">
        <v>5581358</v>
      </c>
      <c r="E10" s="47">
        <v>704923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6286281</v>
      </c>
      <c r="O10" s="48">
        <f t="shared" si="1"/>
        <v>95.072382450356159</v>
      </c>
      <c r="P10" s="9"/>
    </row>
    <row r="11" spans="1:133">
      <c r="A11" s="12"/>
      <c r="B11" s="25">
        <v>315</v>
      </c>
      <c r="C11" s="20" t="s">
        <v>17</v>
      </c>
      <c r="D11" s="47">
        <v>96808</v>
      </c>
      <c r="E11" s="47">
        <v>256601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353409</v>
      </c>
      <c r="O11" s="48">
        <f t="shared" si="1"/>
        <v>5.3448828662603409</v>
      </c>
      <c r="P11" s="9"/>
    </row>
    <row r="12" spans="1:133">
      <c r="A12" s="12"/>
      <c r="B12" s="25">
        <v>316</v>
      </c>
      <c r="C12" s="20" t="s">
        <v>108</v>
      </c>
      <c r="D12" s="47">
        <v>0</v>
      </c>
      <c r="E12" s="47">
        <v>329595</v>
      </c>
      <c r="F12" s="47">
        <v>76085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405680</v>
      </c>
      <c r="O12" s="48">
        <f t="shared" si="1"/>
        <v>6.1354183996007317</v>
      </c>
      <c r="P12" s="9"/>
    </row>
    <row r="13" spans="1:133">
      <c r="A13" s="12"/>
      <c r="B13" s="25">
        <v>319</v>
      </c>
      <c r="C13" s="20" t="s">
        <v>135</v>
      </c>
      <c r="D13" s="47">
        <v>0</v>
      </c>
      <c r="E13" s="47">
        <v>68216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68216</v>
      </c>
      <c r="O13" s="48">
        <f t="shared" si="1"/>
        <v>1.0316843362925545</v>
      </c>
      <c r="P13" s="9"/>
    </row>
    <row r="14" spans="1:133" ht="15.75">
      <c r="A14" s="29" t="s">
        <v>136</v>
      </c>
      <c r="B14" s="30"/>
      <c r="C14" s="31"/>
      <c r="D14" s="32">
        <f t="shared" ref="D14:M14" si="3">SUM(D15:D16)</f>
        <v>0</v>
      </c>
      <c r="E14" s="32">
        <f t="shared" si="3"/>
        <v>556513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2" si="4">SUM(D14:M14)</f>
        <v>556513</v>
      </c>
      <c r="O14" s="46">
        <f t="shared" si="1"/>
        <v>8.4165847461472154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309697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309697</v>
      </c>
      <c r="O15" s="48">
        <f t="shared" si="1"/>
        <v>4.6837918361791262</v>
      </c>
      <c r="P15" s="9"/>
    </row>
    <row r="16" spans="1:133">
      <c r="A16" s="12"/>
      <c r="B16" s="25">
        <v>329</v>
      </c>
      <c r="C16" s="20" t="s">
        <v>137</v>
      </c>
      <c r="D16" s="47">
        <v>0</v>
      </c>
      <c r="E16" s="47">
        <v>246816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246816</v>
      </c>
      <c r="O16" s="48">
        <f t="shared" si="1"/>
        <v>3.7327929099680888</v>
      </c>
      <c r="P16" s="9"/>
    </row>
    <row r="17" spans="1:16" ht="15.75">
      <c r="A17" s="29" t="s">
        <v>23</v>
      </c>
      <c r="B17" s="30"/>
      <c r="C17" s="31"/>
      <c r="D17" s="32">
        <f t="shared" ref="D17:M17" si="5">SUM(D18:D38)</f>
        <v>2417306</v>
      </c>
      <c r="E17" s="32">
        <f t="shared" si="5"/>
        <v>6917400</v>
      </c>
      <c r="F17" s="32">
        <f t="shared" si="5"/>
        <v>1696765</v>
      </c>
      <c r="G17" s="32">
        <f t="shared" si="5"/>
        <v>4544811</v>
      </c>
      <c r="H17" s="32">
        <f t="shared" si="5"/>
        <v>0</v>
      </c>
      <c r="I17" s="32">
        <f t="shared" si="5"/>
        <v>277316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15853598</v>
      </c>
      <c r="O17" s="46">
        <f t="shared" si="1"/>
        <v>239.76645846251569</v>
      </c>
      <c r="P17" s="10"/>
    </row>
    <row r="18" spans="1:16">
      <c r="A18" s="12"/>
      <c r="B18" s="25">
        <v>331.5</v>
      </c>
      <c r="C18" s="20" t="s">
        <v>131</v>
      </c>
      <c r="D18" s="47">
        <v>390944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390944</v>
      </c>
      <c r="O18" s="48">
        <f t="shared" si="1"/>
        <v>5.912554256590191</v>
      </c>
      <c r="P18" s="9"/>
    </row>
    <row r="19" spans="1:16">
      <c r="A19" s="12"/>
      <c r="B19" s="25">
        <v>333</v>
      </c>
      <c r="C19" s="20" t="s">
        <v>4</v>
      </c>
      <c r="D19" s="47">
        <v>541706</v>
      </c>
      <c r="E19" s="47">
        <v>174084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715790</v>
      </c>
      <c r="O19" s="48">
        <f t="shared" si="1"/>
        <v>10.825456360309131</v>
      </c>
      <c r="P19" s="9"/>
    </row>
    <row r="20" spans="1:16">
      <c r="A20" s="12"/>
      <c r="B20" s="25">
        <v>334.2</v>
      </c>
      <c r="C20" s="20" t="s">
        <v>25</v>
      </c>
      <c r="D20" s="47">
        <v>118713</v>
      </c>
      <c r="E20" s="47">
        <v>34200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152913</v>
      </c>
      <c r="O20" s="48">
        <f t="shared" si="1"/>
        <v>2.3126238260159404</v>
      </c>
      <c r="P20" s="9"/>
    </row>
    <row r="21" spans="1:16">
      <c r="A21" s="12"/>
      <c r="B21" s="25">
        <v>334.31</v>
      </c>
      <c r="C21" s="20" t="s">
        <v>138</v>
      </c>
      <c r="D21" s="47">
        <v>0</v>
      </c>
      <c r="E21" s="47">
        <v>643612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643612</v>
      </c>
      <c r="O21" s="48">
        <f t="shared" si="1"/>
        <v>9.7338515751425412</v>
      </c>
      <c r="P21" s="9"/>
    </row>
    <row r="22" spans="1:16">
      <c r="A22" s="12"/>
      <c r="B22" s="25">
        <v>334.34</v>
      </c>
      <c r="C22" s="20" t="s">
        <v>28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277316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277316</v>
      </c>
      <c r="O22" s="48">
        <f t="shared" si="1"/>
        <v>4.1940684502654229</v>
      </c>
      <c r="P22" s="9"/>
    </row>
    <row r="23" spans="1:16">
      <c r="A23" s="12"/>
      <c r="B23" s="25">
        <v>334.49</v>
      </c>
      <c r="C23" s="20" t="s">
        <v>29</v>
      </c>
      <c r="D23" s="47">
        <v>0</v>
      </c>
      <c r="E23" s="47">
        <v>0</v>
      </c>
      <c r="F23" s="47">
        <v>0</v>
      </c>
      <c r="G23" s="47">
        <v>3944811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7" si="6">SUM(D23:M23)</f>
        <v>3944811</v>
      </c>
      <c r="O23" s="48">
        <f t="shared" si="1"/>
        <v>59.660486078552957</v>
      </c>
      <c r="P23" s="9"/>
    </row>
    <row r="24" spans="1:16">
      <c r="A24" s="12"/>
      <c r="B24" s="25">
        <v>334.5</v>
      </c>
      <c r="C24" s="20" t="s">
        <v>30</v>
      </c>
      <c r="D24" s="47">
        <v>0</v>
      </c>
      <c r="E24" s="47">
        <v>1106521</v>
      </c>
      <c r="F24" s="47">
        <v>405000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1511521</v>
      </c>
      <c r="O24" s="48">
        <f t="shared" si="1"/>
        <v>22.859923473631675</v>
      </c>
      <c r="P24" s="9"/>
    </row>
    <row r="25" spans="1:16">
      <c r="A25" s="12"/>
      <c r="B25" s="25">
        <v>334.69</v>
      </c>
      <c r="C25" s="20" t="s">
        <v>31</v>
      </c>
      <c r="D25" s="47">
        <v>37488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37488</v>
      </c>
      <c r="O25" s="48">
        <f t="shared" si="1"/>
        <v>0.56696057228414576</v>
      </c>
      <c r="P25" s="9"/>
    </row>
    <row r="26" spans="1:16">
      <c r="A26" s="12"/>
      <c r="B26" s="25">
        <v>334.7</v>
      </c>
      <c r="C26" s="20" t="s">
        <v>32</v>
      </c>
      <c r="D26" s="47">
        <v>212491</v>
      </c>
      <c r="E26" s="47">
        <v>591155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803646</v>
      </c>
      <c r="O26" s="48">
        <f t="shared" si="1"/>
        <v>12.154171896976754</v>
      </c>
      <c r="P26" s="9"/>
    </row>
    <row r="27" spans="1:16">
      <c r="A27" s="12"/>
      <c r="B27" s="25">
        <v>334.83</v>
      </c>
      <c r="C27" s="20" t="s">
        <v>139</v>
      </c>
      <c r="D27" s="47">
        <v>2775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2775</v>
      </c>
      <c r="O27" s="48">
        <f t="shared" si="1"/>
        <v>4.1968512272954131E-2</v>
      </c>
      <c r="P27" s="9"/>
    </row>
    <row r="28" spans="1:16">
      <c r="A28" s="12"/>
      <c r="B28" s="25">
        <v>334.9</v>
      </c>
      <c r="C28" s="20" t="s">
        <v>140</v>
      </c>
      <c r="D28" s="47">
        <v>0</v>
      </c>
      <c r="E28" s="47">
        <v>74961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74961</v>
      </c>
      <c r="O28" s="48">
        <f t="shared" si="1"/>
        <v>1.1336942877451943</v>
      </c>
      <c r="P28" s="9"/>
    </row>
    <row r="29" spans="1:16">
      <c r="A29" s="12"/>
      <c r="B29" s="25">
        <v>335.12</v>
      </c>
      <c r="C29" s="20" t="s">
        <v>33</v>
      </c>
      <c r="D29" s="47">
        <v>817521</v>
      </c>
      <c r="E29" s="47">
        <v>440000</v>
      </c>
      <c r="F29" s="47">
        <v>114072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1371593</v>
      </c>
      <c r="O29" s="48">
        <f t="shared" si="1"/>
        <v>20.743682037476749</v>
      </c>
      <c r="P29" s="9"/>
    </row>
    <row r="30" spans="1:16">
      <c r="A30" s="12"/>
      <c r="B30" s="25">
        <v>335.13</v>
      </c>
      <c r="C30" s="20" t="s">
        <v>34</v>
      </c>
      <c r="D30" s="47">
        <v>28742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28742</v>
      </c>
      <c r="O30" s="48">
        <f t="shared" si="1"/>
        <v>0.43468792063035949</v>
      </c>
      <c r="P30" s="9"/>
    </row>
    <row r="31" spans="1:16">
      <c r="A31" s="12"/>
      <c r="B31" s="25">
        <v>335.14</v>
      </c>
      <c r="C31" s="20" t="s">
        <v>35</v>
      </c>
      <c r="D31" s="47">
        <v>0</v>
      </c>
      <c r="E31" s="47">
        <v>21426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21426</v>
      </c>
      <c r="O31" s="48">
        <f t="shared" si="1"/>
        <v>0.32404228611182528</v>
      </c>
      <c r="P31" s="9"/>
    </row>
    <row r="32" spans="1:16">
      <c r="A32" s="12"/>
      <c r="B32" s="25">
        <v>335.15</v>
      </c>
      <c r="C32" s="20" t="s">
        <v>36</v>
      </c>
      <c r="D32" s="47">
        <v>17502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17502</v>
      </c>
      <c r="O32" s="48">
        <f t="shared" si="1"/>
        <v>0.2646965411896372</v>
      </c>
      <c r="P32" s="9"/>
    </row>
    <row r="33" spans="1:16">
      <c r="A33" s="12"/>
      <c r="B33" s="25">
        <v>335.18</v>
      </c>
      <c r="C33" s="20" t="s">
        <v>37</v>
      </c>
      <c r="D33" s="47">
        <v>0</v>
      </c>
      <c r="E33" s="47">
        <v>1987080</v>
      </c>
      <c r="F33" s="47">
        <v>1177693</v>
      </c>
      <c r="G33" s="47">
        <v>600000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3764773</v>
      </c>
      <c r="O33" s="48">
        <f t="shared" si="1"/>
        <v>56.937629497436518</v>
      </c>
      <c r="P33" s="9"/>
    </row>
    <row r="34" spans="1:16">
      <c r="A34" s="12"/>
      <c r="B34" s="25">
        <v>335.19</v>
      </c>
      <c r="C34" s="20" t="s">
        <v>53</v>
      </c>
      <c r="D34" s="47">
        <v>0</v>
      </c>
      <c r="E34" s="47">
        <v>675943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675943</v>
      </c>
      <c r="O34" s="48">
        <f t="shared" si="1"/>
        <v>10.222818771645922</v>
      </c>
      <c r="P34" s="9"/>
    </row>
    <row r="35" spans="1:16">
      <c r="A35" s="12"/>
      <c r="B35" s="25">
        <v>335.22</v>
      </c>
      <c r="C35" s="20" t="s">
        <v>141</v>
      </c>
      <c r="D35" s="47">
        <v>249374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249374</v>
      </c>
      <c r="O35" s="48">
        <f t="shared" si="1"/>
        <v>3.7714795602002389</v>
      </c>
      <c r="P35" s="9"/>
    </row>
    <row r="36" spans="1:16">
      <c r="A36" s="12"/>
      <c r="B36" s="25">
        <v>335.49</v>
      </c>
      <c r="C36" s="20" t="s">
        <v>40</v>
      </c>
      <c r="D36" s="47">
        <v>0</v>
      </c>
      <c r="E36" s="47">
        <v>632137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632137</v>
      </c>
      <c r="O36" s="48">
        <f t="shared" si="1"/>
        <v>9.5603061054732983</v>
      </c>
      <c r="P36" s="9"/>
    </row>
    <row r="37" spans="1:16">
      <c r="A37" s="12"/>
      <c r="B37" s="25">
        <v>335.9</v>
      </c>
      <c r="C37" s="20" t="s">
        <v>142</v>
      </c>
      <c r="D37" s="47">
        <v>0</v>
      </c>
      <c r="E37" s="47">
        <v>536281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536281</v>
      </c>
      <c r="O37" s="48">
        <f t="shared" ref="O37:O68" si="7">(N37/O$75)</f>
        <v>8.1106002631539145</v>
      </c>
      <c r="P37" s="9"/>
    </row>
    <row r="38" spans="1:16">
      <c r="A38" s="12"/>
      <c r="B38" s="25">
        <v>337.9</v>
      </c>
      <c r="C38" s="20" t="s">
        <v>44</v>
      </c>
      <c r="D38" s="47">
        <v>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50</v>
      </c>
      <c r="O38" s="48">
        <f t="shared" si="7"/>
        <v>7.5618941032349783E-4</v>
      </c>
      <c r="P38" s="9"/>
    </row>
    <row r="39" spans="1:16" ht="15.75">
      <c r="A39" s="29" t="s">
        <v>50</v>
      </c>
      <c r="B39" s="30"/>
      <c r="C39" s="31"/>
      <c r="D39" s="32">
        <f t="shared" ref="D39:M39" si="8">SUM(D40:D55)</f>
        <v>908396</v>
      </c>
      <c r="E39" s="32">
        <f t="shared" si="8"/>
        <v>4282923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2470896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7662215</v>
      </c>
      <c r="O39" s="46">
        <f t="shared" si="7"/>
        <v>115.88171685243719</v>
      </c>
      <c r="P39" s="10"/>
    </row>
    <row r="40" spans="1:16">
      <c r="A40" s="12"/>
      <c r="B40" s="25">
        <v>341.3</v>
      </c>
      <c r="C40" s="20" t="s">
        <v>55</v>
      </c>
      <c r="D40" s="47">
        <v>385550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9">SUM(D40:M40)</f>
        <v>385550</v>
      </c>
      <c r="O40" s="48">
        <f t="shared" si="7"/>
        <v>5.8309765430044918</v>
      </c>
      <c r="P40" s="9"/>
    </row>
    <row r="41" spans="1:16">
      <c r="A41" s="12"/>
      <c r="B41" s="25">
        <v>341.52</v>
      </c>
      <c r="C41" s="20" t="s">
        <v>57</v>
      </c>
      <c r="D41" s="47">
        <v>188614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188614</v>
      </c>
      <c r="O41" s="48">
        <f t="shared" si="7"/>
        <v>2.8525581887751246</v>
      </c>
      <c r="P41" s="9"/>
    </row>
    <row r="42" spans="1:16">
      <c r="A42" s="12"/>
      <c r="B42" s="25">
        <v>341.54</v>
      </c>
      <c r="C42" s="20" t="s">
        <v>58</v>
      </c>
      <c r="D42" s="47">
        <v>502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502</v>
      </c>
      <c r="O42" s="48">
        <f t="shared" si="7"/>
        <v>7.592141679647918E-3</v>
      </c>
      <c r="P42" s="9"/>
    </row>
    <row r="43" spans="1:16">
      <c r="A43" s="12"/>
      <c r="B43" s="25">
        <v>341.8</v>
      </c>
      <c r="C43" s="20" t="s">
        <v>61</v>
      </c>
      <c r="D43" s="47">
        <v>0</v>
      </c>
      <c r="E43" s="47">
        <v>1422881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1422881</v>
      </c>
      <c r="O43" s="48">
        <f t="shared" si="7"/>
        <v>21.519350887010177</v>
      </c>
      <c r="P43" s="9"/>
    </row>
    <row r="44" spans="1:16">
      <c r="A44" s="12"/>
      <c r="B44" s="25">
        <v>341.9</v>
      </c>
      <c r="C44" s="20" t="s">
        <v>62</v>
      </c>
      <c r="D44" s="47">
        <v>72421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72421</v>
      </c>
      <c r="O44" s="48">
        <f t="shared" si="7"/>
        <v>1.0952798657007607</v>
      </c>
      <c r="P44" s="9"/>
    </row>
    <row r="45" spans="1:16">
      <c r="A45" s="12"/>
      <c r="B45" s="25">
        <v>342.6</v>
      </c>
      <c r="C45" s="20" t="s">
        <v>66</v>
      </c>
      <c r="D45" s="47">
        <v>0</v>
      </c>
      <c r="E45" s="47">
        <v>1991846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1991846</v>
      </c>
      <c r="O45" s="48">
        <f t="shared" si="7"/>
        <v>30.124257043904358</v>
      </c>
      <c r="P45" s="9"/>
    </row>
    <row r="46" spans="1:16">
      <c r="A46" s="12"/>
      <c r="B46" s="25">
        <v>342.9</v>
      </c>
      <c r="C46" s="20" t="s">
        <v>143</v>
      </c>
      <c r="D46" s="47">
        <v>0</v>
      </c>
      <c r="E46" s="47">
        <v>100000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100000</v>
      </c>
      <c r="O46" s="48">
        <f t="shared" si="7"/>
        <v>1.5123788206469957</v>
      </c>
      <c r="P46" s="9"/>
    </row>
    <row r="47" spans="1:16">
      <c r="A47" s="12"/>
      <c r="B47" s="25">
        <v>343.4</v>
      </c>
      <c r="C47" s="20" t="s">
        <v>67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2470896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2470896</v>
      </c>
      <c r="O47" s="48">
        <f t="shared" si="7"/>
        <v>37.369307784213788</v>
      </c>
      <c r="P47" s="9"/>
    </row>
    <row r="48" spans="1:16">
      <c r="A48" s="12"/>
      <c r="B48" s="25">
        <v>344.9</v>
      </c>
      <c r="C48" s="20" t="s">
        <v>68</v>
      </c>
      <c r="D48" s="47">
        <v>0</v>
      </c>
      <c r="E48" s="47">
        <v>13976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13976</v>
      </c>
      <c r="O48" s="48">
        <f t="shared" si="7"/>
        <v>0.21137006397362412</v>
      </c>
      <c r="P48" s="9"/>
    </row>
    <row r="49" spans="1:16">
      <c r="A49" s="12"/>
      <c r="B49" s="25">
        <v>346.4</v>
      </c>
      <c r="C49" s="20" t="s">
        <v>69</v>
      </c>
      <c r="D49" s="47">
        <v>2701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2701</v>
      </c>
      <c r="O49" s="48">
        <f t="shared" si="7"/>
        <v>4.084935194567535E-2</v>
      </c>
      <c r="P49" s="9"/>
    </row>
    <row r="50" spans="1:16">
      <c r="A50" s="12"/>
      <c r="B50" s="25">
        <v>347.1</v>
      </c>
      <c r="C50" s="20" t="s">
        <v>70</v>
      </c>
      <c r="D50" s="47">
        <v>40375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40375</v>
      </c>
      <c r="O50" s="48">
        <f t="shared" si="7"/>
        <v>0.61062294883622448</v>
      </c>
      <c r="P50" s="9"/>
    </row>
    <row r="51" spans="1:16">
      <c r="A51" s="12"/>
      <c r="B51" s="25">
        <v>347.2</v>
      </c>
      <c r="C51" s="20" t="s">
        <v>71</v>
      </c>
      <c r="D51" s="47">
        <v>14730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14730</v>
      </c>
      <c r="O51" s="48">
        <f t="shared" si="7"/>
        <v>0.22277340028130246</v>
      </c>
      <c r="P51" s="9"/>
    </row>
    <row r="52" spans="1:16">
      <c r="A52" s="12"/>
      <c r="B52" s="25">
        <v>348.12</v>
      </c>
      <c r="C52" s="39" t="s">
        <v>75</v>
      </c>
      <c r="D52" s="47">
        <v>171082</v>
      </c>
      <c r="E52" s="47">
        <v>135553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306635</v>
      </c>
      <c r="O52" s="48">
        <f t="shared" si="7"/>
        <v>4.6374827966909153</v>
      </c>
      <c r="P52" s="9"/>
    </row>
    <row r="53" spans="1:16">
      <c r="A53" s="12"/>
      <c r="B53" s="25">
        <v>348.13</v>
      </c>
      <c r="C53" s="39" t="s">
        <v>144</v>
      </c>
      <c r="D53" s="47">
        <v>32421</v>
      </c>
      <c r="E53" s="47">
        <v>130268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162689</v>
      </c>
      <c r="O53" s="48">
        <f t="shared" si="7"/>
        <v>2.4604739795223907</v>
      </c>
      <c r="P53" s="9"/>
    </row>
    <row r="54" spans="1:16">
      <c r="A54" s="12"/>
      <c r="B54" s="25">
        <v>348.82</v>
      </c>
      <c r="C54" s="20" t="s">
        <v>145</v>
      </c>
      <c r="D54" s="47">
        <v>0</v>
      </c>
      <c r="E54" s="47">
        <v>234343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234343</v>
      </c>
      <c r="O54" s="48">
        <f t="shared" si="7"/>
        <v>3.5441538996687889</v>
      </c>
      <c r="P54" s="9"/>
    </row>
    <row r="55" spans="1:16">
      <c r="A55" s="12"/>
      <c r="B55" s="25">
        <v>349</v>
      </c>
      <c r="C55" s="20" t="s">
        <v>1</v>
      </c>
      <c r="D55" s="47">
        <v>0</v>
      </c>
      <c r="E55" s="47">
        <v>254056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254056</v>
      </c>
      <c r="O55" s="48">
        <f t="shared" si="7"/>
        <v>3.8422891365829313</v>
      </c>
      <c r="P55" s="9"/>
    </row>
    <row r="56" spans="1:16" ht="15.75">
      <c r="A56" s="29" t="s">
        <v>51</v>
      </c>
      <c r="B56" s="30"/>
      <c r="C56" s="31"/>
      <c r="D56" s="32">
        <f t="shared" ref="D56:M56" si="10">SUM(D57:D58)</f>
        <v>20537</v>
      </c>
      <c r="E56" s="32">
        <f t="shared" si="10"/>
        <v>394049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>SUM(D56:M56)</f>
        <v>414586</v>
      </c>
      <c r="O56" s="46">
        <f t="shared" si="7"/>
        <v>6.2701108573675537</v>
      </c>
      <c r="P56" s="10"/>
    </row>
    <row r="57" spans="1:16">
      <c r="A57" s="13"/>
      <c r="B57" s="40">
        <v>354</v>
      </c>
      <c r="C57" s="21" t="s">
        <v>146</v>
      </c>
      <c r="D57" s="47">
        <v>20537</v>
      </c>
      <c r="E57" s="47">
        <v>340082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360619</v>
      </c>
      <c r="O57" s="48">
        <f t="shared" si="7"/>
        <v>5.4539253792289895</v>
      </c>
      <c r="P57" s="9"/>
    </row>
    <row r="58" spans="1:16">
      <c r="A58" s="13"/>
      <c r="B58" s="40">
        <v>359</v>
      </c>
      <c r="C58" s="21" t="s">
        <v>90</v>
      </c>
      <c r="D58" s="47">
        <v>0</v>
      </c>
      <c r="E58" s="47">
        <v>53967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53967</v>
      </c>
      <c r="O58" s="48">
        <f t="shared" si="7"/>
        <v>0.81618547813856412</v>
      </c>
      <c r="P58" s="9"/>
    </row>
    <row r="59" spans="1:16" ht="15.75">
      <c r="A59" s="29" t="s">
        <v>5</v>
      </c>
      <c r="B59" s="30"/>
      <c r="C59" s="31"/>
      <c r="D59" s="32">
        <f t="shared" ref="D59:M59" si="11">SUM(D60:D67)</f>
        <v>771379</v>
      </c>
      <c r="E59" s="32">
        <f t="shared" si="11"/>
        <v>7749931</v>
      </c>
      <c r="F59" s="32">
        <f t="shared" si="11"/>
        <v>193732</v>
      </c>
      <c r="G59" s="32">
        <f t="shared" si="11"/>
        <v>211164</v>
      </c>
      <c r="H59" s="32">
        <f t="shared" si="11"/>
        <v>0</v>
      </c>
      <c r="I59" s="32">
        <f t="shared" si="11"/>
        <v>332985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9259191</v>
      </c>
      <c r="O59" s="46">
        <f t="shared" si="7"/>
        <v>140.03404364725276</v>
      </c>
      <c r="P59" s="10"/>
    </row>
    <row r="60" spans="1:16">
      <c r="A60" s="12"/>
      <c r="B60" s="25">
        <v>361.1</v>
      </c>
      <c r="C60" s="20" t="s">
        <v>92</v>
      </c>
      <c r="D60" s="47">
        <v>614691</v>
      </c>
      <c r="E60" s="47">
        <v>362630</v>
      </c>
      <c r="F60" s="47">
        <v>16428</v>
      </c>
      <c r="G60" s="47">
        <v>178998</v>
      </c>
      <c r="H60" s="47">
        <v>0</v>
      </c>
      <c r="I60" s="47">
        <v>319947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1492694</v>
      </c>
      <c r="O60" s="48">
        <f t="shared" si="7"/>
        <v>22.575187913068465</v>
      </c>
      <c r="P60" s="9"/>
    </row>
    <row r="61" spans="1:16">
      <c r="A61" s="12"/>
      <c r="B61" s="25">
        <v>362</v>
      </c>
      <c r="C61" s="20" t="s">
        <v>93</v>
      </c>
      <c r="D61" s="47">
        <v>10450</v>
      </c>
      <c r="E61" s="47">
        <v>69804</v>
      </c>
      <c r="F61" s="47">
        <v>177304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67" si="12">SUM(D61:M61)</f>
        <v>257558</v>
      </c>
      <c r="O61" s="48">
        <f t="shared" si="7"/>
        <v>3.8952526428819891</v>
      </c>
      <c r="P61" s="9"/>
    </row>
    <row r="62" spans="1:16">
      <c r="A62" s="12"/>
      <c r="B62" s="25">
        <v>363.11</v>
      </c>
      <c r="C62" s="20" t="s">
        <v>147</v>
      </c>
      <c r="D62" s="47">
        <v>0</v>
      </c>
      <c r="E62" s="47">
        <v>191076</v>
      </c>
      <c r="F62" s="47">
        <v>0</v>
      </c>
      <c r="G62" s="47">
        <v>32084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223160</v>
      </c>
      <c r="O62" s="48">
        <f t="shared" si="7"/>
        <v>3.3750245761558357</v>
      </c>
      <c r="P62" s="9"/>
    </row>
    <row r="63" spans="1:16">
      <c r="A63" s="12"/>
      <c r="B63" s="25">
        <v>363.12</v>
      </c>
      <c r="C63" s="20" t="s">
        <v>148</v>
      </c>
      <c r="D63" s="47">
        <v>0</v>
      </c>
      <c r="E63" s="47">
        <v>6061445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6061445</v>
      </c>
      <c r="O63" s="48">
        <f t="shared" si="7"/>
        <v>91.67201040516629</v>
      </c>
      <c r="P63" s="9"/>
    </row>
    <row r="64" spans="1:16">
      <c r="A64" s="12"/>
      <c r="B64" s="25">
        <v>364</v>
      </c>
      <c r="C64" s="20" t="s">
        <v>127</v>
      </c>
      <c r="D64" s="47">
        <v>0</v>
      </c>
      <c r="E64" s="47">
        <v>920343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920343</v>
      </c>
      <c r="O64" s="48">
        <f t="shared" si="7"/>
        <v>13.919072609307179</v>
      </c>
      <c r="P64" s="9"/>
    </row>
    <row r="65" spans="1:119">
      <c r="A65" s="12"/>
      <c r="B65" s="25">
        <v>365</v>
      </c>
      <c r="C65" s="20" t="s">
        <v>94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12083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12083</v>
      </c>
      <c r="O65" s="48">
        <f t="shared" si="7"/>
        <v>0.18274073289877649</v>
      </c>
      <c r="P65" s="9"/>
    </row>
    <row r="66" spans="1:119">
      <c r="A66" s="12"/>
      <c r="B66" s="25">
        <v>366</v>
      </c>
      <c r="C66" s="20" t="s">
        <v>95</v>
      </c>
      <c r="D66" s="47">
        <v>15086</v>
      </c>
      <c r="E66" s="47">
        <v>25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15111</v>
      </c>
      <c r="O66" s="48">
        <f t="shared" si="7"/>
        <v>0.22853556358796751</v>
      </c>
      <c r="P66" s="9"/>
    </row>
    <row r="67" spans="1:119">
      <c r="A67" s="12"/>
      <c r="B67" s="25">
        <v>369.9</v>
      </c>
      <c r="C67" s="20" t="s">
        <v>96</v>
      </c>
      <c r="D67" s="47">
        <v>131152</v>
      </c>
      <c r="E67" s="47">
        <v>144608</v>
      </c>
      <c r="F67" s="47">
        <v>0</v>
      </c>
      <c r="G67" s="47">
        <v>82</v>
      </c>
      <c r="H67" s="47">
        <v>0</v>
      </c>
      <c r="I67" s="47">
        <v>955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276797</v>
      </c>
      <c r="O67" s="48">
        <f t="shared" si="7"/>
        <v>4.1862192041862647</v>
      </c>
      <c r="P67" s="9"/>
    </row>
    <row r="68" spans="1:119" ht="15.75">
      <c r="A68" s="29" t="s">
        <v>52</v>
      </c>
      <c r="B68" s="30"/>
      <c r="C68" s="31"/>
      <c r="D68" s="32">
        <f t="shared" ref="D68:M68" si="13">SUM(D69:D72)</f>
        <v>550317</v>
      </c>
      <c r="E68" s="32">
        <f t="shared" si="13"/>
        <v>16118881</v>
      </c>
      <c r="F68" s="32">
        <f t="shared" si="13"/>
        <v>0</v>
      </c>
      <c r="G68" s="32">
        <f t="shared" si="13"/>
        <v>0</v>
      </c>
      <c r="H68" s="32">
        <f t="shared" si="13"/>
        <v>0</v>
      </c>
      <c r="I68" s="32">
        <f t="shared" si="13"/>
        <v>11937</v>
      </c>
      <c r="J68" s="32">
        <f t="shared" si="13"/>
        <v>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 t="shared" ref="N68:N73" si="14">SUM(D68:M68)</f>
        <v>16681135</v>
      </c>
      <c r="O68" s="46">
        <f t="shared" si="7"/>
        <v>252.28195278353323</v>
      </c>
      <c r="P68" s="9"/>
    </row>
    <row r="69" spans="1:119">
      <c r="A69" s="12"/>
      <c r="B69" s="25">
        <v>381</v>
      </c>
      <c r="C69" s="20" t="s">
        <v>97</v>
      </c>
      <c r="D69" s="47">
        <v>0</v>
      </c>
      <c r="E69" s="47">
        <v>14737284</v>
      </c>
      <c r="F69" s="47">
        <v>0</v>
      </c>
      <c r="G69" s="47">
        <v>0</v>
      </c>
      <c r="H69" s="47">
        <v>0</v>
      </c>
      <c r="I69" s="47">
        <v>11937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4"/>
        <v>14749221</v>
      </c>
      <c r="O69" s="48">
        <f>(N69/O$75)</f>
        <v>223.06409461441902</v>
      </c>
      <c r="P69" s="9"/>
    </row>
    <row r="70" spans="1:119">
      <c r="A70" s="12"/>
      <c r="B70" s="25">
        <v>384</v>
      </c>
      <c r="C70" s="20" t="s">
        <v>98</v>
      </c>
      <c r="D70" s="47">
        <v>0</v>
      </c>
      <c r="E70" s="47">
        <v>1381597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4"/>
        <v>1381597</v>
      </c>
      <c r="O70" s="48">
        <f>(N70/O$75)</f>
        <v>20.894980414694274</v>
      </c>
      <c r="P70" s="9"/>
    </row>
    <row r="71" spans="1:119">
      <c r="A71" s="12"/>
      <c r="B71" s="25">
        <v>386.4</v>
      </c>
      <c r="C71" s="20" t="s">
        <v>149</v>
      </c>
      <c r="D71" s="47">
        <v>83119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4"/>
        <v>83119</v>
      </c>
      <c r="O71" s="48">
        <f>(N71/O$75)</f>
        <v>1.2570741519335764</v>
      </c>
      <c r="P71" s="9"/>
    </row>
    <row r="72" spans="1:119" ht="15.75" thickBot="1">
      <c r="A72" s="12"/>
      <c r="B72" s="25">
        <v>386.7</v>
      </c>
      <c r="C72" s="20" t="s">
        <v>150</v>
      </c>
      <c r="D72" s="47">
        <v>467198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4"/>
        <v>467198</v>
      </c>
      <c r="O72" s="48">
        <f>(N72/O$75)</f>
        <v>7.0658036024863504</v>
      </c>
      <c r="P72" s="9"/>
    </row>
    <row r="73" spans="1:119" ht="16.5" thickBot="1">
      <c r="A73" s="14" t="s">
        <v>73</v>
      </c>
      <c r="B73" s="23"/>
      <c r="C73" s="22"/>
      <c r="D73" s="15">
        <f t="shared" ref="D73:M73" si="15">SUM(D5,D14,D17,D39,D56,D59,D68)</f>
        <v>30134843</v>
      </c>
      <c r="E73" s="15">
        <f t="shared" si="15"/>
        <v>41087531</v>
      </c>
      <c r="F73" s="15">
        <f t="shared" si="15"/>
        <v>2841582</v>
      </c>
      <c r="G73" s="15">
        <f t="shared" si="15"/>
        <v>4755975</v>
      </c>
      <c r="H73" s="15">
        <f t="shared" si="15"/>
        <v>0</v>
      </c>
      <c r="I73" s="15">
        <f t="shared" si="15"/>
        <v>3093134</v>
      </c>
      <c r="J73" s="15">
        <f t="shared" si="15"/>
        <v>0</v>
      </c>
      <c r="K73" s="15">
        <f t="shared" si="15"/>
        <v>0</v>
      </c>
      <c r="L73" s="15">
        <f t="shared" si="15"/>
        <v>0</v>
      </c>
      <c r="M73" s="15">
        <f t="shared" si="15"/>
        <v>0</v>
      </c>
      <c r="N73" s="15">
        <f t="shared" si="14"/>
        <v>81913065</v>
      </c>
      <c r="O73" s="38">
        <f>(N73/O$75)</f>
        <v>1238.835846402807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151</v>
      </c>
      <c r="M75" s="49"/>
      <c r="N75" s="49"/>
      <c r="O75" s="44">
        <v>66121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129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22833394</v>
      </c>
      <c r="E5" s="27">
        <f t="shared" si="0"/>
        <v>4772274</v>
      </c>
      <c r="F5" s="27">
        <f t="shared" si="0"/>
        <v>993201</v>
      </c>
      <c r="G5" s="27">
        <f t="shared" si="0"/>
        <v>2500000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31098869</v>
      </c>
      <c r="O5" s="33">
        <f t="shared" ref="O5:O36" si="2">(N5/O$91)</f>
        <v>475.71427041745062</v>
      </c>
      <c r="P5" s="6"/>
    </row>
    <row r="6" spans="1:133">
      <c r="A6" s="12"/>
      <c r="B6" s="25">
        <v>311</v>
      </c>
      <c r="C6" s="20" t="s">
        <v>3</v>
      </c>
      <c r="D6" s="47">
        <v>19863143</v>
      </c>
      <c r="E6" s="47">
        <v>310150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20173293</v>
      </c>
      <c r="O6" s="48">
        <f t="shared" si="2"/>
        <v>308.58753613877286</v>
      </c>
      <c r="P6" s="9"/>
    </row>
    <row r="7" spans="1:133">
      <c r="A7" s="12"/>
      <c r="B7" s="25">
        <v>312.10000000000002</v>
      </c>
      <c r="C7" s="20" t="s">
        <v>12</v>
      </c>
      <c r="D7" s="47">
        <v>2970251</v>
      </c>
      <c r="E7" s="47">
        <v>1914555</v>
      </c>
      <c r="F7" s="47">
        <v>993201</v>
      </c>
      <c r="G7" s="47">
        <v>2500000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8378007</v>
      </c>
      <c r="O7" s="48">
        <f t="shared" si="2"/>
        <v>128.15699141847551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646194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646194</v>
      </c>
      <c r="O8" s="48">
        <f t="shared" si="2"/>
        <v>9.8847230508007886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1655125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1655125</v>
      </c>
      <c r="O9" s="48">
        <f t="shared" si="2"/>
        <v>25.318174169764276</v>
      </c>
      <c r="P9" s="9"/>
    </row>
    <row r="10" spans="1:133">
      <c r="A10" s="12"/>
      <c r="B10" s="25">
        <v>315</v>
      </c>
      <c r="C10" s="20" t="s">
        <v>156</v>
      </c>
      <c r="D10" s="47">
        <v>0</v>
      </c>
      <c r="E10" s="47">
        <v>246250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246250</v>
      </c>
      <c r="O10" s="48">
        <f t="shared" si="2"/>
        <v>3.7668456396371592</v>
      </c>
      <c r="P10" s="9"/>
    </row>
    <row r="11" spans="1:133" ht="15.75">
      <c r="A11" s="29" t="s">
        <v>212</v>
      </c>
      <c r="B11" s="30"/>
      <c r="C11" s="31"/>
      <c r="D11" s="32">
        <f t="shared" ref="D11:M11" si="3">SUM(D12:D15)</f>
        <v>0</v>
      </c>
      <c r="E11" s="32">
        <f t="shared" si="3"/>
        <v>716438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716438</v>
      </c>
      <c r="O11" s="46">
        <f t="shared" si="2"/>
        <v>10.959233934498952</v>
      </c>
      <c r="P11" s="10"/>
    </row>
    <row r="12" spans="1:133">
      <c r="A12" s="12"/>
      <c r="B12" s="25">
        <v>313.7</v>
      </c>
      <c r="C12" s="20" t="s">
        <v>109</v>
      </c>
      <c r="D12" s="47">
        <v>0</v>
      </c>
      <c r="E12" s="47">
        <v>127151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127151</v>
      </c>
      <c r="O12" s="48">
        <f t="shared" si="2"/>
        <v>1.9450078778700688</v>
      </c>
      <c r="P12" s="9"/>
    </row>
    <row r="13" spans="1:133">
      <c r="A13" s="12"/>
      <c r="B13" s="25">
        <v>321</v>
      </c>
      <c r="C13" s="20" t="s">
        <v>207</v>
      </c>
      <c r="D13" s="47">
        <v>0</v>
      </c>
      <c r="E13" s="47">
        <v>76256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76256</v>
      </c>
      <c r="O13" s="48">
        <f t="shared" si="2"/>
        <v>1.1664754562281063</v>
      </c>
      <c r="P13" s="9"/>
    </row>
    <row r="14" spans="1:133">
      <c r="A14" s="12"/>
      <c r="B14" s="25">
        <v>322</v>
      </c>
      <c r="C14" s="20" t="s">
        <v>0</v>
      </c>
      <c r="D14" s="47">
        <v>0</v>
      </c>
      <c r="E14" s="47">
        <v>353968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353968</v>
      </c>
      <c r="O14" s="48">
        <f t="shared" si="2"/>
        <v>5.4145901213039025</v>
      </c>
      <c r="P14" s="9"/>
    </row>
    <row r="15" spans="1:133">
      <c r="A15" s="12"/>
      <c r="B15" s="25">
        <v>329</v>
      </c>
      <c r="C15" s="20" t="s">
        <v>208</v>
      </c>
      <c r="D15" s="47">
        <v>0</v>
      </c>
      <c r="E15" s="47">
        <v>159063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159063</v>
      </c>
      <c r="O15" s="48">
        <f t="shared" si="2"/>
        <v>2.4331604790968751</v>
      </c>
      <c r="P15" s="9"/>
    </row>
    <row r="16" spans="1:133" ht="15.75">
      <c r="A16" s="29" t="s">
        <v>23</v>
      </c>
      <c r="B16" s="30"/>
      <c r="C16" s="31"/>
      <c r="D16" s="32">
        <f t="shared" ref="D16:M16" si="4">SUM(D17:D39)</f>
        <v>876113</v>
      </c>
      <c r="E16" s="32">
        <f t="shared" si="4"/>
        <v>5908236</v>
      </c>
      <c r="F16" s="32">
        <f t="shared" si="4"/>
        <v>4656048</v>
      </c>
      <c r="G16" s="32">
        <f t="shared" si="4"/>
        <v>5167522</v>
      </c>
      <c r="H16" s="32">
        <f t="shared" si="4"/>
        <v>0</v>
      </c>
      <c r="I16" s="32">
        <f t="shared" si="4"/>
        <v>191176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16799095</v>
      </c>
      <c r="O16" s="46">
        <f t="shared" si="2"/>
        <v>256.97298578924023</v>
      </c>
      <c r="P16" s="10"/>
    </row>
    <row r="17" spans="1:16">
      <c r="A17" s="12"/>
      <c r="B17" s="25">
        <v>331.1</v>
      </c>
      <c r="C17" s="20" t="s">
        <v>209</v>
      </c>
      <c r="D17" s="47">
        <v>0</v>
      </c>
      <c r="E17" s="47">
        <v>78985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78985</v>
      </c>
      <c r="O17" s="48">
        <f t="shared" si="2"/>
        <v>1.2082205191745827</v>
      </c>
      <c r="P17" s="9"/>
    </row>
    <row r="18" spans="1:16">
      <c r="A18" s="12"/>
      <c r="B18" s="25">
        <v>331.2</v>
      </c>
      <c r="C18" s="20" t="s">
        <v>22</v>
      </c>
      <c r="D18" s="47">
        <v>20247</v>
      </c>
      <c r="E18" s="47">
        <v>127566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147813</v>
      </c>
      <c r="O18" s="48">
        <f t="shared" si="2"/>
        <v>2.2610710843926394</v>
      </c>
      <c r="P18" s="9"/>
    </row>
    <row r="19" spans="1:16">
      <c r="A19" s="12"/>
      <c r="B19" s="25">
        <v>333</v>
      </c>
      <c r="C19" s="20" t="s">
        <v>4</v>
      </c>
      <c r="D19" s="47">
        <v>2802</v>
      </c>
      <c r="E19" s="47">
        <v>172630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175432</v>
      </c>
      <c r="O19" s="48">
        <f t="shared" si="2"/>
        <v>2.6835543726003088</v>
      </c>
      <c r="P19" s="9"/>
    </row>
    <row r="20" spans="1:16">
      <c r="A20" s="12"/>
      <c r="B20" s="25">
        <v>334.1</v>
      </c>
      <c r="C20" s="20" t="s">
        <v>111</v>
      </c>
      <c r="D20" s="47">
        <v>2553</v>
      </c>
      <c r="E20" s="47">
        <v>1681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4234</v>
      </c>
      <c r="O20" s="48">
        <f t="shared" si="2"/>
        <v>6.4766799749131909E-2</v>
      </c>
      <c r="P20" s="9"/>
    </row>
    <row r="21" spans="1:16">
      <c r="A21" s="12"/>
      <c r="B21" s="25">
        <v>334.2</v>
      </c>
      <c r="C21" s="20" t="s">
        <v>25</v>
      </c>
      <c r="D21" s="47">
        <v>229305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229305</v>
      </c>
      <c r="O21" s="48">
        <f t="shared" si="2"/>
        <v>3.5076407691248681</v>
      </c>
      <c r="P21" s="9"/>
    </row>
    <row r="22" spans="1:16">
      <c r="A22" s="12"/>
      <c r="B22" s="25">
        <v>334.34</v>
      </c>
      <c r="C22" s="20" t="s">
        <v>28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191176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191176</v>
      </c>
      <c r="O22" s="48">
        <f t="shared" si="2"/>
        <v>2.9243877441757302</v>
      </c>
      <c r="P22" s="9"/>
    </row>
    <row r="23" spans="1:16">
      <c r="A23" s="12"/>
      <c r="B23" s="25">
        <v>334.49</v>
      </c>
      <c r="C23" s="20" t="s">
        <v>29</v>
      </c>
      <c r="D23" s="47">
        <v>0</v>
      </c>
      <c r="E23" s="47">
        <v>0</v>
      </c>
      <c r="F23" s="47">
        <v>0</v>
      </c>
      <c r="G23" s="47">
        <v>5167522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4" si="5">SUM(D23:M23)</f>
        <v>5167522</v>
      </c>
      <c r="O23" s="48">
        <f t="shared" si="2"/>
        <v>79.046731831184132</v>
      </c>
      <c r="P23" s="9"/>
    </row>
    <row r="24" spans="1:16">
      <c r="A24" s="12"/>
      <c r="B24" s="25">
        <v>334.5</v>
      </c>
      <c r="C24" s="20" t="s">
        <v>30</v>
      </c>
      <c r="D24" s="47">
        <v>0</v>
      </c>
      <c r="E24" s="47">
        <v>291997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291997</v>
      </c>
      <c r="O24" s="48">
        <f t="shared" si="2"/>
        <v>4.466629954262463</v>
      </c>
      <c r="P24" s="9"/>
    </row>
    <row r="25" spans="1:16">
      <c r="A25" s="12"/>
      <c r="B25" s="25">
        <v>334.69</v>
      </c>
      <c r="C25" s="20" t="s">
        <v>31</v>
      </c>
      <c r="D25" s="47">
        <v>37000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37000</v>
      </c>
      <c r="O25" s="48">
        <f t="shared" si="2"/>
        <v>0.56598289813837521</v>
      </c>
      <c r="P25" s="9"/>
    </row>
    <row r="26" spans="1:16">
      <c r="A26" s="12"/>
      <c r="B26" s="25">
        <v>334.7</v>
      </c>
      <c r="C26" s="20" t="s">
        <v>32</v>
      </c>
      <c r="D26" s="47">
        <v>44949</v>
      </c>
      <c r="E26" s="47">
        <v>618330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663279</v>
      </c>
      <c r="O26" s="48">
        <f t="shared" si="2"/>
        <v>10.146069478224955</v>
      </c>
      <c r="P26" s="9"/>
    </row>
    <row r="27" spans="1:16">
      <c r="A27" s="12"/>
      <c r="B27" s="25">
        <v>334.9</v>
      </c>
      <c r="C27" s="20" t="s">
        <v>140</v>
      </c>
      <c r="D27" s="47">
        <v>10984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10984</v>
      </c>
      <c r="O27" s="48">
        <f t="shared" si="2"/>
        <v>0.16802043657167332</v>
      </c>
      <c r="P27" s="9"/>
    </row>
    <row r="28" spans="1:16">
      <c r="A28" s="12"/>
      <c r="B28" s="25">
        <v>335.12</v>
      </c>
      <c r="C28" s="20" t="s">
        <v>33</v>
      </c>
      <c r="D28" s="47">
        <v>0</v>
      </c>
      <c r="E28" s="47">
        <v>2040711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2040711</v>
      </c>
      <c r="O28" s="48">
        <f t="shared" si="2"/>
        <v>31.216419622780048</v>
      </c>
      <c r="P28" s="9"/>
    </row>
    <row r="29" spans="1:16">
      <c r="A29" s="12"/>
      <c r="B29" s="25">
        <v>335.13</v>
      </c>
      <c r="C29" s="20" t="s">
        <v>34</v>
      </c>
      <c r="D29" s="47">
        <v>26881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26881</v>
      </c>
      <c r="O29" s="48">
        <f t="shared" si="2"/>
        <v>0.41119422391507199</v>
      </c>
      <c r="P29" s="9"/>
    </row>
    <row r="30" spans="1:16">
      <c r="A30" s="12"/>
      <c r="B30" s="25">
        <v>335.14</v>
      </c>
      <c r="C30" s="20" t="s">
        <v>35</v>
      </c>
      <c r="D30" s="47">
        <v>0</v>
      </c>
      <c r="E30" s="47">
        <v>25807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25807</v>
      </c>
      <c r="O30" s="48">
        <f t="shared" si="2"/>
        <v>0.39476542303397427</v>
      </c>
      <c r="P30" s="9"/>
    </row>
    <row r="31" spans="1:16">
      <c r="A31" s="12"/>
      <c r="B31" s="25">
        <v>335.15</v>
      </c>
      <c r="C31" s="20" t="s">
        <v>36</v>
      </c>
      <c r="D31" s="47">
        <v>13120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13120</v>
      </c>
      <c r="O31" s="48">
        <f t="shared" si="2"/>
        <v>0.20069447631285087</v>
      </c>
      <c r="P31" s="9"/>
    </row>
    <row r="32" spans="1:16">
      <c r="A32" s="12"/>
      <c r="B32" s="25">
        <v>335.16</v>
      </c>
      <c r="C32" s="20" t="s">
        <v>115</v>
      </c>
      <c r="D32" s="47">
        <v>0</v>
      </c>
      <c r="E32" s="47">
        <v>223250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3.4150184326862774</v>
      </c>
      <c r="P32" s="9"/>
    </row>
    <row r="33" spans="1:16">
      <c r="A33" s="12"/>
      <c r="B33" s="25">
        <v>335.18</v>
      </c>
      <c r="C33" s="20" t="s">
        <v>37</v>
      </c>
      <c r="D33" s="47">
        <v>175823</v>
      </c>
      <c r="E33" s="47">
        <v>0</v>
      </c>
      <c r="F33" s="47">
        <v>4073048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4248871</v>
      </c>
      <c r="O33" s="48">
        <f t="shared" si="2"/>
        <v>64.994278983678271</v>
      </c>
      <c r="P33" s="9"/>
    </row>
    <row r="34" spans="1:16">
      <c r="A34" s="12"/>
      <c r="B34" s="25">
        <v>335.49</v>
      </c>
      <c r="C34" s="20" t="s">
        <v>40</v>
      </c>
      <c r="D34" s="47">
        <v>0</v>
      </c>
      <c r="E34" s="47">
        <v>2216102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2216102</v>
      </c>
      <c r="O34" s="48">
        <f t="shared" si="2"/>
        <v>33.899346825141876</v>
      </c>
      <c r="P34" s="9"/>
    </row>
    <row r="35" spans="1:16">
      <c r="A35" s="12"/>
      <c r="B35" s="25">
        <v>337.1</v>
      </c>
      <c r="C35" s="20" t="s">
        <v>117</v>
      </c>
      <c r="D35" s="47">
        <v>0</v>
      </c>
      <c r="E35" s="47">
        <v>25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1" si="6">SUM(D35:M35)</f>
        <v>25</v>
      </c>
      <c r="O35" s="48">
        <f t="shared" si="2"/>
        <v>3.8242087712052374E-4</v>
      </c>
      <c r="P35" s="9"/>
    </row>
    <row r="36" spans="1:16">
      <c r="A36" s="12"/>
      <c r="B36" s="25">
        <v>337.5</v>
      </c>
      <c r="C36" s="20" t="s">
        <v>42</v>
      </c>
      <c r="D36" s="47">
        <v>0</v>
      </c>
      <c r="E36" s="47">
        <v>0</v>
      </c>
      <c r="F36" s="47">
        <v>583000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583000</v>
      </c>
      <c r="O36" s="48">
        <f t="shared" si="2"/>
        <v>8.9180548544506149</v>
      </c>
      <c r="P36" s="9"/>
    </row>
    <row r="37" spans="1:16">
      <c r="A37" s="12"/>
      <c r="B37" s="25">
        <v>337.7</v>
      </c>
      <c r="C37" s="20" t="s">
        <v>43</v>
      </c>
      <c r="D37" s="47">
        <v>1709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1709</v>
      </c>
      <c r="O37" s="48">
        <f t="shared" ref="O37:O68" si="7">(N37/O$91)</f>
        <v>2.6142291159959006E-2</v>
      </c>
      <c r="P37" s="9"/>
    </row>
    <row r="38" spans="1:16">
      <c r="A38" s="12"/>
      <c r="B38" s="25">
        <v>337.9</v>
      </c>
      <c r="C38" s="20" t="s">
        <v>44</v>
      </c>
      <c r="D38" s="47">
        <v>300000</v>
      </c>
      <c r="E38" s="47">
        <v>111152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411152</v>
      </c>
      <c r="O38" s="48">
        <f t="shared" si="7"/>
        <v>6.2893243387943034</v>
      </c>
      <c r="P38" s="9"/>
    </row>
    <row r="39" spans="1:16">
      <c r="A39" s="12"/>
      <c r="B39" s="25">
        <v>339</v>
      </c>
      <c r="C39" s="20" t="s">
        <v>45</v>
      </c>
      <c r="D39" s="47">
        <v>10740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10740</v>
      </c>
      <c r="O39" s="48">
        <f t="shared" si="7"/>
        <v>0.16428800881097702</v>
      </c>
      <c r="P39" s="9"/>
    </row>
    <row r="40" spans="1:16" ht="15.75">
      <c r="A40" s="29" t="s">
        <v>50</v>
      </c>
      <c r="B40" s="30"/>
      <c r="C40" s="31"/>
      <c r="D40" s="32">
        <f t="shared" ref="D40:M40" si="8">SUM(D41:D72)</f>
        <v>1095481</v>
      </c>
      <c r="E40" s="32">
        <f t="shared" si="8"/>
        <v>6183535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2231266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6"/>
        <v>9510282</v>
      </c>
      <c r="O40" s="46">
        <f t="shared" si="7"/>
        <v>145.47721536414116</v>
      </c>
      <c r="P40" s="10"/>
    </row>
    <row r="41" spans="1:16">
      <c r="A41" s="12"/>
      <c r="B41" s="25">
        <v>341.1</v>
      </c>
      <c r="C41" s="20" t="s">
        <v>54</v>
      </c>
      <c r="D41" s="47">
        <v>0</v>
      </c>
      <c r="E41" s="47">
        <v>422732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422732</v>
      </c>
      <c r="O41" s="48">
        <f t="shared" si="7"/>
        <v>6.4664616890765299</v>
      </c>
      <c r="P41" s="9"/>
    </row>
    <row r="42" spans="1:16">
      <c r="A42" s="12"/>
      <c r="B42" s="25">
        <v>341.15</v>
      </c>
      <c r="C42" s="20" t="s">
        <v>118</v>
      </c>
      <c r="D42" s="47">
        <v>0</v>
      </c>
      <c r="E42" s="47">
        <v>43373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72" si="9">SUM(D42:M42)</f>
        <v>43373</v>
      </c>
      <c r="O42" s="48">
        <f t="shared" si="7"/>
        <v>0.66346962813393906</v>
      </c>
      <c r="P42" s="9"/>
    </row>
    <row r="43" spans="1:16">
      <c r="A43" s="12"/>
      <c r="B43" s="25">
        <v>341.3</v>
      </c>
      <c r="C43" s="20" t="s">
        <v>55</v>
      </c>
      <c r="D43" s="47">
        <v>415609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415609</v>
      </c>
      <c r="O43" s="48">
        <f t="shared" si="7"/>
        <v>6.3575023327673508</v>
      </c>
      <c r="P43" s="9"/>
    </row>
    <row r="44" spans="1:16">
      <c r="A44" s="12"/>
      <c r="B44" s="25">
        <v>341.51</v>
      </c>
      <c r="C44" s="20" t="s">
        <v>56</v>
      </c>
      <c r="D44" s="47">
        <v>20236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20236</v>
      </c>
      <c r="O44" s="48">
        <f t="shared" si="7"/>
        <v>0.30954675477643673</v>
      </c>
      <c r="P44" s="9"/>
    </row>
    <row r="45" spans="1:16">
      <c r="A45" s="12"/>
      <c r="B45" s="25">
        <v>341.52</v>
      </c>
      <c r="C45" s="20" t="s">
        <v>57</v>
      </c>
      <c r="D45" s="47">
        <v>95093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95093</v>
      </c>
      <c r="O45" s="48">
        <f t="shared" si="7"/>
        <v>1.4546219387208787</v>
      </c>
      <c r="P45" s="9"/>
    </row>
    <row r="46" spans="1:16">
      <c r="A46" s="12"/>
      <c r="B46" s="25">
        <v>341.53</v>
      </c>
      <c r="C46" s="20" t="s">
        <v>210</v>
      </c>
      <c r="D46" s="47">
        <v>0</v>
      </c>
      <c r="E46" s="47">
        <v>160433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160433</v>
      </c>
      <c r="O46" s="48">
        <f t="shared" si="7"/>
        <v>2.4541171431630797</v>
      </c>
      <c r="P46" s="9"/>
    </row>
    <row r="47" spans="1:16">
      <c r="A47" s="12"/>
      <c r="B47" s="25">
        <v>341.54</v>
      </c>
      <c r="C47" s="20" t="s">
        <v>58</v>
      </c>
      <c r="D47" s="47">
        <v>0</v>
      </c>
      <c r="E47" s="47">
        <v>147446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147446</v>
      </c>
      <c r="O47" s="48">
        <f t="shared" si="7"/>
        <v>2.2554571459165098</v>
      </c>
      <c r="P47" s="9"/>
    </row>
    <row r="48" spans="1:16">
      <c r="A48" s="12"/>
      <c r="B48" s="25">
        <v>341.55</v>
      </c>
      <c r="C48" s="20" t="s">
        <v>59</v>
      </c>
      <c r="D48" s="47">
        <v>1199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1199</v>
      </c>
      <c r="O48" s="48">
        <f t="shared" si="7"/>
        <v>1.8340905266700319E-2</v>
      </c>
      <c r="P48" s="9"/>
    </row>
    <row r="49" spans="1:16">
      <c r="A49" s="12"/>
      <c r="B49" s="25">
        <v>341.8</v>
      </c>
      <c r="C49" s="20" t="s">
        <v>61</v>
      </c>
      <c r="D49" s="47">
        <v>0</v>
      </c>
      <c r="E49" s="47">
        <v>1387930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1387930</v>
      </c>
      <c r="O49" s="48">
        <f t="shared" si="7"/>
        <v>21.230936319275543</v>
      </c>
      <c r="P49" s="9"/>
    </row>
    <row r="50" spans="1:16">
      <c r="A50" s="12"/>
      <c r="B50" s="25">
        <v>341.9</v>
      </c>
      <c r="C50" s="20" t="s">
        <v>62</v>
      </c>
      <c r="D50" s="47">
        <v>107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107</v>
      </c>
      <c r="O50" s="48">
        <f t="shared" si="7"/>
        <v>1.6367613540758418E-3</v>
      </c>
      <c r="P50" s="9"/>
    </row>
    <row r="51" spans="1:16">
      <c r="A51" s="12"/>
      <c r="B51" s="25">
        <v>342.1</v>
      </c>
      <c r="C51" s="20" t="s">
        <v>63</v>
      </c>
      <c r="D51" s="47">
        <v>0</v>
      </c>
      <c r="E51" s="47">
        <v>388923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388923</v>
      </c>
      <c r="O51" s="48">
        <f t="shared" si="7"/>
        <v>5.9492909916938181</v>
      </c>
      <c r="P51" s="9"/>
    </row>
    <row r="52" spans="1:16">
      <c r="A52" s="12"/>
      <c r="B52" s="25">
        <v>342.3</v>
      </c>
      <c r="C52" s="20" t="s">
        <v>64</v>
      </c>
      <c r="D52" s="47">
        <v>21630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21630</v>
      </c>
      <c r="O52" s="48">
        <f t="shared" si="7"/>
        <v>0.33087054288467715</v>
      </c>
      <c r="P52" s="9"/>
    </row>
    <row r="53" spans="1:16">
      <c r="A53" s="12"/>
      <c r="B53" s="25">
        <v>342.4</v>
      </c>
      <c r="C53" s="20" t="s">
        <v>65</v>
      </c>
      <c r="D53" s="47">
        <v>277376</v>
      </c>
      <c r="E53" s="47">
        <v>11845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289221</v>
      </c>
      <c r="O53" s="48">
        <f t="shared" si="7"/>
        <v>4.4241659400669997</v>
      </c>
      <c r="P53" s="9"/>
    </row>
    <row r="54" spans="1:16">
      <c r="A54" s="12"/>
      <c r="B54" s="25">
        <v>342.6</v>
      </c>
      <c r="C54" s="20" t="s">
        <v>66</v>
      </c>
      <c r="D54" s="47">
        <v>0</v>
      </c>
      <c r="E54" s="47">
        <v>1209420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1209420</v>
      </c>
      <c r="O54" s="48">
        <f t="shared" si="7"/>
        <v>18.500298288284153</v>
      </c>
      <c r="P54" s="9"/>
    </row>
    <row r="55" spans="1:16">
      <c r="A55" s="12"/>
      <c r="B55" s="25">
        <v>342.9</v>
      </c>
      <c r="C55" s="20" t="s">
        <v>143</v>
      </c>
      <c r="D55" s="47">
        <v>0</v>
      </c>
      <c r="E55" s="47">
        <v>21892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21892</v>
      </c>
      <c r="O55" s="48">
        <f t="shared" si="7"/>
        <v>0.33487831367690024</v>
      </c>
      <c r="P55" s="9"/>
    </row>
    <row r="56" spans="1:16">
      <c r="A56" s="12"/>
      <c r="B56" s="25">
        <v>343.4</v>
      </c>
      <c r="C56" s="20" t="s">
        <v>67</v>
      </c>
      <c r="D56" s="47">
        <v>0</v>
      </c>
      <c r="E56" s="47">
        <v>74848</v>
      </c>
      <c r="F56" s="47">
        <v>0</v>
      </c>
      <c r="G56" s="47">
        <v>0</v>
      </c>
      <c r="H56" s="47">
        <v>0</v>
      </c>
      <c r="I56" s="47">
        <v>2231266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2306114</v>
      </c>
      <c r="O56" s="48">
        <f t="shared" si="7"/>
        <v>35.27624554479678</v>
      </c>
      <c r="P56" s="9"/>
    </row>
    <row r="57" spans="1:16">
      <c r="A57" s="12"/>
      <c r="B57" s="25">
        <v>344.9</v>
      </c>
      <c r="C57" s="20" t="s">
        <v>68</v>
      </c>
      <c r="D57" s="47">
        <v>0</v>
      </c>
      <c r="E57" s="47">
        <v>11235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11235</v>
      </c>
      <c r="O57" s="48">
        <f t="shared" si="7"/>
        <v>0.17185994217796338</v>
      </c>
      <c r="P57" s="9"/>
    </row>
    <row r="58" spans="1:16">
      <c r="A58" s="12"/>
      <c r="B58" s="25">
        <v>346.4</v>
      </c>
      <c r="C58" s="20" t="s">
        <v>69</v>
      </c>
      <c r="D58" s="47">
        <v>2701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2701</v>
      </c>
      <c r="O58" s="48">
        <f t="shared" si="7"/>
        <v>4.1316751564101389E-2</v>
      </c>
      <c r="P58" s="9"/>
    </row>
    <row r="59" spans="1:16">
      <c r="A59" s="12"/>
      <c r="B59" s="25">
        <v>347.1</v>
      </c>
      <c r="C59" s="20" t="s">
        <v>70</v>
      </c>
      <c r="D59" s="47">
        <v>7370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7370</v>
      </c>
      <c r="O59" s="48">
        <f t="shared" si="7"/>
        <v>0.11273767457513041</v>
      </c>
      <c r="P59" s="9"/>
    </row>
    <row r="60" spans="1:16">
      <c r="A60" s="12"/>
      <c r="B60" s="25">
        <v>348.12</v>
      </c>
      <c r="C60" s="39" t="s">
        <v>75</v>
      </c>
      <c r="D60" s="47">
        <v>0</v>
      </c>
      <c r="E60" s="47">
        <v>10393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10393</v>
      </c>
      <c r="O60" s="48">
        <f t="shared" si="7"/>
        <v>0.15898000703654414</v>
      </c>
      <c r="P60" s="9"/>
    </row>
    <row r="61" spans="1:16">
      <c r="A61" s="12"/>
      <c r="B61" s="25">
        <v>348.13</v>
      </c>
      <c r="C61" s="39" t="s">
        <v>144</v>
      </c>
      <c r="D61" s="47">
        <v>43346</v>
      </c>
      <c r="E61" s="47">
        <v>539909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583255</v>
      </c>
      <c r="O61" s="48">
        <f t="shared" si="7"/>
        <v>8.9219555473972427</v>
      </c>
      <c r="P61" s="9"/>
    </row>
    <row r="62" spans="1:16">
      <c r="A62" s="12"/>
      <c r="B62" s="25">
        <v>348.22</v>
      </c>
      <c r="C62" s="39" t="s">
        <v>76</v>
      </c>
      <c r="D62" s="47">
        <v>0</v>
      </c>
      <c r="E62" s="47">
        <v>5484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5484</v>
      </c>
      <c r="O62" s="48">
        <f t="shared" si="7"/>
        <v>8.3887843605158094E-2</v>
      </c>
      <c r="P62" s="9"/>
    </row>
    <row r="63" spans="1:16">
      <c r="A63" s="12"/>
      <c r="B63" s="25">
        <v>348.23</v>
      </c>
      <c r="C63" s="39" t="s">
        <v>77</v>
      </c>
      <c r="D63" s="47">
        <v>0</v>
      </c>
      <c r="E63" s="47">
        <v>143626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143626</v>
      </c>
      <c r="O63" s="48">
        <f t="shared" si="7"/>
        <v>2.1970232358924937</v>
      </c>
      <c r="P63" s="9"/>
    </row>
    <row r="64" spans="1:16">
      <c r="A64" s="12"/>
      <c r="B64" s="25">
        <v>348.31</v>
      </c>
      <c r="C64" s="39" t="s">
        <v>78</v>
      </c>
      <c r="D64" s="47">
        <v>190605</v>
      </c>
      <c r="E64" s="47">
        <v>271045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461650</v>
      </c>
      <c r="O64" s="48">
        <f t="shared" si="7"/>
        <v>7.0617839169075918</v>
      </c>
      <c r="P64" s="9"/>
    </row>
    <row r="65" spans="1:16">
      <c r="A65" s="12"/>
      <c r="B65" s="25">
        <v>348.32</v>
      </c>
      <c r="C65" s="39" t="s">
        <v>79</v>
      </c>
      <c r="D65" s="47">
        <v>0</v>
      </c>
      <c r="E65" s="47">
        <v>6204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6204</v>
      </c>
      <c r="O65" s="48">
        <f t="shared" si="7"/>
        <v>9.4901564866229179E-2</v>
      </c>
      <c r="P65" s="9"/>
    </row>
    <row r="66" spans="1:16">
      <c r="A66" s="12"/>
      <c r="B66" s="25">
        <v>348.41</v>
      </c>
      <c r="C66" s="39" t="s">
        <v>80</v>
      </c>
      <c r="D66" s="47">
        <v>5069</v>
      </c>
      <c r="E66" s="47">
        <v>204318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209387</v>
      </c>
      <c r="O66" s="48">
        <f t="shared" si="7"/>
        <v>3.2029584079054043</v>
      </c>
      <c r="P66" s="9"/>
    </row>
    <row r="67" spans="1:16">
      <c r="A67" s="12"/>
      <c r="B67" s="25">
        <v>348.42</v>
      </c>
      <c r="C67" s="39" t="s">
        <v>81</v>
      </c>
      <c r="D67" s="47">
        <v>0</v>
      </c>
      <c r="E67" s="47">
        <v>52882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52882</v>
      </c>
      <c r="O67" s="48">
        <f t="shared" si="7"/>
        <v>0.80892723295550151</v>
      </c>
      <c r="P67" s="9"/>
    </row>
    <row r="68" spans="1:16">
      <c r="A68" s="12"/>
      <c r="B68" s="25">
        <v>348.52</v>
      </c>
      <c r="C68" s="39" t="s">
        <v>83</v>
      </c>
      <c r="D68" s="47">
        <v>0</v>
      </c>
      <c r="E68" s="47">
        <v>113970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113970</v>
      </c>
      <c r="O68" s="48">
        <f t="shared" si="7"/>
        <v>1.7433802946170438</v>
      </c>
      <c r="P68" s="9"/>
    </row>
    <row r="69" spans="1:16">
      <c r="A69" s="12"/>
      <c r="B69" s="25">
        <v>348.53</v>
      </c>
      <c r="C69" s="39" t="s">
        <v>84</v>
      </c>
      <c r="D69" s="47">
        <v>0</v>
      </c>
      <c r="E69" s="47">
        <v>885494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885494</v>
      </c>
      <c r="O69" s="48">
        <f t="shared" ref="O69:O89" si="10">(N69/O$91)</f>
        <v>13.545255686598443</v>
      </c>
      <c r="P69" s="9"/>
    </row>
    <row r="70" spans="1:16">
      <c r="A70" s="12"/>
      <c r="B70" s="25">
        <v>348.71</v>
      </c>
      <c r="C70" s="39" t="s">
        <v>86</v>
      </c>
      <c r="D70" s="47">
        <v>0</v>
      </c>
      <c r="E70" s="47">
        <v>58440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58440</v>
      </c>
      <c r="O70" s="48">
        <f t="shared" si="10"/>
        <v>0.89394704235693634</v>
      </c>
      <c r="P70" s="9"/>
    </row>
    <row r="71" spans="1:16">
      <c r="A71" s="12"/>
      <c r="B71" s="25">
        <v>348.72</v>
      </c>
      <c r="C71" s="39" t="s">
        <v>87</v>
      </c>
      <c r="D71" s="47">
        <v>0</v>
      </c>
      <c r="E71" s="47">
        <v>11693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11693</v>
      </c>
      <c r="O71" s="48">
        <f t="shared" si="10"/>
        <v>0.17886589264681138</v>
      </c>
      <c r="P71" s="9"/>
    </row>
    <row r="72" spans="1:16">
      <c r="A72" s="12"/>
      <c r="B72" s="25">
        <v>349</v>
      </c>
      <c r="C72" s="20" t="s">
        <v>1</v>
      </c>
      <c r="D72" s="47">
        <v>15140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15140</v>
      </c>
      <c r="O72" s="48">
        <f t="shared" si="10"/>
        <v>0.2315940831841892</v>
      </c>
      <c r="P72" s="9"/>
    </row>
    <row r="73" spans="1:16" ht="15.75">
      <c r="A73" s="29" t="s">
        <v>51</v>
      </c>
      <c r="B73" s="30"/>
      <c r="C73" s="31"/>
      <c r="D73" s="32">
        <f t="shared" ref="D73:M73" si="11">SUM(D74:D76)</f>
        <v>156598</v>
      </c>
      <c r="E73" s="32">
        <f t="shared" si="11"/>
        <v>766783</v>
      </c>
      <c r="F73" s="32">
        <f t="shared" si="11"/>
        <v>0</v>
      </c>
      <c r="G73" s="32">
        <f t="shared" si="11"/>
        <v>0</v>
      </c>
      <c r="H73" s="32">
        <f t="shared" si="11"/>
        <v>0</v>
      </c>
      <c r="I73" s="32">
        <f t="shared" si="11"/>
        <v>0</v>
      </c>
      <c r="J73" s="32">
        <f t="shared" si="11"/>
        <v>0</v>
      </c>
      <c r="K73" s="32">
        <f t="shared" si="11"/>
        <v>0</v>
      </c>
      <c r="L73" s="32">
        <f t="shared" si="11"/>
        <v>0</v>
      </c>
      <c r="M73" s="32">
        <f t="shared" si="11"/>
        <v>0</v>
      </c>
      <c r="N73" s="32">
        <f t="shared" ref="N73:N78" si="12">SUM(D73:M73)</f>
        <v>923381</v>
      </c>
      <c r="O73" s="46">
        <f t="shared" si="10"/>
        <v>14.124806877457054</v>
      </c>
      <c r="P73" s="10"/>
    </row>
    <row r="74" spans="1:16">
      <c r="A74" s="13"/>
      <c r="B74" s="40">
        <v>352</v>
      </c>
      <c r="C74" s="21" t="s">
        <v>89</v>
      </c>
      <c r="D74" s="47">
        <v>34143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34143</v>
      </c>
      <c r="O74" s="48">
        <f t="shared" si="10"/>
        <v>0.52227984030104169</v>
      </c>
      <c r="P74" s="9"/>
    </row>
    <row r="75" spans="1:16">
      <c r="A75" s="13"/>
      <c r="B75" s="40">
        <v>354</v>
      </c>
      <c r="C75" s="21" t="s">
        <v>146</v>
      </c>
      <c r="D75" s="47">
        <v>0</v>
      </c>
      <c r="E75" s="47">
        <v>7275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7275</v>
      </c>
      <c r="O75" s="48">
        <f t="shared" si="10"/>
        <v>0.11128447524207241</v>
      </c>
      <c r="P75" s="9"/>
    </row>
    <row r="76" spans="1:16">
      <c r="A76" s="13"/>
      <c r="B76" s="40">
        <v>359</v>
      </c>
      <c r="C76" s="21" t="s">
        <v>90</v>
      </c>
      <c r="D76" s="47">
        <v>122455</v>
      </c>
      <c r="E76" s="47">
        <v>759508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881963</v>
      </c>
      <c r="O76" s="48">
        <f t="shared" si="10"/>
        <v>13.491242561913941</v>
      </c>
      <c r="P76" s="9"/>
    </row>
    <row r="77" spans="1:16" ht="15.75">
      <c r="A77" s="29" t="s">
        <v>5</v>
      </c>
      <c r="B77" s="30"/>
      <c r="C77" s="31"/>
      <c r="D77" s="32">
        <f t="shared" ref="D77:M77" si="13">SUM(D78:D85)</f>
        <v>1181084</v>
      </c>
      <c r="E77" s="32">
        <f t="shared" si="13"/>
        <v>7975217</v>
      </c>
      <c r="F77" s="32">
        <f t="shared" si="13"/>
        <v>224882</v>
      </c>
      <c r="G77" s="32">
        <f t="shared" si="13"/>
        <v>302375</v>
      </c>
      <c r="H77" s="32">
        <f t="shared" si="13"/>
        <v>0</v>
      </c>
      <c r="I77" s="32">
        <f t="shared" si="13"/>
        <v>561575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si="12"/>
        <v>10245133</v>
      </c>
      <c r="O77" s="46">
        <f t="shared" si="10"/>
        <v>156.71810992305691</v>
      </c>
      <c r="P77" s="10"/>
    </row>
    <row r="78" spans="1:16">
      <c r="A78" s="12"/>
      <c r="B78" s="25">
        <v>361.1</v>
      </c>
      <c r="C78" s="20" t="s">
        <v>92</v>
      </c>
      <c r="D78" s="47">
        <v>923874</v>
      </c>
      <c r="E78" s="47">
        <v>617183</v>
      </c>
      <c r="F78" s="47">
        <v>45554</v>
      </c>
      <c r="G78" s="47">
        <v>269515</v>
      </c>
      <c r="H78" s="47">
        <v>0</v>
      </c>
      <c r="I78" s="47">
        <v>557590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2413716</v>
      </c>
      <c r="O78" s="48">
        <f t="shared" si="10"/>
        <v>36.922215593593684</v>
      </c>
      <c r="P78" s="9"/>
    </row>
    <row r="79" spans="1:16">
      <c r="A79" s="12"/>
      <c r="B79" s="25">
        <v>362</v>
      </c>
      <c r="C79" s="20" t="s">
        <v>93</v>
      </c>
      <c r="D79" s="47">
        <v>10000</v>
      </c>
      <c r="E79" s="47">
        <v>88158</v>
      </c>
      <c r="F79" s="47">
        <v>177305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5" si="14">SUM(D79:M79)</f>
        <v>275463</v>
      </c>
      <c r="O79" s="48">
        <f t="shared" si="10"/>
        <v>4.2137120829700336</v>
      </c>
      <c r="P79" s="9"/>
    </row>
    <row r="80" spans="1:16">
      <c r="A80" s="12"/>
      <c r="B80" s="25">
        <v>363.11</v>
      </c>
      <c r="C80" s="20" t="s">
        <v>147</v>
      </c>
      <c r="D80" s="47">
        <v>0</v>
      </c>
      <c r="E80" s="47">
        <v>0</v>
      </c>
      <c r="F80" s="47">
        <v>0</v>
      </c>
      <c r="G80" s="47">
        <v>30778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30778</v>
      </c>
      <c r="O80" s="48">
        <f t="shared" si="10"/>
        <v>0.4708059902406192</v>
      </c>
      <c r="P80" s="9"/>
    </row>
    <row r="81" spans="1:119">
      <c r="A81" s="12"/>
      <c r="B81" s="25">
        <v>363.12</v>
      </c>
      <c r="C81" s="20" t="s">
        <v>148</v>
      </c>
      <c r="D81" s="47">
        <v>0</v>
      </c>
      <c r="E81" s="47">
        <v>6044074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6044074</v>
      </c>
      <c r="O81" s="48">
        <f t="shared" si="10"/>
        <v>92.455203218454102</v>
      </c>
      <c r="P81" s="9"/>
    </row>
    <row r="82" spans="1:119">
      <c r="A82" s="12"/>
      <c r="B82" s="25">
        <v>364</v>
      </c>
      <c r="C82" s="20" t="s">
        <v>180</v>
      </c>
      <c r="D82" s="47">
        <v>400</v>
      </c>
      <c r="E82" s="47">
        <v>807256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807656</v>
      </c>
      <c r="O82" s="48">
        <f t="shared" si="10"/>
        <v>12.35458063726615</v>
      </c>
      <c r="P82" s="9"/>
    </row>
    <row r="83" spans="1:119">
      <c r="A83" s="12"/>
      <c r="B83" s="25">
        <v>365</v>
      </c>
      <c r="C83" s="20" t="s">
        <v>181</v>
      </c>
      <c r="D83" s="47">
        <v>0</v>
      </c>
      <c r="E83" s="47">
        <v>131076</v>
      </c>
      <c r="F83" s="47">
        <v>0</v>
      </c>
      <c r="G83" s="47">
        <v>0</v>
      </c>
      <c r="H83" s="47">
        <v>0</v>
      </c>
      <c r="I83" s="47">
        <v>3880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134956</v>
      </c>
      <c r="O83" s="48">
        <f t="shared" si="10"/>
        <v>2.0643996757070964</v>
      </c>
      <c r="P83" s="9"/>
    </row>
    <row r="84" spans="1:119">
      <c r="A84" s="12"/>
      <c r="B84" s="25">
        <v>366</v>
      </c>
      <c r="C84" s="20" t="s">
        <v>95</v>
      </c>
      <c r="D84" s="47">
        <v>1197</v>
      </c>
      <c r="E84" s="47">
        <v>1104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2301</v>
      </c>
      <c r="O84" s="48">
        <f t="shared" si="10"/>
        <v>3.5198017530173008E-2</v>
      </c>
      <c r="P84" s="9"/>
    </row>
    <row r="85" spans="1:119">
      <c r="A85" s="12"/>
      <c r="B85" s="25">
        <v>369.9</v>
      </c>
      <c r="C85" s="20" t="s">
        <v>96</v>
      </c>
      <c r="D85" s="47">
        <v>245613</v>
      </c>
      <c r="E85" s="47">
        <v>286366</v>
      </c>
      <c r="F85" s="47">
        <v>2023</v>
      </c>
      <c r="G85" s="47">
        <v>2082</v>
      </c>
      <c r="H85" s="47">
        <v>0</v>
      </c>
      <c r="I85" s="47">
        <v>105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536189</v>
      </c>
      <c r="O85" s="48">
        <f t="shared" si="10"/>
        <v>8.2019947072950607</v>
      </c>
      <c r="P85" s="9"/>
    </row>
    <row r="86" spans="1:119" ht="15.75">
      <c r="A86" s="29" t="s">
        <v>52</v>
      </c>
      <c r="B86" s="30"/>
      <c r="C86" s="31"/>
      <c r="D86" s="32">
        <f t="shared" ref="D86:M86" si="15">SUM(D87:D88)</f>
        <v>495201</v>
      </c>
      <c r="E86" s="32">
        <f t="shared" si="15"/>
        <v>16533684</v>
      </c>
      <c r="F86" s="32">
        <f t="shared" si="15"/>
        <v>840000</v>
      </c>
      <c r="G86" s="32">
        <f t="shared" si="15"/>
        <v>0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>SUM(D86:M86)</f>
        <v>17868885</v>
      </c>
      <c r="O86" s="46">
        <f t="shared" si="10"/>
        <v>273.33738699463083</v>
      </c>
      <c r="P86" s="9"/>
    </row>
    <row r="87" spans="1:119">
      <c r="A87" s="12"/>
      <c r="B87" s="25">
        <v>381</v>
      </c>
      <c r="C87" s="20" t="s">
        <v>97</v>
      </c>
      <c r="D87" s="47">
        <v>495201</v>
      </c>
      <c r="E87" s="47">
        <v>14597784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15092985</v>
      </c>
      <c r="O87" s="48">
        <f t="shared" si="10"/>
        <v>230.87490248267633</v>
      </c>
      <c r="P87" s="9"/>
    </row>
    <row r="88" spans="1:119" ht="15.75" thickBot="1">
      <c r="A88" s="12"/>
      <c r="B88" s="25">
        <v>384</v>
      </c>
      <c r="C88" s="20" t="s">
        <v>98</v>
      </c>
      <c r="D88" s="47">
        <v>0</v>
      </c>
      <c r="E88" s="47">
        <v>1935900</v>
      </c>
      <c r="F88" s="47">
        <v>840000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2775900</v>
      </c>
      <c r="O88" s="48">
        <f t="shared" si="10"/>
        <v>42.462484511954479</v>
      </c>
      <c r="P88" s="9"/>
    </row>
    <row r="89" spans="1:119" ht="16.5" thickBot="1">
      <c r="A89" s="14" t="s">
        <v>73</v>
      </c>
      <c r="B89" s="23"/>
      <c r="C89" s="22"/>
      <c r="D89" s="15">
        <f t="shared" ref="D89:M89" si="16">SUM(D5,D11,D16,D40,D73,D77,D86)</f>
        <v>26637871</v>
      </c>
      <c r="E89" s="15">
        <f t="shared" si="16"/>
        <v>42856167</v>
      </c>
      <c r="F89" s="15">
        <f t="shared" si="16"/>
        <v>6714131</v>
      </c>
      <c r="G89" s="15">
        <f t="shared" si="16"/>
        <v>7969897</v>
      </c>
      <c r="H89" s="15">
        <f t="shared" si="16"/>
        <v>0</v>
      </c>
      <c r="I89" s="15">
        <f t="shared" si="16"/>
        <v>2984017</v>
      </c>
      <c r="J89" s="15">
        <f t="shared" si="16"/>
        <v>0</v>
      </c>
      <c r="K89" s="15">
        <f t="shared" si="16"/>
        <v>0</v>
      </c>
      <c r="L89" s="15">
        <f t="shared" si="16"/>
        <v>0</v>
      </c>
      <c r="M89" s="15">
        <f t="shared" si="16"/>
        <v>0</v>
      </c>
      <c r="N89" s="15">
        <f>SUM(D89:M89)</f>
        <v>87162083</v>
      </c>
      <c r="O89" s="38">
        <f t="shared" si="10"/>
        <v>1333.3040093004756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211</v>
      </c>
      <c r="M91" s="49"/>
      <c r="N91" s="49"/>
      <c r="O91" s="44">
        <v>65373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129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21244089</v>
      </c>
      <c r="E5" s="27">
        <f t="shared" si="0"/>
        <v>4332093</v>
      </c>
      <c r="F5" s="27">
        <f t="shared" si="0"/>
        <v>577615</v>
      </c>
      <c r="G5" s="27">
        <f t="shared" si="0"/>
        <v>893568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27047365</v>
      </c>
      <c r="O5" s="33">
        <f t="shared" ref="O5:O36" si="1">(N5/O$91)</f>
        <v>425.68801347225281</v>
      </c>
      <c r="P5" s="6"/>
    </row>
    <row r="6" spans="1:133">
      <c r="A6" s="12"/>
      <c r="B6" s="25">
        <v>311</v>
      </c>
      <c r="C6" s="20" t="s">
        <v>3</v>
      </c>
      <c r="D6" s="47">
        <v>15493647</v>
      </c>
      <c r="E6" s="47">
        <v>251436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15745083</v>
      </c>
      <c r="O6" s="48">
        <f t="shared" si="1"/>
        <v>247.80576977556737</v>
      </c>
      <c r="P6" s="9"/>
    </row>
    <row r="7" spans="1:133">
      <c r="A7" s="12"/>
      <c r="B7" s="25">
        <v>312.10000000000002</v>
      </c>
      <c r="C7" s="20" t="s">
        <v>12</v>
      </c>
      <c r="D7" s="47">
        <v>5750442</v>
      </c>
      <c r="E7" s="47">
        <v>1333736</v>
      </c>
      <c r="F7" s="47">
        <v>577615</v>
      </c>
      <c r="G7" s="47">
        <v>419519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4" si="2">SUM(D7:M7)</f>
        <v>8081312</v>
      </c>
      <c r="O7" s="48">
        <f t="shared" si="1"/>
        <v>127.18864301677736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628812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628812</v>
      </c>
      <c r="O8" s="48">
        <f t="shared" si="1"/>
        <v>9.8966287890711069</v>
      </c>
      <c r="P8" s="9"/>
    </row>
    <row r="9" spans="1:133">
      <c r="A9" s="12"/>
      <c r="B9" s="25">
        <v>312.39999999999998</v>
      </c>
      <c r="C9" s="20" t="s">
        <v>220</v>
      </c>
      <c r="D9" s="47">
        <v>0</v>
      </c>
      <c r="E9" s="47">
        <v>1797875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1797875</v>
      </c>
      <c r="O9" s="48">
        <f t="shared" si="1"/>
        <v>28.296059051276401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474049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474049</v>
      </c>
      <c r="O10" s="48">
        <f t="shared" si="1"/>
        <v>7.4608738078000565</v>
      </c>
      <c r="P10" s="9"/>
    </row>
    <row r="11" spans="1:133">
      <c r="A11" s="12"/>
      <c r="B11" s="25">
        <v>313.7</v>
      </c>
      <c r="C11" s="20" t="s">
        <v>109</v>
      </c>
      <c r="D11" s="47">
        <v>0</v>
      </c>
      <c r="E11" s="47">
        <v>46097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46097</v>
      </c>
      <c r="O11" s="48">
        <f t="shared" si="1"/>
        <v>0.72550284868897352</v>
      </c>
      <c r="P11" s="9"/>
    </row>
    <row r="12" spans="1:133">
      <c r="A12" s="12"/>
      <c r="B12" s="25">
        <v>315</v>
      </c>
      <c r="C12" s="20" t="s">
        <v>156</v>
      </c>
      <c r="D12" s="47">
        <v>0</v>
      </c>
      <c r="E12" s="47">
        <v>274137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274137</v>
      </c>
      <c r="O12" s="48">
        <f t="shared" si="1"/>
        <v>4.3145361830715476</v>
      </c>
      <c r="P12" s="9"/>
    </row>
    <row r="13" spans="1:133" ht="15.75">
      <c r="A13" s="29" t="s">
        <v>221</v>
      </c>
      <c r="B13" s="30"/>
      <c r="C13" s="31"/>
      <c r="D13" s="32">
        <f t="shared" ref="D13:M13" si="3">SUM(D14:D16)</f>
        <v>0</v>
      </c>
      <c r="E13" s="32">
        <f t="shared" si="3"/>
        <v>655405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655405</v>
      </c>
      <c r="O13" s="46">
        <f t="shared" si="1"/>
        <v>10.315165727596085</v>
      </c>
      <c r="P13" s="10"/>
    </row>
    <row r="14" spans="1:133">
      <c r="A14" s="12"/>
      <c r="B14" s="25">
        <v>321</v>
      </c>
      <c r="C14" s="20" t="s">
        <v>207</v>
      </c>
      <c r="D14" s="47">
        <v>0</v>
      </c>
      <c r="E14" s="47">
        <v>110790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110790</v>
      </c>
      <c r="O14" s="48">
        <f t="shared" si="1"/>
        <v>1.743680946834965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377918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377918</v>
      </c>
      <c r="O15" s="48">
        <f t="shared" si="1"/>
        <v>5.9479051905946045</v>
      </c>
      <c r="P15" s="9"/>
    </row>
    <row r="16" spans="1:133">
      <c r="A16" s="12"/>
      <c r="B16" s="25">
        <v>329</v>
      </c>
      <c r="C16" s="20" t="s">
        <v>208</v>
      </c>
      <c r="D16" s="47">
        <v>0</v>
      </c>
      <c r="E16" s="47">
        <v>166697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166697</v>
      </c>
      <c r="O16" s="48">
        <f t="shared" si="1"/>
        <v>2.6235795901665147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SUM(D18:D39)</f>
        <v>1055136</v>
      </c>
      <c r="E17" s="32">
        <f t="shared" si="4"/>
        <v>5899877</v>
      </c>
      <c r="F17" s="32">
        <f t="shared" si="4"/>
        <v>1600000</v>
      </c>
      <c r="G17" s="32">
        <f t="shared" si="4"/>
        <v>4370672</v>
      </c>
      <c r="H17" s="32">
        <f t="shared" si="4"/>
        <v>0</v>
      </c>
      <c r="I17" s="32">
        <f t="shared" si="4"/>
        <v>191176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13116861</v>
      </c>
      <c r="O17" s="46">
        <f t="shared" si="1"/>
        <v>206.44120054140828</v>
      </c>
      <c r="P17" s="10"/>
    </row>
    <row r="18" spans="1:16">
      <c r="A18" s="12"/>
      <c r="B18" s="25">
        <v>331.1</v>
      </c>
      <c r="C18" s="20" t="s">
        <v>209</v>
      </c>
      <c r="D18" s="47">
        <v>0</v>
      </c>
      <c r="E18" s="47">
        <v>235133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235133</v>
      </c>
      <c r="O18" s="48">
        <f t="shared" si="1"/>
        <v>3.7006673171960087</v>
      </c>
      <c r="P18" s="9"/>
    </row>
    <row r="19" spans="1:16">
      <c r="A19" s="12"/>
      <c r="B19" s="25">
        <v>331.2</v>
      </c>
      <c r="C19" s="20" t="s">
        <v>22</v>
      </c>
      <c r="D19" s="47">
        <v>134968</v>
      </c>
      <c r="E19" s="47">
        <v>412821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547789</v>
      </c>
      <c r="O19" s="48">
        <f t="shared" si="1"/>
        <v>8.6214391387830904</v>
      </c>
      <c r="P19" s="9"/>
    </row>
    <row r="20" spans="1:16">
      <c r="A20" s="12"/>
      <c r="B20" s="25">
        <v>331.39</v>
      </c>
      <c r="C20" s="20" t="s">
        <v>214</v>
      </c>
      <c r="D20" s="47">
        <v>74500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74500</v>
      </c>
      <c r="O20" s="48">
        <f t="shared" si="1"/>
        <v>1.1725266769492273</v>
      </c>
      <c r="P20" s="9"/>
    </row>
    <row r="21" spans="1:16">
      <c r="A21" s="12"/>
      <c r="B21" s="25">
        <v>331.7</v>
      </c>
      <c r="C21" s="20" t="s">
        <v>188</v>
      </c>
      <c r="D21" s="47">
        <v>0</v>
      </c>
      <c r="E21" s="47">
        <v>10000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10000</v>
      </c>
      <c r="O21" s="48">
        <f t="shared" si="1"/>
        <v>0.15738613113412447</v>
      </c>
      <c r="P21" s="9"/>
    </row>
    <row r="22" spans="1:16">
      <c r="A22" s="12"/>
      <c r="B22" s="25">
        <v>333</v>
      </c>
      <c r="C22" s="20" t="s">
        <v>4</v>
      </c>
      <c r="D22" s="47">
        <v>2840</v>
      </c>
      <c r="E22" s="47">
        <v>54549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57389</v>
      </c>
      <c r="O22" s="48">
        <f t="shared" si="1"/>
        <v>0.90322326796562691</v>
      </c>
      <c r="P22" s="9"/>
    </row>
    <row r="23" spans="1:16">
      <c r="A23" s="12"/>
      <c r="B23" s="25">
        <v>334.1</v>
      </c>
      <c r="C23" s="20" t="s">
        <v>111</v>
      </c>
      <c r="D23" s="47">
        <v>2926</v>
      </c>
      <c r="E23" s="47">
        <v>18941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21867</v>
      </c>
      <c r="O23" s="48">
        <f t="shared" si="1"/>
        <v>0.34415625295098995</v>
      </c>
      <c r="P23" s="9"/>
    </row>
    <row r="24" spans="1:16">
      <c r="A24" s="12"/>
      <c r="B24" s="25">
        <v>334.2</v>
      </c>
      <c r="C24" s="20" t="s">
        <v>25</v>
      </c>
      <c r="D24" s="47">
        <v>102959</v>
      </c>
      <c r="E24" s="47">
        <v>314987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417946</v>
      </c>
      <c r="O24" s="48">
        <f t="shared" si="1"/>
        <v>6.5778903962982778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191176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191176</v>
      </c>
      <c r="O25" s="48">
        <f t="shared" si="1"/>
        <v>3.0088451005697379</v>
      </c>
      <c r="P25" s="9"/>
    </row>
    <row r="26" spans="1:16">
      <c r="A26" s="12"/>
      <c r="B26" s="25">
        <v>334.49</v>
      </c>
      <c r="C26" s="20" t="s">
        <v>29</v>
      </c>
      <c r="D26" s="47">
        <v>0</v>
      </c>
      <c r="E26" s="47">
        <v>0</v>
      </c>
      <c r="F26" s="47">
        <v>0</v>
      </c>
      <c r="G26" s="47">
        <v>1804832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6" si="5">SUM(D26:M26)</f>
        <v>1804832</v>
      </c>
      <c r="O26" s="48">
        <f t="shared" si="1"/>
        <v>28.405552582706413</v>
      </c>
      <c r="P26" s="9"/>
    </row>
    <row r="27" spans="1:16">
      <c r="A27" s="12"/>
      <c r="B27" s="25">
        <v>334.5</v>
      </c>
      <c r="C27" s="20" t="s">
        <v>30</v>
      </c>
      <c r="D27" s="47">
        <v>0</v>
      </c>
      <c r="E27" s="47">
        <v>575179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575179</v>
      </c>
      <c r="O27" s="48">
        <f t="shared" si="1"/>
        <v>9.0525197519594567</v>
      </c>
      <c r="P27" s="9"/>
    </row>
    <row r="28" spans="1:16">
      <c r="A28" s="12"/>
      <c r="B28" s="25">
        <v>334.69</v>
      </c>
      <c r="C28" s="20" t="s">
        <v>31</v>
      </c>
      <c r="D28" s="47">
        <v>37822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37822</v>
      </c>
      <c r="O28" s="48">
        <f t="shared" si="1"/>
        <v>0.59526582517548554</v>
      </c>
      <c r="P28" s="9"/>
    </row>
    <row r="29" spans="1:16">
      <c r="A29" s="12"/>
      <c r="B29" s="25">
        <v>334.7</v>
      </c>
      <c r="C29" s="20" t="s">
        <v>32</v>
      </c>
      <c r="D29" s="47">
        <v>64464</v>
      </c>
      <c r="E29" s="47">
        <v>663954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728418</v>
      </c>
      <c r="O29" s="48">
        <f t="shared" si="1"/>
        <v>11.464289086845667</v>
      </c>
      <c r="P29" s="9"/>
    </row>
    <row r="30" spans="1:16">
      <c r="A30" s="12"/>
      <c r="B30" s="25">
        <v>335.12</v>
      </c>
      <c r="C30" s="20" t="s">
        <v>33</v>
      </c>
      <c r="D30" s="47">
        <v>574861</v>
      </c>
      <c r="E30" s="47">
        <v>1123373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1698234</v>
      </c>
      <c r="O30" s="48">
        <f t="shared" si="1"/>
        <v>26.727847902042871</v>
      </c>
      <c r="P30" s="9"/>
    </row>
    <row r="31" spans="1:16">
      <c r="A31" s="12"/>
      <c r="B31" s="25">
        <v>335.13</v>
      </c>
      <c r="C31" s="20" t="s">
        <v>34</v>
      </c>
      <c r="D31" s="47">
        <v>29693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29693</v>
      </c>
      <c r="O31" s="48">
        <f t="shared" si="1"/>
        <v>0.46732663917655576</v>
      </c>
      <c r="P31" s="9"/>
    </row>
    <row r="32" spans="1:16">
      <c r="A32" s="12"/>
      <c r="B32" s="25">
        <v>335.14</v>
      </c>
      <c r="C32" s="20" t="s">
        <v>35</v>
      </c>
      <c r="D32" s="47">
        <v>0</v>
      </c>
      <c r="E32" s="47">
        <v>25746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25746</v>
      </c>
      <c r="O32" s="48">
        <f t="shared" si="1"/>
        <v>0.40520633321791683</v>
      </c>
      <c r="P32" s="9"/>
    </row>
    <row r="33" spans="1:16">
      <c r="A33" s="12"/>
      <c r="B33" s="25">
        <v>335.15</v>
      </c>
      <c r="C33" s="20" t="s">
        <v>36</v>
      </c>
      <c r="D33" s="47">
        <v>12738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12738</v>
      </c>
      <c r="O33" s="48">
        <f t="shared" si="1"/>
        <v>0.20047845383864774</v>
      </c>
      <c r="P33" s="9"/>
    </row>
    <row r="34" spans="1:16">
      <c r="A34" s="12"/>
      <c r="B34" s="25">
        <v>335.16</v>
      </c>
      <c r="C34" s="20" t="s">
        <v>115</v>
      </c>
      <c r="D34" s="47">
        <v>0</v>
      </c>
      <c r="E34" s="47">
        <v>167438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167438</v>
      </c>
      <c r="O34" s="48">
        <f t="shared" si="1"/>
        <v>2.6352419024835529</v>
      </c>
      <c r="P34" s="9"/>
    </row>
    <row r="35" spans="1:16">
      <c r="A35" s="12"/>
      <c r="B35" s="25">
        <v>335.18</v>
      </c>
      <c r="C35" s="20" t="s">
        <v>37</v>
      </c>
      <c r="D35" s="47">
        <v>0</v>
      </c>
      <c r="E35" s="47">
        <v>0</v>
      </c>
      <c r="F35" s="47">
        <v>1600000</v>
      </c>
      <c r="G35" s="47">
        <v>2565840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4165840</v>
      </c>
      <c r="O35" s="48">
        <f t="shared" si="1"/>
        <v>65.56454405237811</v>
      </c>
      <c r="P35" s="9"/>
    </row>
    <row r="36" spans="1:16">
      <c r="A36" s="12"/>
      <c r="B36" s="25">
        <v>335.49</v>
      </c>
      <c r="C36" s="20" t="s">
        <v>40</v>
      </c>
      <c r="D36" s="47">
        <v>0</v>
      </c>
      <c r="E36" s="47">
        <v>2200944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2200944</v>
      </c>
      <c r="O36" s="48">
        <f t="shared" si="1"/>
        <v>34.639806100286442</v>
      </c>
      <c r="P36" s="9"/>
    </row>
    <row r="37" spans="1:16">
      <c r="A37" s="12"/>
      <c r="B37" s="25">
        <v>337.1</v>
      </c>
      <c r="C37" s="20" t="s">
        <v>117</v>
      </c>
      <c r="D37" s="47">
        <v>0</v>
      </c>
      <c r="E37" s="47">
        <v>25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25</v>
      </c>
      <c r="O37" s="48">
        <f t="shared" ref="O37:O68" si="6">(N37/O$91)</f>
        <v>3.9346532783531116E-4</v>
      </c>
      <c r="P37" s="9"/>
    </row>
    <row r="38" spans="1:16">
      <c r="A38" s="12"/>
      <c r="B38" s="25">
        <v>337.9</v>
      </c>
      <c r="C38" s="20" t="s">
        <v>44</v>
      </c>
      <c r="D38" s="47">
        <v>550</v>
      </c>
      <c r="E38" s="47">
        <v>96787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97337</v>
      </c>
      <c r="O38" s="48">
        <f t="shared" si="6"/>
        <v>1.5319493846202272</v>
      </c>
      <c r="P38" s="9"/>
    </row>
    <row r="39" spans="1:16">
      <c r="A39" s="12"/>
      <c r="B39" s="25">
        <v>339</v>
      </c>
      <c r="C39" s="20" t="s">
        <v>45</v>
      </c>
      <c r="D39" s="47">
        <v>16815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16815</v>
      </c>
      <c r="O39" s="48">
        <f t="shared" si="6"/>
        <v>0.2646447795020303</v>
      </c>
      <c r="P39" s="9"/>
    </row>
    <row r="40" spans="1:16" ht="15.75">
      <c r="A40" s="29" t="s">
        <v>50</v>
      </c>
      <c r="B40" s="30"/>
      <c r="C40" s="31"/>
      <c r="D40" s="32">
        <f t="shared" ref="D40:M40" si="7">SUM(D41:D72)</f>
        <v>1009171</v>
      </c>
      <c r="E40" s="32">
        <f t="shared" si="7"/>
        <v>6399766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2084544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9493481</v>
      </c>
      <c r="O40" s="46">
        <f t="shared" si="6"/>
        <v>149.41422455853191</v>
      </c>
      <c r="P40" s="10"/>
    </row>
    <row r="41" spans="1:16">
      <c r="A41" s="12"/>
      <c r="B41" s="25">
        <v>341.1</v>
      </c>
      <c r="C41" s="20" t="s">
        <v>54</v>
      </c>
      <c r="D41" s="47">
        <v>0</v>
      </c>
      <c r="E41" s="47">
        <v>473023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473023</v>
      </c>
      <c r="O41" s="48">
        <f t="shared" si="6"/>
        <v>7.4447259907456953</v>
      </c>
      <c r="P41" s="9"/>
    </row>
    <row r="42" spans="1:16">
      <c r="A42" s="12"/>
      <c r="B42" s="25">
        <v>341.15</v>
      </c>
      <c r="C42" s="20" t="s">
        <v>118</v>
      </c>
      <c r="D42" s="47">
        <v>0</v>
      </c>
      <c r="E42" s="47">
        <v>48566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72" si="8">SUM(D42:M42)</f>
        <v>48566</v>
      </c>
      <c r="O42" s="48">
        <f t="shared" si="6"/>
        <v>0.76436148446598884</v>
      </c>
      <c r="P42" s="9"/>
    </row>
    <row r="43" spans="1:16">
      <c r="A43" s="12"/>
      <c r="B43" s="25">
        <v>341.3</v>
      </c>
      <c r="C43" s="20" t="s">
        <v>55</v>
      </c>
      <c r="D43" s="47">
        <v>22619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22619</v>
      </c>
      <c r="O43" s="48">
        <f t="shared" si="6"/>
        <v>0.3559916900122761</v>
      </c>
      <c r="P43" s="9"/>
    </row>
    <row r="44" spans="1:16">
      <c r="A44" s="12"/>
      <c r="B44" s="25">
        <v>341.51</v>
      </c>
      <c r="C44" s="20" t="s">
        <v>56</v>
      </c>
      <c r="D44" s="47">
        <v>241621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241621</v>
      </c>
      <c r="O44" s="48">
        <f t="shared" si="6"/>
        <v>3.8027794390758287</v>
      </c>
      <c r="P44" s="9"/>
    </row>
    <row r="45" spans="1:16">
      <c r="A45" s="12"/>
      <c r="B45" s="25">
        <v>341.52</v>
      </c>
      <c r="C45" s="20" t="s">
        <v>57</v>
      </c>
      <c r="D45" s="47">
        <v>81129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81129</v>
      </c>
      <c r="O45" s="48">
        <f t="shared" si="6"/>
        <v>1.2768579432780383</v>
      </c>
      <c r="P45" s="9"/>
    </row>
    <row r="46" spans="1:16">
      <c r="A46" s="12"/>
      <c r="B46" s="25">
        <v>341.53</v>
      </c>
      <c r="C46" s="20" t="s">
        <v>210</v>
      </c>
      <c r="D46" s="47">
        <v>8418</v>
      </c>
      <c r="E46" s="47">
        <v>88098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96516</v>
      </c>
      <c r="O46" s="48">
        <f t="shared" si="6"/>
        <v>1.5190279832541156</v>
      </c>
      <c r="P46" s="9"/>
    </row>
    <row r="47" spans="1:16">
      <c r="A47" s="12"/>
      <c r="B47" s="25">
        <v>341.54</v>
      </c>
      <c r="C47" s="20" t="s">
        <v>58</v>
      </c>
      <c r="D47" s="47">
        <v>0</v>
      </c>
      <c r="E47" s="47">
        <v>140936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140936</v>
      </c>
      <c r="O47" s="48">
        <f t="shared" si="6"/>
        <v>2.2181371777518963</v>
      </c>
      <c r="P47" s="9"/>
    </row>
    <row r="48" spans="1:16">
      <c r="A48" s="12"/>
      <c r="B48" s="25">
        <v>341.55</v>
      </c>
      <c r="C48" s="20" t="s">
        <v>59</v>
      </c>
      <c r="D48" s="47">
        <v>4403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4403</v>
      </c>
      <c r="O48" s="48">
        <f t="shared" si="6"/>
        <v>6.9297113538355007E-2</v>
      </c>
      <c r="P48" s="9"/>
    </row>
    <row r="49" spans="1:16">
      <c r="A49" s="12"/>
      <c r="B49" s="25">
        <v>341.8</v>
      </c>
      <c r="C49" s="20" t="s">
        <v>61</v>
      </c>
      <c r="D49" s="47">
        <v>0</v>
      </c>
      <c r="E49" s="47">
        <v>1340242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1340242</v>
      </c>
      <c r="O49" s="48">
        <f t="shared" si="6"/>
        <v>21.093550316346125</v>
      </c>
      <c r="P49" s="9"/>
    </row>
    <row r="50" spans="1:16">
      <c r="A50" s="12"/>
      <c r="B50" s="25">
        <v>341.9</v>
      </c>
      <c r="C50" s="20" t="s">
        <v>62</v>
      </c>
      <c r="D50" s="47">
        <v>387029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387029</v>
      </c>
      <c r="O50" s="48">
        <f t="shared" si="6"/>
        <v>6.0912996946709059</v>
      </c>
      <c r="P50" s="9"/>
    </row>
    <row r="51" spans="1:16">
      <c r="A51" s="12"/>
      <c r="B51" s="25">
        <v>342.1</v>
      </c>
      <c r="C51" s="20" t="s">
        <v>63</v>
      </c>
      <c r="D51" s="47">
        <v>97</v>
      </c>
      <c r="E51" s="47">
        <v>356468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356565</v>
      </c>
      <c r="O51" s="48">
        <f t="shared" si="6"/>
        <v>5.611838584783909</v>
      </c>
      <c r="P51" s="9"/>
    </row>
    <row r="52" spans="1:16">
      <c r="A52" s="12"/>
      <c r="B52" s="25">
        <v>342.3</v>
      </c>
      <c r="C52" s="20" t="s">
        <v>64</v>
      </c>
      <c r="D52" s="47">
        <v>13030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13030</v>
      </c>
      <c r="O52" s="48">
        <f t="shared" si="6"/>
        <v>0.20507412886776416</v>
      </c>
      <c r="P52" s="9"/>
    </row>
    <row r="53" spans="1:16">
      <c r="A53" s="12"/>
      <c r="B53" s="25">
        <v>342.4</v>
      </c>
      <c r="C53" s="20" t="s">
        <v>65</v>
      </c>
      <c r="D53" s="47">
        <v>0</v>
      </c>
      <c r="E53" s="47">
        <v>297700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297700</v>
      </c>
      <c r="O53" s="48">
        <f t="shared" si="6"/>
        <v>4.6853851238628854</v>
      </c>
      <c r="P53" s="9"/>
    </row>
    <row r="54" spans="1:16">
      <c r="A54" s="12"/>
      <c r="B54" s="25">
        <v>342.6</v>
      </c>
      <c r="C54" s="20" t="s">
        <v>66</v>
      </c>
      <c r="D54" s="47">
        <v>0</v>
      </c>
      <c r="E54" s="47">
        <v>1164974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1164974</v>
      </c>
      <c r="O54" s="48">
        <f t="shared" si="6"/>
        <v>18.335075073184552</v>
      </c>
      <c r="P54" s="9"/>
    </row>
    <row r="55" spans="1:16">
      <c r="A55" s="12"/>
      <c r="B55" s="25">
        <v>342.9</v>
      </c>
      <c r="C55" s="20" t="s">
        <v>143</v>
      </c>
      <c r="D55" s="47">
        <v>0</v>
      </c>
      <c r="E55" s="47">
        <v>30490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30490</v>
      </c>
      <c r="O55" s="48">
        <f t="shared" si="6"/>
        <v>0.47987031382794548</v>
      </c>
      <c r="P55" s="9"/>
    </row>
    <row r="56" spans="1:16">
      <c r="A56" s="12"/>
      <c r="B56" s="25">
        <v>343.4</v>
      </c>
      <c r="C56" s="20" t="s">
        <v>67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2084544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2084544</v>
      </c>
      <c r="O56" s="48">
        <f t="shared" si="6"/>
        <v>32.807831533885235</v>
      </c>
      <c r="P56" s="9"/>
    </row>
    <row r="57" spans="1:16">
      <c r="A57" s="12"/>
      <c r="B57" s="25">
        <v>344.9</v>
      </c>
      <c r="C57" s="20" t="s">
        <v>68</v>
      </c>
      <c r="D57" s="47">
        <v>0</v>
      </c>
      <c r="E57" s="47">
        <v>177819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177819</v>
      </c>
      <c r="O57" s="48">
        <f t="shared" si="6"/>
        <v>2.7986244452138878</v>
      </c>
      <c r="P57" s="9"/>
    </row>
    <row r="58" spans="1:16">
      <c r="A58" s="12"/>
      <c r="B58" s="25">
        <v>346.4</v>
      </c>
      <c r="C58" s="20" t="s">
        <v>69</v>
      </c>
      <c r="D58" s="47">
        <v>4496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4496</v>
      </c>
      <c r="O58" s="48">
        <f t="shared" si="6"/>
        <v>7.076080455790236E-2</v>
      </c>
      <c r="P58" s="9"/>
    </row>
    <row r="59" spans="1:16">
      <c r="A59" s="12"/>
      <c r="B59" s="25">
        <v>347.1</v>
      </c>
      <c r="C59" s="20" t="s">
        <v>70</v>
      </c>
      <c r="D59" s="47">
        <v>8600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8600</v>
      </c>
      <c r="O59" s="48">
        <f t="shared" si="6"/>
        <v>0.13535207277534703</v>
      </c>
      <c r="P59" s="9"/>
    </row>
    <row r="60" spans="1:16">
      <c r="A60" s="12"/>
      <c r="B60" s="25">
        <v>348.12</v>
      </c>
      <c r="C60" s="39" t="s">
        <v>75</v>
      </c>
      <c r="D60" s="47">
        <v>0</v>
      </c>
      <c r="E60" s="47">
        <v>15542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15542</v>
      </c>
      <c r="O60" s="48">
        <f t="shared" si="6"/>
        <v>0.24460952500865624</v>
      </c>
      <c r="P60" s="9"/>
    </row>
    <row r="61" spans="1:16">
      <c r="A61" s="12"/>
      <c r="B61" s="25">
        <v>348.13</v>
      </c>
      <c r="C61" s="39" t="s">
        <v>144</v>
      </c>
      <c r="D61" s="47">
        <v>39220</v>
      </c>
      <c r="E61" s="47">
        <v>597370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636590</v>
      </c>
      <c r="O61" s="48">
        <f t="shared" si="6"/>
        <v>10.019043721867229</v>
      </c>
      <c r="P61" s="9"/>
    </row>
    <row r="62" spans="1:16">
      <c r="A62" s="12"/>
      <c r="B62" s="25">
        <v>348.22</v>
      </c>
      <c r="C62" s="39" t="s">
        <v>76</v>
      </c>
      <c r="D62" s="47">
        <v>0</v>
      </c>
      <c r="E62" s="47">
        <v>9562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9562</v>
      </c>
      <c r="O62" s="48">
        <f t="shared" si="6"/>
        <v>0.15049261859044982</v>
      </c>
      <c r="P62" s="9"/>
    </row>
    <row r="63" spans="1:16">
      <c r="A63" s="12"/>
      <c r="B63" s="25">
        <v>348.23</v>
      </c>
      <c r="C63" s="39" t="s">
        <v>77</v>
      </c>
      <c r="D63" s="47">
        <v>0</v>
      </c>
      <c r="E63" s="47">
        <v>135332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135332</v>
      </c>
      <c r="O63" s="48">
        <f t="shared" si="6"/>
        <v>2.1299379898643331</v>
      </c>
      <c r="P63" s="9"/>
    </row>
    <row r="64" spans="1:16">
      <c r="A64" s="12"/>
      <c r="B64" s="25">
        <v>348.31</v>
      </c>
      <c r="C64" s="39" t="s">
        <v>78</v>
      </c>
      <c r="D64" s="47">
        <v>185623</v>
      </c>
      <c r="E64" s="47">
        <v>229879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415502</v>
      </c>
      <c r="O64" s="48">
        <f t="shared" si="6"/>
        <v>6.5394252258490981</v>
      </c>
      <c r="P64" s="9"/>
    </row>
    <row r="65" spans="1:16">
      <c r="A65" s="12"/>
      <c r="B65" s="25">
        <v>348.32</v>
      </c>
      <c r="C65" s="39" t="s">
        <v>79</v>
      </c>
      <c r="D65" s="47">
        <v>0</v>
      </c>
      <c r="E65" s="47">
        <v>6251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6251</v>
      </c>
      <c r="O65" s="48">
        <f t="shared" si="6"/>
        <v>9.8382070571941205E-2</v>
      </c>
      <c r="P65" s="9"/>
    </row>
    <row r="66" spans="1:16">
      <c r="A66" s="12"/>
      <c r="B66" s="25">
        <v>348.41</v>
      </c>
      <c r="C66" s="39" t="s">
        <v>80</v>
      </c>
      <c r="D66" s="47">
        <v>10060</v>
      </c>
      <c r="E66" s="47">
        <v>200815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210875</v>
      </c>
      <c r="O66" s="48">
        <f t="shared" si="6"/>
        <v>3.3188800402908494</v>
      </c>
      <c r="P66" s="9"/>
    </row>
    <row r="67" spans="1:16">
      <c r="A67" s="12"/>
      <c r="B67" s="25">
        <v>348.42</v>
      </c>
      <c r="C67" s="39" t="s">
        <v>81</v>
      </c>
      <c r="D67" s="47">
        <v>0</v>
      </c>
      <c r="E67" s="47">
        <v>62702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62702</v>
      </c>
      <c r="O67" s="48">
        <f t="shared" si="6"/>
        <v>0.98684251943718715</v>
      </c>
      <c r="P67" s="9"/>
    </row>
    <row r="68" spans="1:16">
      <c r="A68" s="12"/>
      <c r="B68" s="25">
        <v>348.52</v>
      </c>
      <c r="C68" s="39" t="s">
        <v>83</v>
      </c>
      <c r="D68" s="47">
        <v>0</v>
      </c>
      <c r="E68" s="47">
        <v>116391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116391</v>
      </c>
      <c r="O68" s="48">
        <f t="shared" si="6"/>
        <v>1.8318329188831881</v>
      </c>
      <c r="P68" s="9"/>
    </row>
    <row r="69" spans="1:16">
      <c r="A69" s="12"/>
      <c r="B69" s="25">
        <v>348.53</v>
      </c>
      <c r="C69" s="39" t="s">
        <v>84</v>
      </c>
      <c r="D69" s="47">
        <v>0</v>
      </c>
      <c r="E69" s="47">
        <v>850965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850965</v>
      </c>
      <c r="O69" s="48">
        <f t="shared" ref="O69:O89" si="9">(N69/O$91)</f>
        <v>13.393008908055021</v>
      </c>
      <c r="P69" s="9"/>
    </row>
    <row r="70" spans="1:16">
      <c r="A70" s="12"/>
      <c r="B70" s="25">
        <v>348.71</v>
      </c>
      <c r="C70" s="39" t="s">
        <v>86</v>
      </c>
      <c r="D70" s="47">
        <v>0</v>
      </c>
      <c r="E70" s="47">
        <v>51595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51595</v>
      </c>
      <c r="O70" s="48">
        <f t="shared" si="9"/>
        <v>0.81203374358651514</v>
      </c>
      <c r="P70" s="9"/>
    </row>
    <row r="71" spans="1:16">
      <c r="A71" s="12"/>
      <c r="B71" s="25">
        <v>348.72</v>
      </c>
      <c r="C71" s="39" t="s">
        <v>87</v>
      </c>
      <c r="D71" s="47">
        <v>0</v>
      </c>
      <c r="E71" s="47">
        <v>5046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5046</v>
      </c>
      <c r="O71" s="48">
        <f t="shared" si="9"/>
        <v>7.9417041770279209E-2</v>
      </c>
      <c r="P71" s="9"/>
    </row>
    <row r="72" spans="1:16">
      <c r="A72" s="12"/>
      <c r="B72" s="25">
        <v>349</v>
      </c>
      <c r="C72" s="20" t="s">
        <v>1</v>
      </c>
      <c r="D72" s="47">
        <v>2826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2826</v>
      </c>
      <c r="O72" s="48">
        <f t="shared" si="9"/>
        <v>4.4477320658503572E-2</v>
      </c>
      <c r="P72" s="9"/>
    </row>
    <row r="73" spans="1:16" ht="15.75">
      <c r="A73" s="29" t="s">
        <v>51</v>
      </c>
      <c r="B73" s="30"/>
      <c r="C73" s="31"/>
      <c r="D73" s="32">
        <f t="shared" ref="D73:M73" si="10">SUM(D74:D76)</f>
        <v>156081</v>
      </c>
      <c r="E73" s="32">
        <f t="shared" si="10"/>
        <v>511215</v>
      </c>
      <c r="F73" s="32">
        <f t="shared" si="10"/>
        <v>0</v>
      </c>
      <c r="G73" s="32">
        <f t="shared" si="10"/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ref="N73:N78" si="11">SUM(D73:M73)</f>
        <v>667296</v>
      </c>
      <c r="O73" s="46">
        <f t="shared" si="9"/>
        <v>10.502313576127671</v>
      </c>
      <c r="P73" s="10"/>
    </row>
    <row r="74" spans="1:16">
      <c r="A74" s="13"/>
      <c r="B74" s="40">
        <v>352</v>
      </c>
      <c r="C74" s="21" t="s">
        <v>89</v>
      </c>
      <c r="D74" s="47">
        <v>33109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33109</v>
      </c>
      <c r="O74" s="48">
        <f t="shared" si="9"/>
        <v>0.52108974157197263</v>
      </c>
      <c r="P74" s="9"/>
    </row>
    <row r="75" spans="1:16">
      <c r="A75" s="13"/>
      <c r="B75" s="40">
        <v>354</v>
      </c>
      <c r="C75" s="21" t="s">
        <v>146</v>
      </c>
      <c r="D75" s="47">
        <v>0</v>
      </c>
      <c r="E75" s="47">
        <v>650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650</v>
      </c>
      <c r="O75" s="48">
        <f t="shared" si="9"/>
        <v>1.023009852371809E-2</v>
      </c>
      <c r="P75" s="9"/>
    </row>
    <row r="76" spans="1:16">
      <c r="A76" s="13"/>
      <c r="B76" s="40">
        <v>359</v>
      </c>
      <c r="C76" s="21" t="s">
        <v>90</v>
      </c>
      <c r="D76" s="47">
        <v>122972</v>
      </c>
      <c r="E76" s="47">
        <v>510565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633537</v>
      </c>
      <c r="O76" s="48">
        <f t="shared" si="9"/>
        <v>9.9709937360319802</v>
      </c>
      <c r="P76" s="9"/>
    </row>
    <row r="77" spans="1:16" ht="15.75">
      <c r="A77" s="29" t="s">
        <v>5</v>
      </c>
      <c r="B77" s="30"/>
      <c r="C77" s="31"/>
      <c r="D77" s="32">
        <f t="shared" ref="D77:M77" si="12">SUM(D78:D85)</f>
        <v>907809</v>
      </c>
      <c r="E77" s="32">
        <f t="shared" si="12"/>
        <v>5927927</v>
      </c>
      <c r="F77" s="32">
        <f t="shared" si="12"/>
        <v>236082</v>
      </c>
      <c r="G77" s="32">
        <f t="shared" si="12"/>
        <v>251225</v>
      </c>
      <c r="H77" s="32">
        <f t="shared" si="12"/>
        <v>0</v>
      </c>
      <c r="I77" s="32">
        <f t="shared" si="12"/>
        <v>506436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1"/>
        <v>7829479</v>
      </c>
      <c r="O77" s="46">
        <f t="shared" si="9"/>
        <v>123.22514086058736</v>
      </c>
      <c r="P77" s="10"/>
    </row>
    <row r="78" spans="1:16">
      <c r="A78" s="12"/>
      <c r="B78" s="25">
        <v>361</v>
      </c>
      <c r="C78" s="20" t="s">
        <v>222</v>
      </c>
      <c r="D78" s="47">
        <v>699874</v>
      </c>
      <c r="E78" s="47">
        <v>640011</v>
      </c>
      <c r="F78" s="47">
        <v>52642</v>
      </c>
      <c r="G78" s="47">
        <v>219043</v>
      </c>
      <c r="H78" s="47">
        <v>0</v>
      </c>
      <c r="I78" s="47">
        <v>495028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2106598</v>
      </c>
      <c r="O78" s="48">
        <f t="shared" si="9"/>
        <v>33.154930907488435</v>
      </c>
      <c r="P78" s="9"/>
    </row>
    <row r="79" spans="1:16">
      <c r="A79" s="12"/>
      <c r="B79" s="25">
        <v>362</v>
      </c>
      <c r="C79" s="20" t="s">
        <v>93</v>
      </c>
      <c r="D79" s="47">
        <v>9300</v>
      </c>
      <c r="E79" s="47">
        <v>65400</v>
      </c>
      <c r="F79" s="47">
        <v>177304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5" si="13">SUM(D79:M79)</f>
        <v>252004</v>
      </c>
      <c r="O79" s="48">
        <f t="shared" si="9"/>
        <v>3.96619345903239</v>
      </c>
      <c r="P79" s="9"/>
    </row>
    <row r="80" spans="1:16">
      <c r="A80" s="12"/>
      <c r="B80" s="25">
        <v>363.11</v>
      </c>
      <c r="C80" s="20" t="s">
        <v>147</v>
      </c>
      <c r="D80" s="47">
        <v>0</v>
      </c>
      <c r="E80" s="47">
        <v>0</v>
      </c>
      <c r="F80" s="47">
        <v>0</v>
      </c>
      <c r="G80" s="47">
        <v>20688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20688</v>
      </c>
      <c r="O80" s="48">
        <f t="shared" si="9"/>
        <v>0.32560042809027667</v>
      </c>
      <c r="P80" s="9"/>
    </row>
    <row r="81" spans="1:119">
      <c r="A81" s="12"/>
      <c r="B81" s="25">
        <v>363.12</v>
      </c>
      <c r="C81" s="20" t="s">
        <v>148</v>
      </c>
      <c r="D81" s="47">
        <v>0</v>
      </c>
      <c r="E81" s="47">
        <v>4754195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4754195</v>
      </c>
      <c r="O81" s="48">
        <f t="shared" si="9"/>
        <v>74.824435770719887</v>
      </c>
      <c r="P81" s="9"/>
    </row>
    <row r="82" spans="1:119">
      <c r="A82" s="12"/>
      <c r="B82" s="25">
        <v>364</v>
      </c>
      <c r="C82" s="20" t="s">
        <v>180</v>
      </c>
      <c r="D82" s="47">
        <v>44331</v>
      </c>
      <c r="E82" s="47">
        <v>111000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155331</v>
      </c>
      <c r="O82" s="48">
        <f t="shared" si="9"/>
        <v>2.4446945135194689</v>
      </c>
      <c r="P82" s="9"/>
    </row>
    <row r="83" spans="1:119">
      <c r="A83" s="12"/>
      <c r="B83" s="25">
        <v>365</v>
      </c>
      <c r="C83" s="20" t="s">
        <v>181</v>
      </c>
      <c r="D83" s="47">
        <v>0</v>
      </c>
      <c r="E83" s="47">
        <v>37509</v>
      </c>
      <c r="F83" s="47">
        <v>0</v>
      </c>
      <c r="G83" s="47">
        <v>0</v>
      </c>
      <c r="H83" s="47">
        <v>0</v>
      </c>
      <c r="I83" s="47">
        <v>11318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48827</v>
      </c>
      <c r="O83" s="48">
        <f t="shared" si="9"/>
        <v>0.76846926248858949</v>
      </c>
      <c r="P83" s="9"/>
    </row>
    <row r="84" spans="1:119">
      <c r="A84" s="12"/>
      <c r="B84" s="25">
        <v>366</v>
      </c>
      <c r="C84" s="20" t="s">
        <v>95</v>
      </c>
      <c r="D84" s="47">
        <v>19225</v>
      </c>
      <c r="E84" s="47">
        <v>2650</v>
      </c>
      <c r="F84" s="47">
        <v>0</v>
      </c>
      <c r="G84" s="47">
        <v>10471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32346</v>
      </c>
      <c r="O84" s="48">
        <f t="shared" si="9"/>
        <v>0.50908117976643896</v>
      </c>
      <c r="P84" s="9"/>
    </row>
    <row r="85" spans="1:119">
      <c r="A85" s="12"/>
      <c r="B85" s="25">
        <v>369.9</v>
      </c>
      <c r="C85" s="20" t="s">
        <v>96</v>
      </c>
      <c r="D85" s="47">
        <v>135079</v>
      </c>
      <c r="E85" s="47">
        <v>317162</v>
      </c>
      <c r="F85" s="47">
        <v>6136</v>
      </c>
      <c r="G85" s="47">
        <v>1023</v>
      </c>
      <c r="H85" s="47">
        <v>0</v>
      </c>
      <c r="I85" s="47">
        <v>90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459490</v>
      </c>
      <c r="O85" s="48">
        <f t="shared" si="9"/>
        <v>7.2317353394818848</v>
      </c>
      <c r="P85" s="9"/>
    </row>
    <row r="86" spans="1:119" ht="15.75">
      <c r="A86" s="29" t="s">
        <v>52</v>
      </c>
      <c r="B86" s="30"/>
      <c r="C86" s="31"/>
      <c r="D86" s="32">
        <f t="shared" ref="D86:M86" si="14">SUM(D87:D88)</f>
        <v>828437</v>
      </c>
      <c r="E86" s="32">
        <f t="shared" si="14"/>
        <v>14509784</v>
      </c>
      <c r="F86" s="32">
        <f t="shared" si="14"/>
        <v>0</v>
      </c>
      <c r="G86" s="32">
        <f t="shared" si="14"/>
        <v>0</v>
      </c>
      <c r="H86" s="32">
        <f t="shared" si="14"/>
        <v>0</v>
      </c>
      <c r="I86" s="32">
        <f t="shared" si="14"/>
        <v>0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>SUM(D86:M86)</f>
        <v>15338221</v>
      </c>
      <c r="O86" s="46">
        <f t="shared" si="9"/>
        <v>241.40232616701817</v>
      </c>
      <c r="P86" s="9"/>
    </row>
    <row r="87" spans="1:119">
      <c r="A87" s="12"/>
      <c r="B87" s="25">
        <v>381</v>
      </c>
      <c r="C87" s="20" t="s">
        <v>97</v>
      </c>
      <c r="D87" s="47">
        <v>828437</v>
      </c>
      <c r="E87" s="47">
        <v>14227759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15056196</v>
      </c>
      <c r="O87" s="48">
        <f t="shared" si="9"/>
        <v>236.96364380370801</v>
      </c>
      <c r="P87" s="9"/>
    </row>
    <row r="88" spans="1:119" ht="15.75" thickBot="1">
      <c r="A88" s="12"/>
      <c r="B88" s="25">
        <v>384</v>
      </c>
      <c r="C88" s="20" t="s">
        <v>98</v>
      </c>
      <c r="D88" s="47">
        <v>0</v>
      </c>
      <c r="E88" s="47">
        <v>282025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282025</v>
      </c>
      <c r="O88" s="48">
        <f t="shared" si="9"/>
        <v>4.4386823633101455</v>
      </c>
      <c r="P88" s="9"/>
    </row>
    <row r="89" spans="1:119" ht="16.5" thickBot="1">
      <c r="A89" s="14" t="s">
        <v>73</v>
      </c>
      <c r="B89" s="23"/>
      <c r="C89" s="22"/>
      <c r="D89" s="15">
        <f t="shared" ref="D89:M89" si="15">SUM(D5,D13,D17,D40,D73,D77,D86)</f>
        <v>25200723</v>
      </c>
      <c r="E89" s="15">
        <f t="shared" si="15"/>
        <v>38236067</v>
      </c>
      <c r="F89" s="15">
        <f t="shared" si="15"/>
        <v>2413697</v>
      </c>
      <c r="G89" s="15">
        <f t="shared" si="15"/>
        <v>5515465</v>
      </c>
      <c r="H89" s="15">
        <f t="shared" si="15"/>
        <v>0</v>
      </c>
      <c r="I89" s="15">
        <f t="shared" si="15"/>
        <v>2782156</v>
      </c>
      <c r="J89" s="15">
        <f t="shared" si="15"/>
        <v>0</v>
      </c>
      <c r="K89" s="15">
        <f t="shared" si="15"/>
        <v>0</v>
      </c>
      <c r="L89" s="15">
        <f t="shared" si="15"/>
        <v>0</v>
      </c>
      <c r="M89" s="15">
        <f t="shared" si="15"/>
        <v>0</v>
      </c>
      <c r="N89" s="15">
        <f>SUM(D89:M89)</f>
        <v>74148108</v>
      </c>
      <c r="O89" s="38">
        <f t="shared" si="9"/>
        <v>1166.9883849035223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223</v>
      </c>
      <c r="M91" s="49"/>
      <c r="N91" s="49"/>
      <c r="O91" s="44">
        <v>63538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129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69"/>
      <c r="M3" s="70"/>
      <c r="N3" s="36"/>
      <c r="O3" s="37"/>
      <c r="P3" s="71" t="s">
        <v>240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241</v>
      </c>
      <c r="N4" s="35" t="s">
        <v>11</v>
      </c>
      <c r="O4" s="35" t="s">
        <v>242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243</v>
      </c>
      <c r="B5" s="26"/>
      <c r="C5" s="26"/>
      <c r="D5" s="27">
        <f t="shared" ref="D5:N5" si="0">SUM(D6:D11)</f>
        <v>29040644</v>
      </c>
      <c r="E5" s="27">
        <f t="shared" si="0"/>
        <v>9414220</v>
      </c>
      <c r="F5" s="27">
        <f t="shared" si="0"/>
        <v>796615</v>
      </c>
      <c r="G5" s="27">
        <f t="shared" si="0"/>
        <v>1868981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9" si="1">SUM(D5:N5)</f>
        <v>41120460</v>
      </c>
      <c r="P5" s="33">
        <f t="shared" ref="P5:P36" si="2">(O5/P$97)</f>
        <v>589.04238708475987</v>
      </c>
      <c r="Q5" s="6"/>
    </row>
    <row r="6" spans="1:134">
      <c r="A6" s="12"/>
      <c r="B6" s="25">
        <v>311</v>
      </c>
      <c r="C6" s="20" t="s">
        <v>3</v>
      </c>
      <c r="D6" s="47">
        <v>23591583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23591583</v>
      </c>
      <c r="P6" s="48">
        <f t="shared" si="2"/>
        <v>337.94472059476573</v>
      </c>
      <c r="Q6" s="9"/>
    </row>
    <row r="7" spans="1:134">
      <c r="A7" s="12"/>
      <c r="B7" s="25">
        <v>312.3</v>
      </c>
      <c r="C7" s="20" t="s">
        <v>13</v>
      </c>
      <c r="D7" s="47">
        <v>0</v>
      </c>
      <c r="E7" s="47">
        <v>864063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864063</v>
      </c>
      <c r="P7" s="48">
        <f t="shared" si="2"/>
        <v>12.377530117893109</v>
      </c>
      <c r="Q7" s="9"/>
    </row>
    <row r="8" spans="1:134">
      <c r="A8" s="12"/>
      <c r="B8" s="25">
        <v>312.41000000000003</v>
      </c>
      <c r="C8" s="20" t="s">
        <v>244</v>
      </c>
      <c r="D8" s="47">
        <v>0</v>
      </c>
      <c r="E8" s="47">
        <v>2471316</v>
      </c>
      <c r="F8" s="47">
        <v>796615</v>
      </c>
      <c r="G8" s="47">
        <v>1868981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5136912</v>
      </c>
      <c r="P8" s="48">
        <f t="shared" si="2"/>
        <v>73.585239725536823</v>
      </c>
      <c r="Q8" s="9"/>
    </row>
    <row r="9" spans="1:134">
      <c r="A9" s="12"/>
      <c r="B9" s="25">
        <v>312.63</v>
      </c>
      <c r="C9" s="20" t="s">
        <v>245</v>
      </c>
      <c r="D9" s="47">
        <v>5449061</v>
      </c>
      <c r="E9" s="47">
        <v>5006000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10455061</v>
      </c>
      <c r="P9" s="48">
        <f t="shared" si="2"/>
        <v>149.7666633242132</v>
      </c>
      <c r="Q9" s="9"/>
    </row>
    <row r="10" spans="1:134">
      <c r="A10" s="12"/>
      <c r="B10" s="25">
        <v>315.10000000000002</v>
      </c>
      <c r="C10" s="20" t="s">
        <v>246</v>
      </c>
      <c r="D10" s="47">
        <v>0</v>
      </c>
      <c r="E10" s="47">
        <v>1068076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1068076</v>
      </c>
      <c r="P10" s="48">
        <f t="shared" si="2"/>
        <v>15.299975647839103</v>
      </c>
      <c r="Q10" s="9"/>
    </row>
    <row r="11" spans="1:134">
      <c r="A11" s="12"/>
      <c r="B11" s="25">
        <v>316</v>
      </c>
      <c r="C11" s="20" t="s">
        <v>157</v>
      </c>
      <c r="D11" s="47">
        <v>0</v>
      </c>
      <c r="E11" s="47">
        <v>4765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4765</v>
      </c>
      <c r="P11" s="48">
        <f t="shared" si="2"/>
        <v>6.8257674511882416E-2</v>
      </c>
      <c r="Q11" s="9"/>
    </row>
    <row r="12" spans="1:134" ht="15.75">
      <c r="A12" s="29" t="s">
        <v>18</v>
      </c>
      <c r="B12" s="30"/>
      <c r="C12" s="31"/>
      <c r="D12" s="32">
        <f t="shared" ref="D12:N12" si="3">SUM(D13:D16)</f>
        <v>0</v>
      </c>
      <c r="E12" s="32">
        <f t="shared" si="3"/>
        <v>6433734</v>
      </c>
      <c r="F12" s="32">
        <f t="shared" si="3"/>
        <v>0</v>
      </c>
      <c r="G12" s="32">
        <f t="shared" si="3"/>
        <v>4753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6438487</v>
      </c>
      <c r="P12" s="46">
        <f t="shared" si="2"/>
        <v>92.230041971665543</v>
      </c>
      <c r="Q12" s="10"/>
    </row>
    <row r="13" spans="1:134">
      <c r="A13" s="12"/>
      <c r="B13" s="25">
        <v>322</v>
      </c>
      <c r="C13" s="20" t="s">
        <v>247</v>
      </c>
      <c r="D13" s="47">
        <v>0</v>
      </c>
      <c r="E13" s="47">
        <v>469404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469404</v>
      </c>
      <c r="P13" s="48">
        <f t="shared" si="2"/>
        <v>6.7241186666475672</v>
      </c>
      <c r="Q13" s="9"/>
    </row>
    <row r="14" spans="1:134">
      <c r="A14" s="12"/>
      <c r="B14" s="25">
        <v>323.7</v>
      </c>
      <c r="C14" s="20" t="s">
        <v>109</v>
      </c>
      <c r="D14" s="47">
        <v>0</v>
      </c>
      <c r="E14" s="47">
        <v>168622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168622</v>
      </c>
      <c r="P14" s="48">
        <f t="shared" si="2"/>
        <v>2.4154765144895358</v>
      </c>
      <c r="Q14" s="9"/>
    </row>
    <row r="15" spans="1:134">
      <c r="A15" s="12"/>
      <c r="B15" s="25">
        <v>325.10000000000002</v>
      </c>
      <c r="C15" s="20" t="s">
        <v>147</v>
      </c>
      <c r="D15" s="47">
        <v>0</v>
      </c>
      <c r="E15" s="47">
        <v>0</v>
      </c>
      <c r="F15" s="47">
        <v>0</v>
      </c>
      <c r="G15" s="47">
        <v>4753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4753</v>
      </c>
      <c r="P15" s="48">
        <f t="shared" si="2"/>
        <v>6.8085776905556589E-2</v>
      </c>
      <c r="Q15" s="9"/>
    </row>
    <row r="16" spans="1:134">
      <c r="A16" s="12"/>
      <c r="B16" s="25">
        <v>325.2</v>
      </c>
      <c r="C16" s="20" t="s">
        <v>20</v>
      </c>
      <c r="D16" s="47">
        <v>0</v>
      </c>
      <c r="E16" s="47">
        <v>5795708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5795708</v>
      </c>
      <c r="P16" s="48">
        <f t="shared" si="2"/>
        <v>83.022361013622884</v>
      </c>
      <c r="Q16" s="9"/>
    </row>
    <row r="17" spans="1:17" ht="15.75">
      <c r="A17" s="29" t="s">
        <v>248</v>
      </c>
      <c r="B17" s="30"/>
      <c r="C17" s="31"/>
      <c r="D17" s="32">
        <f t="shared" ref="D17:N17" si="4">SUM(D18:D44)</f>
        <v>6540200</v>
      </c>
      <c r="E17" s="32">
        <f t="shared" si="4"/>
        <v>15142339</v>
      </c>
      <c r="F17" s="32">
        <f t="shared" si="4"/>
        <v>640000</v>
      </c>
      <c r="G17" s="32">
        <f t="shared" si="4"/>
        <v>4807015</v>
      </c>
      <c r="H17" s="32">
        <f t="shared" si="4"/>
        <v>0</v>
      </c>
      <c r="I17" s="32">
        <f t="shared" si="4"/>
        <v>93750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5">
        <f t="shared" si="1"/>
        <v>27223304</v>
      </c>
      <c r="P17" s="46">
        <f t="shared" si="2"/>
        <v>389.96839949003709</v>
      </c>
      <c r="Q17" s="10"/>
    </row>
    <row r="18" spans="1:17">
      <c r="A18" s="12"/>
      <c r="B18" s="25">
        <v>331.1</v>
      </c>
      <c r="C18" s="20" t="s">
        <v>209</v>
      </c>
      <c r="D18" s="47">
        <v>0</v>
      </c>
      <c r="E18" s="47">
        <v>134816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134816</v>
      </c>
      <c r="P18" s="48">
        <f t="shared" si="2"/>
        <v>1.931212307868613</v>
      </c>
      <c r="Q18" s="9"/>
    </row>
    <row r="19" spans="1:17">
      <c r="A19" s="12"/>
      <c r="B19" s="25">
        <v>331.2</v>
      </c>
      <c r="C19" s="20" t="s">
        <v>22</v>
      </c>
      <c r="D19" s="47">
        <v>64350</v>
      </c>
      <c r="E19" s="47">
        <v>3616869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3681219</v>
      </c>
      <c r="P19" s="48">
        <f t="shared" si="2"/>
        <v>52.732727871764382</v>
      </c>
      <c r="Q19" s="9"/>
    </row>
    <row r="20" spans="1:17">
      <c r="A20" s="12"/>
      <c r="B20" s="25">
        <v>331.49</v>
      </c>
      <c r="C20" s="20" t="s">
        <v>26</v>
      </c>
      <c r="D20" s="47">
        <v>0</v>
      </c>
      <c r="E20" s="47">
        <v>3202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40" si="5">SUM(D20:N20)</f>
        <v>3202</v>
      </c>
      <c r="P20" s="48">
        <f t="shared" si="2"/>
        <v>4.5868011287942816E-2</v>
      </c>
      <c r="Q20" s="9"/>
    </row>
    <row r="21" spans="1:17">
      <c r="A21" s="12"/>
      <c r="B21" s="25">
        <v>331.5</v>
      </c>
      <c r="C21" s="20" t="s">
        <v>131</v>
      </c>
      <c r="D21" s="47">
        <v>0</v>
      </c>
      <c r="E21" s="47">
        <v>50709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50709</v>
      </c>
      <c r="P21" s="48">
        <f t="shared" si="2"/>
        <v>0.72639630993138415</v>
      </c>
      <c r="Q21" s="9"/>
    </row>
    <row r="22" spans="1:17">
      <c r="A22" s="12"/>
      <c r="B22" s="25">
        <v>331.65</v>
      </c>
      <c r="C22" s="20" t="s">
        <v>27</v>
      </c>
      <c r="D22" s="47">
        <v>0</v>
      </c>
      <c r="E22" s="47">
        <v>83872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83872</v>
      </c>
      <c r="P22" s="48">
        <f t="shared" si="2"/>
        <v>1.2014496698133479</v>
      </c>
      <c r="Q22" s="9"/>
    </row>
    <row r="23" spans="1:17">
      <c r="A23" s="12"/>
      <c r="B23" s="25">
        <v>331.69</v>
      </c>
      <c r="C23" s="20" t="s">
        <v>110</v>
      </c>
      <c r="D23" s="47">
        <v>0</v>
      </c>
      <c r="E23" s="47">
        <v>51000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51000</v>
      </c>
      <c r="P23" s="48">
        <f t="shared" si="2"/>
        <v>0.73056482688478563</v>
      </c>
      <c r="Q23" s="9"/>
    </row>
    <row r="24" spans="1:17">
      <c r="A24" s="12"/>
      <c r="B24" s="25">
        <v>333</v>
      </c>
      <c r="C24" s="20" t="s">
        <v>4</v>
      </c>
      <c r="D24" s="47">
        <v>229787</v>
      </c>
      <c r="E24" s="47">
        <v>92354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322141</v>
      </c>
      <c r="P24" s="48">
        <f t="shared" si="2"/>
        <v>4.6146055666174846</v>
      </c>
      <c r="Q24" s="9"/>
    </row>
    <row r="25" spans="1:17">
      <c r="A25" s="12"/>
      <c r="B25" s="25">
        <v>334.1</v>
      </c>
      <c r="C25" s="20" t="s">
        <v>111</v>
      </c>
      <c r="D25" s="47">
        <v>2739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2739</v>
      </c>
      <c r="P25" s="48">
        <f t="shared" si="2"/>
        <v>3.9235628643871132E-2</v>
      </c>
      <c r="Q25" s="9"/>
    </row>
    <row r="26" spans="1:17">
      <c r="A26" s="12"/>
      <c r="B26" s="25">
        <v>334.2</v>
      </c>
      <c r="C26" s="20" t="s">
        <v>25</v>
      </c>
      <c r="D26" s="47">
        <v>330485</v>
      </c>
      <c r="E26" s="47">
        <v>17178</v>
      </c>
      <c r="F26" s="47">
        <v>0</v>
      </c>
      <c r="G26" s="47">
        <v>30000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377663</v>
      </c>
      <c r="P26" s="48">
        <f t="shared" si="2"/>
        <v>5.4099471414860547</v>
      </c>
      <c r="Q26" s="9"/>
    </row>
    <row r="27" spans="1:17">
      <c r="A27" s="12"/>
      <c r="B27" s="25">
        <v>334.34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93750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93750</v>
      </c>
      <c r="P27" s="48">
        <f t="shared" si="2"/>
        <v>1.3429500494205617</v>
      </c>
      <c r="Q27" s="9"/>
    </row>
    <row r="28" spans="1:17">
      <c r="A28" s="12"/>
      <c r="B28" s="25">
        <v>334.39</v>
      </c>
      <c r="C28" s="20" t="s">
        <v>113</v>
      </c>
      <c r="D28" s="47">
        <v>0</v>
      </c>
      <c r="E28" s="47">
        <v>0</v>
      </c>
      <c r="F28" s="47">
        <v>0</v>
      </c>
      <c r="G28" s="47">
        <v>1886213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1886213</v>
      </c>
      <c r="P28" s="48">
        <f t="shared" si="2"/>
        <v>27.019624976722199</v>
      </c>
      <c r="Q28" s="9"/>
    </row>
    <row r="29" spans="1:17">
      <c r="A29" s="12"/>
      <c r="B29" s="25">
        <v>334.49</v>
      </c>
      <c r="C29" s="20" t="s">
        <v>29</v>
      </c>
      <c r="D29" s="47">
        <v>0</v>
      </c>
      <c r="E29" s="47">
        <v>0</v>
      </c>
      <c r="F29" s="47">
        <v>0</v>
      </c>
      <c r="G29" s="47">
        <v>1202367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1202367</v>
      </c>
      <c r="P29" s="48">
        <f t="shared" si="2"/>
        <v>17.223667435430961</v>
      </c>
      <c r="Q29" s="9"/>
    </row>
    <row r="30" spans="1:17">
      <c r="A30" s="12"/>
      <c r="B30" s="25">
        <v>334.5</v>
      </c>
      <c r="C30" s="20" t="s">
        <v>30</v>
      </c>
      <c r="D30" s="47">
        <v>0</v>
      </c>
      <c r="E30" s="47">
        <v>3994395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3994395</v>
      </c>
      <c r="P30" s="48">
        <f t="shared" si="2"/>
        <v>57.218911601655947</v>
      </c>
      <c r="Q30" s="9"/>
    </row>
    <row r="31" spans="1:17">
      <c r="A31" s="12"/>
      <c r="B31" s="25">
        <v>334.62</v>
      </c>
      <c r="C31" s="20" t="s">
        <v>114</v>
      </c>
      <c r="D31" s="47">
        <v>36960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36960</v>
      </c>
      <c r="P31" s="48">
        <f t="shared" si="2"/>
        <v>0.52944462748356225</v>
      </c>
      <c r="Q31" s="9"/>
    </row>
    <row r="32" spans="1:17">
      <c r="A32" s="12"/>
      <c r="B32" s="25">
        <v>334.7</v>
      </c>
      <c r="C32" s="20" t="s">
        <v>32</v>
      </c>
      <c r="D32" s="47">
        <v>0</v>
      </c>
      <c r="E32" s="47">
        <v>497219</v>
      </c>
      <c r="F32" s="47">
        <v>0</v>
      </c>
      <c r="G32" s="47">
        <v>300000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797219</v>
      </c>
      <c r="P32" s="48">
        <f t="shared" si="2"/>
        <v>11.420003151456116</v>
      </c>
      <c r="Q32" s="9"/>
    </row>
    <row r="33" spans="1:17">
      <c r="A33" s="12"/>
      <c r="B33" s="25">
        <v>335.12099999999998</v>
      </c>
      <c r="C33" s="20" t="s">
        <v>249</v>
      </c>
      <c r="D33" s="47">
        <v>1812309</v>
      </c>
      <c r="E33" s="47">
        <v>300000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2112309</v>
      </c>
      <c r="P33" s="48">
        <f t="shared" si="2"/>
        <v>30.258405076709305</v>
      </c>
      <c r="Q33" s="9"/>
    </row>
    <row r="34" spans="1:17">
      <c r="A34" s="12"/>
      <c r="B34" s="25">
        <v>335.13</v>
      </c>
      <c r="C34" s="20" t="s">
        <v>159</v>
      </c>
      <c r="D34" s="47">
        <v>36622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36622</v>
      </c>
      <c r="P34" s="48">
        <f t="shared" si="2"/>
        <v>0.52460284490538467</v>
      </c>
      <c r="Q34" s="9"/>
    </row>
    <row r="35" spans="1:17">
      <c r="A35" s="12"/>
      <c r="B35" s="25">
        <v>335.14</v>
      </c>
      <c r="C35" s="20" t="s">
        <v>160</v>
      </c>
      <c r="D35" s="47">
        <v>0</v>
      </c>
      <c r="E35" s="47">
        <v>35121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35121</v>
      </c>
      <c r="P35" s="48">
        <f t="shared" si="2"/>
        <v>0.5031013193141286</v>
      </c>
      <c r="Q35" s="9"/>
    </row>
    <row r="36" spans="1:17">
      <c r="A36" s="12"/>
      <c r="B36" s="25">
        <v>335.15</v>
      </c>
      <c r="C36" s="20" t="s">
        <v>161</v>
      </c>
      <c r="D36" s="47">
        <v>17406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5"/>
        <v>17406</v>
      </c>
      <c r="P36" s="48">
        <f t="shared" si="2"/>
        <v>0.2493374779756192</v>
      </c>
      <c r="Q36" s="9"/>
    </row>
    <row r="37" spans="1:17">
      <c r="A37" s="12"/>
      <c r="B37" s="25">
        <v>335.16</v>
      </c>
      <c r="C37" s="20" t="s">
        <v>250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5"/>
        <v>223250</v>
      </c>
      <c r="P37" s="48">
        <f t="shared" ref="P37:P68" si="6">(O37/P$97)</f>
        <v>3.198011717686831</v>
      </c>
      <c r="Q37" s="9"/>
    </row>
    <row r="38" spans="1:17">
      <c r="A38" s="12"/>
      <c r="B38" s="25">
        <v>335.18</v>
      </c>
      <c r="C38" s="20" t="s">
        <v>251</v>
      </c>
      <c r="D38" s="47">
        <v>1783467</v>
      </c>
      <c r="E38" s="47">
        <v>3822000</v>
      </c>
      <c r="F38" s="47">
        <v>640000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5"/>
        <v>6245467</v>
      </c>
      <c r="P38" s="48">
        <f t="shared" si="6"/>
        <v>89.465068973914541</v>
      </c>
      <c r="Q38" s="9"/>
    </row>
    <row r="39" spans="1:17">
      <c r="A39" s="12"/>
      <c r="B39" s="25">
        <v>335.19</v>
      </c>
      <c r="C39" s="20" t="s">
        <v>164</v>
      </c>
      <c r="D39" s="47">
        <v>2226075</v>
      </c>
      <c r="E39" s="47">
        <v>575967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5"/>
        <v>2802042</v>
      </c>
      <c r="P39" s="48">
        <f t="shared" si="6"/>
        <v>40.138692718703894</v>
      </c>
      <c r="Q39" s="9"/>
    </row>
    <row r="40" spans="1:17">
      <c r="A40" s="12"/>
      <c r="B40" s="25">
        <v>335.29</v>
      </c>
      <c r="C40" s="20" t="s">
        <v>39</v>
      </c>
      <c r="D40" s="47">
        <v>0</v>
      </c>
      <c r="E40" s="47">
        <v>982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5"/>
        <v>982</v>
      </c>
      <c r="P40" s="48">
        <f t="shared" si="6"/>
        <v>1.4066954117663911E-2</v>
      </c>
      <c r="Q40" s="9"/>
    </row>
    <row r="41" spans="1:17">
      <c r="A41" s="12"/>
      <c r="B41" s="25">
        <v>335.48</v>
      </c>
      <c r="C41" s="20" t="s">
        <v>40</v>
      </c>
      <c r="D41" s="47">
        <v>0</v>
      </c>
      <c r="E41" s="47">
        <v>1279900</v>
      </c>
      <c r="F41" s="47">
        <v>0</v>
      </c>
      <c r="G41" s="47">
        <v>1238435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ref="O41:O46" si="7">SUM(D41:N41)</f>
        <v>2518335</v>
      </c>
      <c r="P41" s="48">
        <f t="shared" si="6"/>
        <v>36.074646535546989</v>
      </c>
      <c r="Q41" s="9"/>
    </row>
    <row r="42" spans="1:17">
      <c r="A42" s="12"/>
      <c r="B42" s="25">
        <v>335.9</v>
      </c>
      <c r="C42" s="20" t="s">
        <v>142</v>
      </c>
      <c r="D42" s="47">
        <v>0</v>
      </c>
      <c r="E42" s="47">
        <v>192291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192291</v>
      </c>
      <c r="P42" s="48">
        <f t="shared" si="6"/>
        <v>2.7545302181667122</v>
      </c>
      <c r="Q42" s="9"/>
    </row>
    <row r="43" spans="1:17">
      <c r="A43" s="12"/>
      <c r="B43" s="25">
        <v>337.1</v>
      </c>
      <c r="C43" s="20" t="s">
        <v>117</v>
      </c>
      <c r="D43" s="47">
        <v>0</v>
      </c>
      <c r="E43" s="47">
        <v>171214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171214</v>
      </c>
      <c r="P43" s="48">
        <f t="shared" si="6"/>
        <v>2.4526063974559156</v>
      </c>
      <c r="Q43" s="9"/>
    </row>
    <row r="44" spans="1:17">
      <c r="A44" s="12"/>
      <c r="B44" s="25">
        <v>337.3</v>
      </c>
      <c r="C44" s="20" t="s">
        <v>132</v>
      </c>
      <c r="D44" s="47">
        <v>0</v>
      </c>
      <c r="E44" s="47">
        <v>0</v>
      </c>
      <c r="F44" s="47">
        <v>0</v>
      </c>
      <c r="G44" s="47">
        <v>150000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7"/>
        <v>150000</v>
      </c>
      <c r="P44" s="48">
        <f t="shared" si="6"/>
        <v>2.1487200790728989</v>
      </c>
      <c r="Q44" s="9"/>
    </row>
    <row r="45" spans="1:17" ht="15.75">
      <c r="A45" s="29" t="s">
        <v>50</v>
      </c>
      <c r="B45" s="30"/>
      <c r="C45" s="31"/>
      <c r="D45" s="32">
        <f t="shared" ref="D45:N45" si="8">SUM(D46:D78)</f>
        <v>3025942</v>
      </c>
      <c r="E45" s="32">
        <f t="shared" si="8"/>
        <v>4719192</v>
      </c>
      <c r="F45" s="32">
        <f t="shared" si="8"/>
        <v>0</v>
      </c>
      <c r="G45" s="32">
        <f t="shared" si="8"/>
        <v>34800</v>
      </c>
      <c r="H45" s="32">
        <f t="shared" si="8"/>
        <v>0</v>
      </c>
      <c r="I45" s="32">
        <f t="shared" si="8"/>
        <v>4074582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7"/>
        <v>11854516</v>
      </c>
      <c r="P45" s="46">
        <f t="shared" si="6"/>
        <v>169.81357704593964</v>
      </c>
      <c r="Q45" s="10"/>
    </row>
    <row r="46" spans="1:17">
      <c r="A46" s="12"/>
      <c r="B46" s="25">
        <v>341.1</v>
      </c>
      <c r="C46" s="20" t="s">
        <v>165</v>
      </c>
      <c r="D46" s="47">
        <v>0</v>
      </c>
      <c r="E46" s="47">
        <v>267320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7"/>
        <v>267320</v>
      </c>
      <c r="P46" s="48">
        <f t="shared" si="6"/>
        <v>3.829305676918449</v>
      </c>
      <c r="Q46" s="9"/>
    </row>
    <row r="47" spans="1:17">
      <c r="A47" s="12"/>
      <c r="B47" s="25">
        <v>341.15</v>
      </c>
      <c r="C47" s="20" t="s">
        <v>166</v>
      </c>
      <c r="D47" s="47">
        <v>0</v>
      </c>
      <c r="E47" s="47">
        <v>39801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63" si="9">SUM(D47:N47)</f>
        <v>39801</v>
      </c>
      <c r="P47" s="48">
        <f t="shared" si="6"/>
        <v>0.57014138578120299</v>
      </c>
      <c r="Q47" s="9"/>
    </row>
    <row r="48" spans="1:17">
      <c r="A48" s="12"/>
      <c r="B48" s="25">
        <v>341.52</v>
      </c>
      <c r="C48" s="20" t="s">
        <v>167</v>
      </c>
      <c r="D48" s="47">
        <v>78992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78992</v>
      </c>
      <c r="P48" s="48">
        <f t="shared" si="6"/>
        <v>1.1315446432408429</v>
      </c>
      <c r="Q48" s="9"/>
    </row>
    <row r="49" spans="1:17">
      <c r="A49" s="12"/>
      <c r="B49" s="25">
        <v>341.54</v>
      </c>
      <c r="C49" s="20" t="s">
        <v>225</v>
      </c>
      <c r="D49" s="47">
        <v>0</v>
      </c>
      <c r="E49" s="47">
        <v>115763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115763</v>
      </c>
      <c r="P49" s="48">
        <f t="shared" si="6"/>
        <v>1.6582818834247732</v>
      </c>
      <c r="Q49" s="9"/>
    </row>
    <row r="50" spans="1:17">
      <c r="A50" s="12"/>
      <c r="B50" s="25">
        <v>341.8</v>
      </c>
      <c r="C50" s="20" t="s">
        <v>168</v>
      </c>
      <c r="D50" s="47">
        <v>0</v>
      </c>
      <c r="E50" s="47">
        <v>2167268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2167268</v>
      </c>
      <c r="P50" s="48">
        <f t="shared" si="6"/>
        <v>31.04568178888109</v>
      </c>
      <c r="Q50" s="9"/>
    </row>
    <row r="51" spans="1:17">
      <c r="A51" s="12"/>
      <c r="B51" s="25">
        <v>341.9</v>
      </c>
      <c r="C51" s="20" t="s">
        <v>169</v>
      </c>
      <c r="D51" s="47">
        <v>1279667</v>
      </c>
      <c r="E51" s="47">
        <v>77584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1357251</v>
      </c>
      <c r="P51" s="48">
        <f t="shared" si="6"/>
        <v>19.442349840278474</v>
      </c>
      <c r="Q51" s="9"/>
    </row>
    <row r="52" spans="1:17">
      <c r="A52" s="12"/>
      <c r="B52" s="25">
        <v>342.1</v>
      </c>
      <c r="C52" s="20" t="s">
        <v>63</v>
      </c>
      <c r="D52" s="47">
        <v>1149173</v>
      </c>
      <c r="E52" s="47">
        <v>188648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1337821</v>
      </c>
      <c r="P52" s="48">
        <f t="shared" si="6"/>
        <v>19.164018966035897</v>
      </c>
      <c r="Q52" s="9"/>
    </row>
    <row r="53" spans="1:17">
      <c r="A53" s="12"/>
      <c r="B53" s="25">
        <v>342.3</v>
      </c>
      <c r="C53" s="20" t="s">
        <v>64</v>
      </c>
      <c r="D53" s="47">
        <v>5337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5337</v>
      </c>
      <c r="P53" s="48">
        <f t="shared" si="6"/>
        <v>7.6451460413413747E-2</v>
      </c>
      <c r="Q53" s="9"/>
    </row>
    <row r="54" spans="1:17">
      <c r="A54" s="12"/>
      <c r="B54" s="25">
        <v>342.4</v>
      </c>
      <c r="C54" s="20" t="s">
        <v>65</v>
      </c>
      <c r="D54" s="47">
        <v>265764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265764</v>
      </c>
      <c r="P54" s="48">
        <f t="shared" si="6"/>
        <v>3.8070162872981994</v>
      </c>
      <c r="Q54" s="9"/>
    </row>
    <row r="55" spans="1:17">
      <c r="A55" s="12"/>
      <c r="B55" s="25">
        <v>342.5</v>
      </c>
      <c r="C55" s="20" t="s">
        <v>119</v>
      </c>
      <c r="D55" s="47">
        <v>0</v>
      </c>
      <c r="E55" s="47">
        <v>23585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23585</v>
      </c>
      <c r="P55" s="48">
        <f t="shared" si="6"/>
        <v>0.33785042043289548</v>
      </c>
      <c r="Q55" s="9"/>
    </row>
    <row r="56" spans="1:17">
      <c r="A56" s="12"/>
      <c r="B56" s="25">
        <v>342.9</v>
      </c>
      <c r="C56" s="20" t="s">
        <v>143</v>
      </c>
      <c r="D56" s="47">
        <v>19800</v>
      </c>
      <c r="E56" s="47">
        <v>366279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386079</v>
      </c>
      <c r="P56" s="48">
        <f t="shared" si="6"/>
        <v>5.5305046627225716</v>
      </c>
      <c r="Q56" s="9"/>
    </row>
    <row r="57" spans="1:17">
      <c r="A57" s="12"/>
      <c r="B57" s="25">
        <v>343.3</v>
      </c>
      <c r="C57" s="20" t="s">
        <v>185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82448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9"/>
        <v>82448</v>
      </c>
      <c r="P57" s="48">
        <f t="shared" si="6"/>
        <v>1.1810511538626824</v>
      </c>
      <c r="Q57" s="9"/>
    </row>
    <row r="58" spans="1:17">
      <c r="A58" s="12"/>
      <c r="B58" s="25">
        <v>343.4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3922755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9"/>
        <v>3922755</v>
      </c>
      <c r="P58" s="48">
        <f t="shared" si="6"/>
        <v>56.192682891890733</v>
      </c>
      <c r="Q58" s="9"/>
    </row>
    <row r="59" spans="1:17">
      <c r="A59" s="12"/>
      <c r="B59" s="25">
        <v>343.6</v>
      </c>
      <c r="C59" s="20" t="s">
        <v>215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69379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9"/>
        <v>69379</v>
      </c>
      <c r="P59" s="48">
        <f t="shared" si="6"/>
        <v>0.99384033577332431</v>
      </c>
      <c r="Q59" s="9"/>
    </row>
    <row r="60" spans="1:17">
      <c r="A60" s="12"/>
      <c r="B60" s="25">
        <v>344.9</v>
      </c>
      <c r="C60" s="20" t="s">
        <v>170</v>
      </c>
      <c r="D60" s="47">
        <v>0</v>
      </c>
      <c r="E60" s="47">
        <v>3815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3815</v>
      </c>
      <c r="P60" s="48">
        <f t="shared" si="6"/>
        <v>5.4649114011087394E-2</v>
      </c>
      <c r="Q60" s="9"/>
    </row>
    <row r="61" spans="1:17">
      <c r="A61" s="12"/>
      <c r="B61" s="25">
        <v>346.4</v>
      </c>
      <c r="C61" s="20" t="s">
        <v>69</v>
      </c>
      <c r="D61" s="47">
        <v>1509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9"/>
        <v>1509</v>
      </c>
      <c r="P61" s="48">
        <f t="shared" si="6"/>
        <v>2.1616123995473364E-2</v>
      </c>
      <c r="Q61" s="9"/>
    </row>
    <row r="62" spans="1:17">
      <c r="A62" s="12"/>
      <c r="B62" s="25">
        <v>347.1</v>
      </c>
      <c r="C62" s="20" t="s">
        <v>70</v>
      </c>
      <c r="D62" s="47">
        <v>0</v>
      </c>
      <c r="E62" s="47">
        <v>7454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9"/>
        <v>7454</v>
      </c>
      <c r="P62" s="48">
        <f t="shared" si="6"/>
        <v>0.10677706312939593</v>
      </c>
      <c r="Q62" s="9"/>
    </row>
    <row r="63" spans="1:17">
      <c r="A63" s="12"/>
      <c r="B63" s="25">
        <v>347.9</v>
      </c>
      <c r="C63" s="20" t="s">
        <v>122</v>
      </c>
      <c r="D63" s="47">
        <v>0</v>
      </c>
      <c r="E63" s="47">
        <v>0</v>
      </c>
      <c r="F63" s="47">
        <v>0</v>
      </c>
      <c r="G63" s="47">
        <v>34800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9"/>
        <v>34800</v>
      </c>
      <c r="P63" s="48">
        <f t="shared" si="6"/>
        <v>0.49850305834491254</v>
      </c>
      <c r="Q63" s="9"/>
    </row>
    <row r="64" spans="1:17">
      <c r="A64" s="12"/>
      <c r="B64" s="25">
        <v>348.11</v>
      </c>
      <c r="C64" s="20" t="s">
        <v>189</v>
      </c>
      <c r="D64" s="47">
        <v>0</v>
      </c>
      <c r="E64" s="47">
        <v>40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40</v>
      </c>
      <c r="P64" s="48">
        <f t="shared" si="6"/>
        <v>5.7299202108610642E-4</v>
      </c>
      <c r="Q64" s="9"/>
    </row>
    <row r="65" spans="1:17">
      <c r="A65" s="12"/>
      <c r="B65" s="25">
        <v>348.12</v>
      </c>
      <c r="C65" s="20" t="s">
        <v>190</v>
      </c>
      <c r="D65" s="47">
        <v>0</v>
      </c>
      <c r="E65" s="47">
        <v>4722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ref="O65:O76" si="10">SUM(D65:N65)</f>
        <v>4722</v>
      </c>
      <c r="P65" s="48">
        <f t="shared" si="6"/>
        <v>6.7641708089214853E-2</v>
      </c>
      <c r="Q65" s="9"/>
    </row>
    <row r="66" spans="1:17">
      <c r="A66" s="12"/>
      <c r="B66" s="25">
        <v>348.13</v>
      </c>
      <c r="C66" s="20" t="s">
        <v>191</v>
      </c>
      <c r="D66" s="47">
        <v>0</v>
      </c>
      <c r="E66" s="47">
        <v>561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561</v>
      </c>
      <c r="P66" s="48">
        <f t="shared" si="6"/>
        <v>8.0362130957326427E-3</v>
      </c>
      <c r="Q66" s="9"/>
    </row>
    <row r="67" spans="1:17">
      <c r="A67" s="12"/>
      <c r="B67" s="25">
        <v>348.14</v>
      </c>
      <c r="C67" s="20" t="s">
        <v>192</v>
      </c>
      <c r="D67" s="47">
        <v>0</v>
      </c>
      <c r="E67" s="47">
        <v>89631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89631</v>
      </c>
      <c r="P67" s="48">
        <f t="shared" si="6"/>
        <v>1.28394619604922</v>
      </c>
      <c r="Q67" s="9"/>
    </row>
    <row r="68" spans="1:17">
      <c r="A68" s="12"/>
      <c r="B68" s="25">
        <v>348.22</v>
      </c>
      <c r="C68" s="20" t="s">
        <v>193</v>
      </c>
      <c r="D68" s="47">
        <v>0</v>
      </c>
      <c r="E68" s="47">
        <v>3361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3361</v>
      </c>
      <c r="P68" s="48">
        <f t="shared" si="6"/>
        <v>4.8145654571760087E-2</v>
      </c>
      <c r="Q68" s="9"/>
    </row>
    <row r="69" spans="1:17">
      <c r="A69" s="12"/>
      <c r="B69" s="25">
        <v>348.23</v>
      </c>
      <c r="C69" s="20" t="s">
        <v>194</v>
      </c>
      <c r="D69" s="47">
        <v>0</v>
      </c>
      <c r="E69" s="47">
        <v>104826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104826</v>
      </c>
      <c r="P69" s="48">
        <f t="shared" ref="P69:P95" si="11">(O69/P$97)</f>
        <v>1.5016115400593046</v>
      </c>
      <c r="Q69" s="9"/>
    </row>
    <row r="70" spans="1:17">
      <c r="A70" s="12"/>
      <c r="B70" s="25">
        <v>348.31</v>
      </c>
      <c r="C70" s="20" t="s">
        <v>195</v>
      </c>
      <c r="D70" s="47">
        <v>0</v>
      </c>
      <c r="E70" s="47">
        <v>317185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317185</v>
      </c>
      <c r="P70" s="48">
        <f t="shared" si="11"/>
        <v>4.5436118552049161</v>
      </c>
      <c r="Q70" s="9"/>
    </row>
    <row r="71" spans="1:17">
      <c r="A71" s="12"/>
      <c r="B71" s="25">
        <v>348.32</v>
      </c>
      <c r="C71" s="20" t="s">
        <v>196</v>
      </c>
      <c r="D71" s="47">
        <v>0</v>
      </c>
      <c r="E71" s="47">
        <v>205277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205277</v>
      </c>
      <c r="P71" s="48">
        <f t="shared" si="11"/>
        <v>2.9405520778123164</v>
      </c>
      <c r="Q71" s="9"/>
    </row>
    <row r="72" spans="1:17">
      <c r="A72" s="12"/>
      <c r="B72" s="25">
        <v>348.52</v>
      </c>
      <c r="C72" s="20" t="s">
        <v>252</v>
      </c>
      <c r="D72" s="47">
        <v>0</v>
      </c>
      <c r="E72" s="47">
        <v>77922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77922</v>
      </c>
      <c r="P72" s="48">
        <f t="shared" si="11"/>
        <v>1.1162171066767894</v>
      </c>
      <c r="Q72" s="9"/>
    </row>
    <row r="73" spans="1:17">
      <c r="A73" s="12"/>
      <c r="B73" s="25">
        <v>348.53</v>
      </c>
      <c r="C73" s="20" t="s">
        <v>253</v>
      </c>
      <c r="D73" s="47">
        <v>0</v>
      </c>
      <c r="E73" s="47">
        <v>412408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412408</v>
      </c>
      <c r="P73" s="48">
        <f t="shared" si="11"/>
        <v>5.907662335801974</v>
      </c>
      <c r="Q73" s="9"/>
    </row>
    <row r="74" spans="1:17">
      <c r="A74" s="12"/>
      <c r="B74" s="25">
        <v>348.62</v>
      </c>
      <c r="C74" s="20" t="s">
        <v>200</v>
      </c>
      <c r="D74" s="47">
        <v>0</v>
      </c>
      <c r="E74" s="47">
        <v>1704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1704</v>
      </c>
      <c r="P74" s="48">
        <f t="shared" si="11"/>
        <v>2.4409460098268131E-2</v>
      </c>
      <c r="Q74" s="9"/>
    </row>
    <row r="75" spans="1:17">
      <c r="A75" s="12"/>
      <c r="B75" s="25">
        <v>348.71</v>
      </c>
      <c r="C75" s="20" t="s">
        <v>202</v>
      </c>
      <c r="D75" s="47">
        <v>0</v>
      </c>
      <c r="E75" s="47">
        <v>51940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51940</v>
      </c>
      <c r="P75" s="48">
        <f t="shared" si="11"/>
        <v>0.74403013938030915</v>
      </c>
      <c r="Q75" s="9"/>
    </row>
    <row r="76" spans="1:17">
      <c r="A76" s="12"/>
      <c r="B76" s="25">
        <v>348.72</v>
      </c>
      <c r="C76" s="20" t="s">
        <v>203</v>
      </c>
      <c r="D76" s="47">
        <v>0</v>
      </c>
      <c r="E76" s="47">
        <v>5172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5172</v>
      </c>
      <c r="P76" s="48">
        <f t="shared" si="11"/>
        <v>7.4087868326433548E-2</v>
      </c>
      <c r="Q76" s="9"/>
    </row>
    <row r="77" spans="1:17">
      <c r="A77" s="12"/>
      <c r="B77" s="25">
        <v>348.92399999999998</v>
      </c>
      <c r="C77" s="20" t="s">
        <v>171</v>
      </c>
      <c r="D77" s="47">
        <v>0</v>
      </c>
      <c r="E77" s="47">
        <v>19027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>SUM(D77:N77)</f>
        <v>19027</v>
      </c>
      <c r="P77" s="48">
        <f t="shared" si="11"/>
        <v>0.27255797963013367</v>
      </c>
      <c r="Q77" s="9"/>
    </row>
    <row r="78" spans="1:17">
      <c r="A78" s="12"/>
      <c r="B78" s="25">
        <v>348.99</v>
      </c>
      <c r="C78" s="20" t="s">
        <v>173</v>
      </c>
      <c r="D78" s="47">
        <v>225700</v>
      </c>
      <c r="E78" s="47">
        <v>167899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>SUM(D78:N78)</f>
        <v>393599</v>
      </c>
      <c r="P78" s="48">
        <f t="shared" si="11"/>
        <v>5.6382271626867597</v>
      </c>
      <c r="Q78" s="9"/>
    </row>
    <row r="79" spans="1:17" ht="15.75">
      <c r="A79" s="29" t="s">
        <v>51</v>
      </c>
      <c r="B79" s="30"/>
      <c r="C79" s="31"/>
      <c r="D79" s="32">
        <f t="shared" ref="D79:N79" si="12">SUM(D80:D85)</f>
        <v>66659</v>
      </c>
      <c r="E79" s="32">
        <f t="shared" si="12"/>
        <v>96596</v>
      </c>
      <c r="F79" s="32">
        <f t="shared" si="12"/>
        <v>0</v>
      </c>
      <c r="G79" s="32">
        <f t="shared" si="12"/>
        <v>0</v>
      </c>
      <c r="H79" s="32">
        <f t="shared" si="12"/>
        <v>0</v>
      </c>
      <c r="I79" s="32">
        <f t="shared" si="12"/>
        <v>0</v>
      </c>
      <c r="J79" s="32">
        <f t="shared" si="12"/>
        <v>0</v>
      </c>
      <c r="K79" s="32">
        <f t="shared" si="12"/>
        <v>0</v>
      </c>
      <c r="L79" s="32">
        <f t="shared" si="12"/>
        <v>0</v>
      </c>
      <c r="M79" s="32">
        <f t="shared" si="12"/>
        <v>0</v>
      </c>
      <c r="N79" s="32">
        <f t="shared" si="12"/>
        <v>0</v>
      </c>
      <c r="O79" s="32">
        <f>SUM(D79:N79)</f>
        <v>163255</v>
      </c>
      <c r="P79" s="46">
        <f t="shared" si="11"/>
        <v>2.3385953100603074</v>
      </c>
      <c r="Q79" s="10"/>
    </row>
    <row r="80" spans="1:17">
      <c r="A80" s="13"/>
      <c r="B80" s="40">
        <v>351.7</v>
      </c>
      <c r="C80" s="21" t="s">
        <v>177</v>
      </c>
      <c r="D80" s="47">
        <v>65994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ref="O80:O85" si="13">SUM(D80:N80)</f>
        <v>65994</v>
      </c>
      <c r="P80" s="48">
        <f t="shared" si="11"/>
        <v>0.94535088598891259</v>
      </c>
      <c r="Q80" s="9"/>
    </row>
    <row r="81" spans="1:120">
      <c r="A81" s="13"/>
      <c r="B81" s="40">
        <v>351.8</v>
      </c>
      <c r="C81" s="21" t="s">
        <v>178</v>
      </c>
      <c r="D81" s="47">
        <v>0</v>
      </c>
      <c r="E81" s="47">
        <v>54470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3"/>
        <v>54470</v>
      </c>
      <c r="P81" s="48">
        <f t="shared" si="11"/>
        <v>0.78027188471400533</v>
      </c>
      <c r="Q81" s="9"/>
    </row>
    <row r="82" spans="1:120">
      <c r="A82" s="13"/>
      <c r="B82" s="40">
        <v>351.9</v>
      </c>
      <c r="C82" s="21" t="s">
        <v>254</v>
      </c>
      <c r="D82" s="47">
        <v>0</v>
      </c>
      <c r="E82" s="47">
        <v>22924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3"/>
        <v>22924</v>
      </c>
      <c r="P82" s="48">
        <f t="shared" si="11"/>
        <v>0.32838172728444759</v>
      </c>
      <c r="Q82" s="9"/>
    </row>
    <row r="83" spans="1:120">
      <c r="A83" s="13"/>
      <c r="B83" s="40">
        <v>352</v>
      </c>
      <c r="C83" s="21" t="s">
        <v>89</v>
      </c>
      <c r="D83" s="47">
        <v>0</v>
      </c>
      <c r="E83" s="47">
        <v>17856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3"/>
        <v>17856</v>
      </c>
      <c r="P83" s="48">
        <f t="shared" si="11"/>
        <v>0.25578363821283789</v>
      </c>
      <c r="Q83" s="9"/>
    </row>
    <row r="84" spans="1:120">
      <c r="A84" s="13"/>
      <c r="B84" s="40">
        <v>354</v>
      </c>
      <c r="C84" s="21" t="s">
        <v>146</v>
      </c>
      <c r="D84" s="47">
        <v>665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3"/>
        <v>665</v>
      </c>
      <c r="P84" s="48">
        <f t="shared" si="11"/>
        <v>9.5259923505565183E-3</v>
      </c>
      <c r="Q84" s="9"/>
    </row>
    <row r="85" spans="1:120">
      <c r="A85" s="13"/>
      <c r="B85" s="40">
        <v>358.1</v>
      </c>
      <c r="C85" s="21" t="s">
        <v>238</v>
      </c>
      <c r="D85" s="47">
        <v>0</v>
      </c>
      <c r="E85" s="47">
        <v>1346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3"/>
        <v>1346</v>
      </c>
      <c r="P85" s="48">
        <f t="shared" si="11"/>
        <v>1.9281181509547479E-2</v>
      </c>
      <c r="Q85" s="9"/>
    </row>
    <row r="86" spans="1:120" ht="15.75">
      <c r="A86" s="29" t="s">
        <v>5</v>
      </c>
      <c r="B86" s="30"/>
      <c r="C86" s="31"/>
      <c r="D86" s="32">
        <f t="shared" ref="D86:N86" si="14">SUM(D87:D92)</f>
        <v>449298</v>
      </c>
      <c r="E86" s="32">
        <f t="shared" si="14"/>
        <v>1002751</v>
      </c>
      <c r="F86" s="32">
        <f t="shared" si="14"/>
        <v>1175</v>
      </c>
      <c r="G86" s="32">
        <f t="shared" si="14"/>
        <v>49407</v>
      </c>
      <c r="H86" s="32">
        <f t="shared" si="14"/>
        <v>0</v>
      </c>
      <c r="I86" s="32">
        <f t="shared" si="14"/>
        <v>694325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 t="shared" si="14"/>
        <v>0</v>
      </c>
      <c r="O86" s="32">
        <f t="shared" ref="O86:O95" si="15">SUM(D86:N86)</f>
        <v>2196956</v>
      </c>
      <c r="P86" s="46">
        <f t="shared" si="11"/>
        <v>31.470956466931199</v>
      </c>
      <c r="Q86" s="10"/>
    </row>
    <row r="87" spans="1:120">
      <c r="A87" s="12"/>
      <c r="B87" s="25">
        <v>361.1</v>
      </c>
      <c r="C87" s="20" t="s">
        <v>92</v>
      </c>
      <c r="D87" s="47">
        <v>79787</v>
      </c>
      <c r="E87" s="47">
        <v>50970</v>
      </c>
      <c r="F87" s="47">
        <v>1175</v>
      </c>
      <c r="G87" s="47">
        <v>49407</v>
      </c>
      <c r="H87" s="47">
        <v>0</v>
      </c>
      <c r="I87" s="47">
        <v>34769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5"/>
        <v>216108</v>
      </c>
      <c r="P87" s="48">
        <f t="shared" si="11"/>
        <v>3.0957039923219067</v>
      </c>
      <c r="Q87" s="9"/>
    </row>
    <row r="88" spans="1:120">
      <c r="A88" s="12"/>
      <c r="B88" s="25">
        <v>362</v>
      </c>
      <c r="C88" s="20" t="s">
        <v>93</v>
      </c>
      <c r="D88" s="47">
        <v>14321</v>
      </c>
      <c r="E88" s="47">
        <v>21718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5"/>
        <v>36039</v>
      </c>
      <c r="P88" s="48">
        <f t="shared" si="11"/>
        <v>0.51625148619805472</v>
      </c>
      <c r="Q88" s="9"/>
    </row>
    <row r="89" spans="1:120">
      <c r="A89" s="12"/>
      <c r="B89" s="25">
        <v>364</v>
      </c>
      <c r="C89" s="20" t="s">
        <v>180</v>
      </c>
      <c r="D89" s="47">
        <v>78168</v>
      </c>
      <c r="E89" s="47">
        <v>86580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5"/>
        <v>164748</v>
      </c>
      <c r="P89" s="48">
        <f t="shared" si="11"/>
        <v>2.3599822372473462</v>
      </c>
      <c r="Q89" s="9"/>
    </row>
    <row r="90" spans="1:120">
      <c r="A90" s="12"/>
      <c r="B90" s="25">
        <v>366</v>
      </c>
      <c r="C90" s="20" t="s">
        <v>95</v>
      </c>
      <c r="D90" s="47">
        <v>10620</v>
      </c>
      <c r="E90" s="47">
        <v>18227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5"/>
        <v>28847</v>
      </c>
      <c r="P90" s="48">
        <f t="shared" si="11"/>
        <v>0.41322752080677277</v>
      </c>
      <c r="Q90" s="9"/>
    </row>
    <row r="91" spans="1:120">
      <c r="A91" s="12"/>
      <c r="B91" s="25">
        <v>367</v>
      </c>
      <c r="C91" s="20" t="s">
        <v>153</v>
      </c>
      <c r="D91" s="47">
        <v>25689</v>
      </c>
      <c r="E91" s="47">
        <v>197573</v>
      </c>
      <c r="F91" s="47">
        <v>0</v>
      </c>
      <c r="G91" s="47">
        <v>0</v>
      </c>
      <c r="H91" s="47">
        <v>0</v>
      </c>
      <c r="I91" s="47">
        <v>4875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5"/>
        <v>228137</v>
      </c>
      <c r="P91" s="48">
        <f t="shared" si="11"/>
        <v>3.2680170178630261</v>
      </c>
      <c r="Q91" s="9"/>
    </row>
    <row r="92" spans="1:120">
      <c r="A92" s="12"/>
      <c r="B92" s="25">
        <v>369.9</v>
      </c>
      <c r="C92" s="20" t="s">
        <v>96</v>
      </c>
      <c r="D92" s="47">
        <v>240713</v>
      </c>
      <c r="E92" s="47">
        <v>627683</v>
      </c>
      <c r="F92" s="47">
        <v>0</v>
      </c>
      <c r="G92" s="47">
        <v>0</v>
      </c>
      <c r="H92" s="47">
        <v>0</v>
      </c>
      <c r="I92" s="47">
        <v>654681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5"/>
        <v>1523077</v>
      </c>
      <c r="P92" s="48">
        <f t="shared" si="11"/>
        <v>21.81777421249409</v>
      </c>
      <c r="Q92" s="9"/>
    </row>
    <row r="93" spans="1:120" ht="15.75">
      <c r="A93" s="29" t="s">
        <v>52</v>
      </c>
      <c r="B93" s="30"/>
      <c r="C93" s="31"/>
      <c r="D93" s="32">
        <f t="shared" ref="D93:N93" si="16">SUM(D94:D94)</f>
        <v>713911</v>
      </c>
      <c r="E93" s="32">
        <f t="shared" si="16"/>
        <v>31734678</v>
      </c>
      <c r="F93" s="32">
        <f t="shared" si="16"/>
        <v>0</v>
      </c>
      <c r="G93" s="32">
        <f t="shared" si="16"/>
        <v>7721816</v>
      </c>
      <c r="H93" s="32">
        <f t="shared" si="16"/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5"/>
        <v>40170405</v>
      </c>
      <c r="P93" s="46">
        <f t="shared" si="11"/>
        <v>575.43303871993578</v>
      </c>
      <c r="Q93" s="9"/>
    </row>
    <row r="94" spans="1:120" ht="15.75" thickBot="1">
      <c r="A94" s="12"/>
      <c r="B94" s="25">
        <v>381</v>
      </c>
      <c r="C94" s="20" t="s">
        <v>97</v>
      </c>
      <c r="D94" s="47">
        <v>713911</v>
      </c>
      <c r="E94" s="47">
        <v>31734678</v>
      </c>
      <c r="F94" s="47">
        <v>0</v>
      </c>
      <c r="G94" s="47">
        <v>7721816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5"/>
        <v>40170405</v>
      </c>
      <c r="P94" s="48">
        <f t="shared" si="11"/>
        <v>575.43303871993578</v>
      </c>
      <c r="Q94" s="9"/>
    </row>
    <row r="95" spans="1:120" ht="16.5" thickBot="1">
      <c r="A95" s="14" t="s">
        <v>73</v>
      </c>
      <c r="B95" s="23"/>
      <c r="C95" s="22"/>
      <c r="D95" s="15">
        <f t="shared" ref="D95:N95" si="17">SUM(D5,D12,D17,D45,D79,D86,D93)</f>
        <v>39836654</v>
      </c>
      <c r="E95" s="15">
        <f t="shared" si="17"/>
        <v>68543510</v>
      </c>
      <c r="F95" s="15">
        <f t="shared" si="17"/>
        <v>1437790</v>
      </c>
      <c r="G95" s="15">
        <f t="shared" si="17"/>
        <v>14486772</v>
      </c>
      <c r="H95" s="15">
        <f t="shared" si="17"/>
        <v>0</v>
      </c>
      <c r="I95" s="15">
        <f t="shared" si="17"/>
        <v>4862657</v>
      </c>
      <c r="J95" s="15">
        <f t="shared" si="17"/>
        <v>0</v>
      </c>
      <c r="K95" s="15">
        <f t="shared" si="17"/>
        <v>0</v>
      </c>
      <c r="L95" s="15">
        <f t="shared" si="17"/>
        <v>0</v>
      </c>
      <c r="M95" s="15">
        <f t="shared" si="17"/>
        <v>0</v>
      </c>
      <c r="N95" s="15">
        <f t="shared" si="17"/>
        <v>0</v>
      </c>
      <c r="O95" s="15">
        <f t="shared" si="15"/>
        <v>129167383</v>
      </c>
      <c r="P95" s="38">
        <f t="shared" si="11"/>
        <v>1850.2969960893295</v>
      </c>
      <c r="Q95" s="6"/>
      <c r="R95" s="2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</row>
    <row r="96" spans="1:120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9"/>
    </row>
    <row r="97" spans="1:16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3"/>
      <c r="M97" s="49" t="s">
        <v>239</v>
      </c>
      <c r="N97" s="49"/>
      <c r="O97" s="49"/>
      <c r="P97" s="44">
        <v>69809</v>
      </c>
    </row>
    <row r="98" spans="1:16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2"/>
    </row>
    <row r="99" spans="1:16" ht="15.75" customHeight="1" thickBot="1">
      <c r="A99" s="53" t="s">
        <v>129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5"/>
    </row>
  </sheetData>
  <mergeCells count="10">
    <mergeCell ref="M97:O97"/>
    <mergeCell ref="A98:P98"/>
    <mergeCell ref="A99:P9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25720142</v>
      </c>
      <c r="E5" s="27">
        <f t="shared" si="0"/>
        <v>9294886</v>
      </c>
      <c r="F5" s="27">
        <f t="shared" si="0"/>
        <v>685000</v>
      </c>
      <c r="G5" s="27">
        <f t="shared" si="0"/>
        <v>1541484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37241512</v>
      </c>
      <c r="O5" s="33">
        <f t="shared" ref="O5:O36" si="1">(N5/O$105)</f>
        <v>527.373182094963</v>
      </c>
      <c r="P5" s="6"/>
    </row>
    <row r="6" spans="1:133">
      <c r="A6" s="12"/>
      <c r="B6" s="25">
        <v>311</v>
      </c>
      <c r="C6" s="20" t="s">
        <v>3</v>
      </c>
      <c r="D6" s="47">
        <v>22188835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22188835</v>
      </c>
      <c r="O6" s="48">
        <f t="shared" si="1"/>
        <v>314.21378704844443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1338360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1338360</v>
      </c>
      <c r="O7" s="48">
        <f t="shared" si="1"/>
        <v>18.952376906410638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783987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783987</v>
      </c>
      <c r="O8" s="48">
        <f t="shared" si="1"/>
        <v>11.101958451930837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890000</v>
      </c>
      <c r="F9" s="47">
        <v>685000</v>
      </c>
      <c r="G9" s="47">
        <v>1541484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3116484</v>
      </c>
      <c r="O9" s="48">
        <f t="shared" si="1"/>
        <v>44.132206126003652</v>
      </c>
      <c r="P9" s="9"/>
    </row>
    <row r="10" spans="1:133">
      <c r="A10" s="12"/>
      <c r="B10" s="25">
        <v>312.60000000000002</v>
      </c>
      <c r="C10" s="20" t="s">
        <v>16</v>
      </c>
      <c r="D10" s="47">
        <v>3531307</v>
      </c>
      <c r="E10" s="47">
        <v>5100000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8631307</v>
      </c>
      <c r="O10" s="48">
        <f t="shared" si="1"/>
        <v>122.22704164719543</v>
      </c>
      <c r="P10" s="9"/>
    </row>
    <row r="11" spans="1:133">
      <c r="A11" s="12"/>
      <c r="B11" s="25">
        <v>315</v>
      </c>
      <c r="C11" s="20" t="s">
        <v>156</v>
      </c>
      <c r="D11" s="47">
        <v>0</v>
      </c>
      <c r="E11" s="47">
        <v>1130219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1130219</v>
      </c>
      <c r="O11" s="48">
        <f t="shared" si="1"/>
        <v>16.004913830947224</v>
      </c>
      <c r="P11" s="9"/>
    </row>
    <row r="12" spans="1:133">
      <c r="A12" s="12"/>
      <c r="B12" s="25">
        <v>316</v>
      </c>
      <c r="C12" s="20" t="s">
        <v>157</v>
      </c>
      <c r="D12" s="47">
        <v>0</v>
      </c>
      <c r="E12" s="47">
        <v>52320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52320</v>
      </c>
      <c r="O12" s="48">
        <f t="shared" si="1"/>
        <v>0.74089808403075752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374</v>
      </c>
      <c r="E13" s="32">
        <f t="shared" si="3"/>
        <v>10089840</v>
      </c>
      <c r="F13" s="32">
        <f t="shared" si="3"/>
        <v>0</v>
      </c>
      <c r="G13" s="32">
        <f t="shared" si="3"/>
        <v>17068</v>
      </c>
      <c r="H13" s="32">
        <f t="shared" si="3"/>
        <v>0</v>
      </c>
      <c r="I13" s="32">
        <f t="shared" si="3"/>
        <v>5143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10112425</v>
      </c>
      <c r="O13" s="46">
        <f t="shared" si="1"/>
        <v>143.20099975926476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386066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386066</v>
      </c>
      <c r="O14" s="48">
        <f t="shared" si="1"/>
        <v>5.4670405143237462</v>
      </c>
      <c r="P14" s="9"/>
    </row>
    <row r="15" spans="1:133">
      <c r="A15" s="12"/>
      <c r="B15" s="25">
        <v>323.7</v>
      </c>
      <c r="C15" s="20" t="s">
        <v>109</v>
      </c>
      <c r="D15" s="47">
        <v>0</v>
      </c>
      <c r="E15" s="47">
        <v>112893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112893</v>
      </c>
      <c r="O15" s="48">
        <f t="shared" si="1"/>
        <v>1.5986660435872382</v>
      </c>
      <c r="P15" s="9"/>
    </row>
    <row r="16" spans="1:133">
      <c r="A16" s="12"/>
      <c r="B16" s="25">
        <v>325.10000000000002</v>
      </c>
      <c r="C16" s="20" t="s">
        <v>147</v>
      </c>
      <c r="D16" s="47">
        <v>0</v>
      </c>
      <c r="E16" s="47">
        <v>0</v>
      </c>
      <c r="F16" s="47">
        <v>0</v>
      </c>
      <c r="G16" s="47">
        <v>17068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17068</v>
      </c>
      <c r="O16" s="48">
        <f t="shared" si="1"/>
        <v>0.24169817466049251</v>
      </c>
      <c r="P16" s="9"/>
    </row>
    <row r="17" spans="1:16">
      <c r="A17" s="12"/>
      <c r="B17" s="25">
        <v>325.2</v>
      </c>
      <c r="C17" s="20" t="s">
        <v>20</v>
      </c>
      <c r="D17" s="47">
        <v>0</v>
      </c>
      <c r="E17" s="47">
        <v>9457785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9457785</v>
      </c>
      <c r="O17" s="48">
        <f t="shared" si="1"/>
        <v>133.93071073537533</v>
      </c>
      <c r="P17" s="9"/>
    </row>
    <row r="18" spans="1:16">
      <c r="A18" s="12"/>
      <c r="B18" s="25">
        <v>329</v>
      </c>
      <c r="C18" s="20" t="s">
        <v>21</v>
      </c>
      <c r="D18" s="47">
        <v>374</v>
      </c>
      <c r="E18" s="47">
        <v>133096</v>
      </c>
      <c r="F18" s="47">
        <v>0</v>
      </c>
      <c r="G18" s="47">
        <v>0</v>
      </c>
      <c r="H18" s="47">
        <v>0</v>
      </c>
      <c r="I18" s="47">
        <v>5143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138613</v>
      </c>
      <c r="O18" s="48">
        <f t="shared" si="1"/>
        <v>1.9628842913179545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SUM(D20:D46)</f>
        <v>6669011</v>
      </c>
      <c r="E19" s="32">
        <f t="shared" si="5"/>
        <v>16791518</v>
      </c>
      <c r="F19" s="32">
        <f t="shared" si="5"/>
        <v>668000</v>
      </c>
      <c r="G19" s="32">
        <f t="shared" si="5"/>
        <v>5784123</v>
      </c>
      <c r="H19" s="32">
        <f t="shared" si="5"/>
        <v>0</v>
      </c>
      <c r="I19" s="32">
        <f t="shared" si="5"/>
        <v>740727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30653379</v>
      </c>
      <c r="O19" s="46">
        <f t="shared" si="1"/>
        <v>434.07931517906451</v>
      </c>
      <c r="P19" s="10"/>
    </row>
    <row r="20" spans="1:16">
      <c r="A20" s="12"/>
      <c r="B20" s="25">
        <v>331.1</v>
      </c>
      <c r="C20" s="20" t="s">
        <v>209</v>
      </c>
      <c r="D20" s="47">
        <v>0</v>
      </c>
      <c r="E20" s="47">
        <v>30499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30499</v>
      </c>
      <c r="O20" s="48">
        <f t="shared" si="1"/>
        <v>0.43189317019981022</v>
      </c>
      <c r="P20" s="9"/>
    </row>
    <row r="21" spans="1:16">
      <c r="A21" s="12"/>
      <c r="B21" s="25">
        <v>331.2</v>
      </c>
      <c r="C21" s="20" t="s">
        <v>22</v>
      </c>
      <c r="D21" s="47">
        <v>41281</v>
      </c>
      <c r="E21" s="47">
        <v>215909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257190</v>
      </c>
      <c r="O21" s="48">
        <f t="shared" si="1"/>
        <v>3.6420408683461489</v>
      </c>
      <c r="P21" s="9"/>
    </row>
    <row r="22" spans="1:16">
      <c r="A22" s="12"/>
      <c r="B22" s="25">
        <v>331.35</v>
      </c>
      <c r="C22" s="20" t="s">
        <v>231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549818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6">SUM(D22:M22)</f>
        <v>549818</v>
      </c>
      <c r="O22" s="48">
        <f t="shared" si="1"/>
        <v>7.7859155727374425</v>
      </c>
      <c r="P22" s="9"/>
    </row>
    <row r="23" spans="1:16">
      <c r="A23" s="12"/>
      <c r="B23" s="25">
        <v>331.49</v>
      </c>
      <c r="C23" s="20" t="s">
        <v>26</v>
      </c>
      <c r="D23" s="47">
        <v>0</v>
      </c>
      <c r="E23" s="47">
        <v>7630</v>
      </c>
      <c r="F23" s="47">
        <v>0</v>
      </c>
      <c r="G23" s="47">
        <v>787624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795254</v>
      </c>
      <c r="O23" s="48">
        <f t="shared" si="1"/>
        <v>11.261509268306499</v>
      </c>
      <c r="P23" s="9"/>
    </row>
    <row r="24" spans="1:16">
      <c r="A24" s="12"/>
      <c r="B24" s="25">
        <v>331.65</v>
      </c>
      <c r="C24" s="20" t="s">
        <v>27</v>
      </c>
      <c r="D24" s="47">
        <v>0</v>
      </c>
      <c r="E24" s="47">
        <v>92484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92484</v>
      </c>
      <c r="O24" s="48">
        <f t="shared" si="1"/>
        <v>1.3096563150516165</v>
      </c>
      <c r="P24" s="9"/>
    </row>
    <row r="25" spans="1:16">
      <c r="A25" s="12"/>
      <c r="B25" s="25">
        <v>331.69</v>
      </c>
      <c r="C25" s="20" t="s">
        <v>110</v>
      </c>
      <c r="D25" s="47">
        <v>8427</v>
      </c>
      <c r="E25" s="47">
        <v>9123458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9131885</v>
      </c>
      <c r="O25" s="48">
        <f t="shared" si="1"/>
        <v>129.31567469589476</v>
      </c>
      <c r="P25" s="9"/>
    </row>
    <row r="26" spans="1:16">
      <c r="A26" s="12"/>
      <c r="B26" s="25">
        <v>331.9</v>
      </c>
      <c r="C26" s="20" t="s">
        <v>24</v>
      </c>
      <c r="D26" s="47">
        <v>0</v>
      </c>
      <c r="E26" s="47">
        <v>24781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24781</v>
      </c>
      <c r="O26" s="48">
        <f t="shared" si="1"/>
        <v>0.35092116629140291</v>
      </c>
      <c r="P26" s="9"/>
    </row>
    <row r="27" spans="1:16">
      <c r="A27" s="12"/>
      <c r="B27" s="25">
        <v>333</v>
      </c>
      <c r="C27" s="20" t="s">
        <v>4</v>
      </c>
      <c r="D27" s="47">
        <v>222636</v>
      </c>
      <c r="E27" s="47">
        <v>97515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320151</v>
      </c>
      <c r="O27" s="48">
        <f t="shared" si="1"/>
        <v>4.5336250477930244</v>
      </c>
      <c r="P27" s="9"/>
    </row>
    <row r="28" spans="1:16">
      <c r="A28" s="12"/>
      <c r="B28" s="25">
        <v>334.2</v>
      </c>
      <c r="C28" s="20" t="s">
        <v>25</v>
      </c>
      <c r="D28" s="47">
        <v>467717</v>
      </c>
      <c r="E28" s="47">
        <v>18167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485884</v>
      </c>
      <c r="O28" s="48">
        <f t="shared" si="1"/>
        <v>6.8805528413838024</v>
      </c>
      <c r="P28" s="9"/>
    </row>
    <row r="29" spans="1:16">
      <c r="A29" s="12"/>
      <c r="B29" s="25">
        <v>334.34</v>
      </c>
      <c r="C29" s="20" t="s">
        <v>28</v>
      </c>
      <c r="D29" s="47">
        <v>421</v>
      </c>
      <c r="E29" s="47">
        <v>0</v>
      </c>
      <c r="F29" s="47">
        <v>0</v>
      </c>
      <c r="G29" s="47">
        <v>0</v>
      </c>
      <c r="H29" s="47">
        <v>0</v>
      </c>
      <c r="I29" s="47">
        <v>90909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91330</v>
      </c>
      <c r="O29" s="48">
        <f t="shared" si="1"/>
        <v>1.2933146409504794</v>
      </c>
      <c r="P29" s="9"/>
    </row>
    <row r="30" spans="1:16">
      <c r="A30" s="12"/>
      <c r="B30" s="25">
        <v>334.35</v>
      </c>
      <c r="C30" s="20" t="s">
        <v>112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100000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100000</v>
      </c>
      <c r="O30" s="48">
        <f t="shared" si="1"/>
        <v>1.4160896101505303</v>
      </c>
      <c r="P30" s="9"/>
    </row>
    <row r="31" spans="1:16">
      <c r="A31" s="12"/>
      <c r="B31" s="25">
        <v>334.39</v>
      </c>
      <c r="C31" s="20" t="s">
        <v>113</v>
      </c>
      <c r="D31" s="47">
        <v>0</v>
      </c>
      <c r="E31" s="47">
        <v>0</v>
      </c>
      <c r="F31" s="47">
        <v>0</v>
      </c>
      <c r="G31" s="47">
        <v>1689854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4" si="7">SUM(D31:M31)</f>
        <v>1689854</v>
      </c>
      <c r="O31" s="48">
        <f t="shared" si="1"/>
        <v>23.929846920713143</v>
      </c>
      <c r="P31" s="9"/>
    </row>
    <row r="32" spans="1:16">
      <c r="A32" s="12"/>
      <c r="B32" s="25">
        <v>334.49</v>
      </c>
      <c r="C32" s="20" t="s">
        <v>29</v>
      </c>
      <c r="D32" s="47">
        <v>0</v>
      </c>
      <c r="E32" s="47">
        <v>0</v>
      </c>
      <c r="F32" s="47">
        <v>0</v>
      </c>
      <c r="G32" s="47">
        <v>3306645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3306645</v>
      </c>
      <c r="O32" s="48">
        <f t="shared" si="1"/>
        <v>46.825056289562006</v>
      </c>
      <c r="P32" s="9"/>
    </row>
    <row r="33" spans="1:16">
      <c r="A33" s="12"/>
      <c r="B33" s="25">
        <v>334.5</v>
      </c>
      <c r="C33" s="20" t="s">
        <v>30</v>
      </c>
      <c r="D33" s="47">
        <v>0</v>
      </c>
      <c r="E33" s="47">
        <v>323200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323200</v>
      </c>
      <c r="O33" s="48">
        <f t="shared" si="1"/>
        <v>4.5768016200065142</v>
      </c>
      <c r="P33" s="9"/>
    </row>
    <row r="34" spans="1:16">
      <c r="A34" s="12"/>
      <c r="B34" s="25">
        <v>334.62</v>
      </c>
      <c r="C34" s="20" t="s">
        <v>114</v>
      </c>
      <c r="D34" s="47">
        <v>42497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42497</v>
      </c>
      <c r="O34" s="48">
        <f t="shared" si="1"/>
        <v>0.60179560162567092</v>
      </c>
      <c r="P34" s="9"/>
    </row>
    <row r="35" spans="1:16">
      <c r="A35" s="12"/>
      <c r="B35" s="25">
        <v>334.7</v>
      </c>
      <c r="C35" s="20" t="s">
        <v>32</v>
      </c>
      <c r="D35" s="47">
        <v>0</v>
      </c>
      <c r="E35" s="47">
        <v>568308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568308</v>
      </c>
      <c r="O35" s="48">
        <f t="shared" si="1"/>
        <v>8.0477505416542758</v>
      </c>
      <c r="P35" s="9"/>
    </row>
    <row r="36" spans="1:16">
      <c r="A36" s="12"/>
      <c r="B36" s="25">
        <v>335.12</v>
      </c>
      <c r="C36" s="20" t="s">
        <v>158</v>
      </c>
      <c r="D36" s="47">
        <v>1475737</v>
      </c>
      <c r="E36" s="47">
        <v>300000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1775737</v>
      </c>
      <c r="O36" s="48">
        <f t="shared" si="1"/>
        <v>25.146027160598724</v>
      </c>
      <c r="P36" s="9"/>
    </row>
    <row r="37" spans="1:16">
      <c r="A37" s="12"/>
      <c r="B37" s="25">
        <v>335.13</v>
      </c>
      <c r="C37" s="20" t="s">
        <v>159</v>
      </c>
      <c r="D37" s="47">
        <v>27747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27747</v>
      </c>
      <c r="O37" s="48">
        <f t="shared" ref="O37:O68" si="8">(N37/O$105)</f>
        <v>0.39292238412846764</v>
      </c>
      <c r="P37" s="9"/>
    </row>
    <row r="38" spans="1:16">
      <c r="A38" s="12"/>
      <c r="B38" s="25">
        <v>335.14</v>
      </c>
      <c r="C38" s="20" t="s">
        <v>160</v>
      </c>
      <c r="D38" s="47">
        <v>0</v>
      </c>
      <c r="E38" s="47">
        <v>32995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32995</v>
      </c>
      <c r="O38" s="48">
        <f t="shared" si="8"/>
        <v>0.46723876686916749</v>
      </c>
      <c r="P38" s="9"/>
    </row>
    <row r="39" spans="1:16">
      <c r="A39" s="12"/>
      <c r="B39" s="25">
        <v>335.15</v>
      </c>
      <c r="C39" s="20" t="s">
        <v>161</v>
      </c>
      <c r="D39" s="47">
        <v>2826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2826</v>
      </c>
      <c r="O39" s="48">
        <f t="shared" si="8"/>
        <v>4.0018692382853986E-2</v>
      </c>
      <c r="P39" s="9"/>
    </row>
    <row r="40" spans="1:16">
      <c r="A40" s="12"/>
      <c r="B40" s="25">
        <v>335.16</v>
      </c>
      <c r="C40" s="20" t="s">
        <v>162</v>
      </c>
      <c r="D40" s="47">
        <v>0</v>
      </c>
      <c r="E40" s="47">
        <v>223250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223250</v>
      </c>
      <c r="O40" s="48">
        <f t="shared" si="8"/>
        <v>3.1614200546610589</v>
      </c>
      <c r="P40" s="9"/>
    </row>
    <row r="41" spans="1:16">
      <c r="A41" s="12"/>
      <c r="B41" s="25">
        <v>335.18</v>
      </c>
      <c r="C41" s="20" t="s">
        <v>163</v>
      </c>
      <c r="D41" s="47">
        <v>1998676</v>
      </c>
      <c r="E41" s="47">
        <v>2777000</v>
      </c>
      <c r="F41" s="47">
        <v>668000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5443676</v>
      </c>
      <c r="O41" s="48">
        <f t="shared" si="8"/>
        <v>77.087330246257977</v>
      </c>
      <c r="P41" s="9"/>
    </row>
    <row r="42" spans="1:16">
      <c r="A42" s="12"/>
      <c r="B42" s="25">
        <v>335.19</v>
      </c>
      <c r="C42" s="20" t="s">
        <v>164</v>
      </c>
      <c r="D42" s="47">
        <v>2381046</v>
      </c>
      <c r="E42" s="47">
        <v>459009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2840055</v>
      </c>
      <c r="O42" s="48">
        <f t="shared" si="8"/>
        <v>40.217723777560643</v>
      </c>
      <c r="P42" s="9"/>
    </row>
    <row r="43" spans="1:16">
      <c r="A43" s="12"/>
      <c r="B43" s="25">
        <v>335.29</v>
      </c>
      <c r="C43" s="20" t="s">
        <v>39</v>
      </c>
      <c r="D43" s="47">
        <v>0</v>
      </c>
      <c r="E43" s="47">
        <v>783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783</v>
      </c>
      <c r="O43" s="48">
        <f t="shared" si="8"/>
        <v>1.1087981647478653E-2</v>
      </c>
      <c r="P43" s="9"/>
    </row>
    <row r="44" spans="1:16">
      <c r="A44" s="12"/>
      <c r="B44" s="25">
        <v>335.49</v>
      </c>
      <c r="C44" s="20" t="s">
        <v>40</v>
      </c>
      <c r="D44" s="47">
        <v>0</v>
      </c>
      <c r="E44" s="47">
        <v>2286353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2286353</v>
      </c>
      <c r="O44" s="48">
        <f t="shared" si="8"/>
        <v>32.376807284364958</v>
      </c>
      <c r="P44" s="9"/>
    </row>
    <row r="45" spans="1:16">
      <c r="A45" s="12"/>
      <c r="B45" s="25">
        <v>337.1</v>
      </c>
      <c r="C45" s="20" t="s">
        <v>117</v>
      </c>
      <c r="D45" s="47">
        <v>0</v>
      </c>
      <c r="E45" s="47">
        <v>206844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206844</v>
      </c>
      <c r="O45" s="48">
        <f t="shared" si="8"/>
        <v>2.9290963932197629</v>
      </c>
      <c r="P45" s="9"/>
    </row>
    <row r="46" spans="1:16">
      <c r="A46" s="12"/>
      <c r="B46" s="25">
        <v>337.5</v>
      </c>
      <c r="C46" s="20" t="s">
        <v>42</v>
      </c>
      <c r="D46" s="47">
        <v>0</v>
      </c>
      <c r="E46" s="47">
        <v>3333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3333</v>
      </c>
      <c r="O46" s="48">
        <f t="shared" si="8"/>
        <v>4.7198266706317174E-2</v>
      </c>
      <c r="P46" s="9"/>
    </row>
    <row r="47" spans="1:16" ht="15.75">
      <c r="A47" s="29" t="s">
        <v>50</v>
      </c>
      <c r="B47" s="30"/>
      <c r="C47" s="31"/>
      <c r="D47" s="32">
        <f t="shared" ref="D47:M47" si="9">SUM(D48:D83)</f>
        <v>2940309</v>
      </c>
      <c r="E47" s="32">
        <f t="shared" si="9"/>
        <v>4630834</v>
      </c>
      <c r="F47" s="32">
        <f t="shared" si="9"/>
        <v>0</v>
      </c>
      <c r="G47" s="32">
        <f t="shared" si="9"/>
        <v>29975</v>
      </c>
      <c r="H47" s="32">
        <f t="shared" si="9"/>
        <v>0</v>
      </c>
      <c r="I47" s="32">
        <f t="shared" si="9"/>
        <v>3824773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11425891</v>
      </c>
      <c r="O47" s="46">
        <f t="shared" si="8"/>
        <v>161.80085531812452</v>
      </c>
      <c r="P47" s="10"/>
    </row>
    <row r="48" spans="1:16">
      <c r="A48" s="12"/>
      <c r="B48" s="25">
        <v>341.1</v>
      </c>
      <c r="C48" s="20" t="s">
        <v>165</v>
      </c>
      <c r="D48" s="47">
        <v>0</v>
      </c>
      <c r="E48" s="47">
        <v>231531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231531</v>
      </c>
      <c r="O48" s="48">
        <f t="shared" si="8"/>
        <v>3.2786864352776242</v>
      </c>
      <c r="P48" s="9"/>
    </row>
    <row r="49" spans="1:16">
      <c r="A49" s="12"/>
      <c r="B49" s="25">
        <v>341.15</v>
      </c>
      <c r="C49" s="20" t="s">
        <v>166</v>
      </c>
      <c r="D49" s="47">
        <v>0</v>
      </c>
      <c r="E49" s="47">
        <v>34721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3" si="10">SUM(D49:M49)</f>
        <v>34721</v>
      </c>
      <c r="O49" s="48">
        <f t="shared" si="8"/>
        <v>0.49168047354036565</v>
      </c>
      <c r="P49" s="9"/>
    </row>
    <row r="50" spans="1:16">
      <c r="A50" s="12"/>
      <c r="B50" s="25">
        <v>341.52</v>
      </c>
      <c r="C50" s="20" t="s">
        <v>167</v>
      </c>
      <c r="D50" s="47">
        <v>54783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54783</v>
      </c>
      <c r="O50" s="48">
        <f t="shared" si="8"/>
        <v>0.77577637112876507</v>
      </c>
      <c r="P50" s="9"/>
    </row>
    <row r="51" spans="1:16">
      <c r="A51" s="12"/>
      <c r="B51" s="25">
        <v>341.54</v>
      </c>
      <c r="C51" s="20" t="s">
        <v>225</v>
      </c>
      <c r="D51" s="47">
        <v>0</v>
      </c>
      <c r="E51" s="47">
        <v>284832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284832</v>
      </c>
      <c r="O51" s="48">
        <f t="shared" si="8"/>
        <v>4.0334763583839583</v>
      </c>
      <c r="P51" s="9"/>
    </row>
    <row r="52" spans="1:16">
      <c r="A52" s="12"/>
      <c r="B52" s="25">
        <v>341.8</v>
      </c>
      <c r="C52" s="20" t="s">
        <v>168</v>
      </c>
      <c r="D52" s="47">
        <v>0</v>
      </c>
      <c r="E52" s="47">
        <v>2219906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2219906</v>
      </c>
      <c r="O52" s="48">
        <f t="shared" si="8"/>
        <v>31.43585822110823</v>
      </c>
      <c r="P52" s="9"/>
    </row>
    <row r="53" spans="1:16">
      <c r="A53" s="12"/>
      <c r="B53" s="25">
        <v>341.9</v>
      </c>
      <c r="C53" s="20" t="s">
        <v>169</v>
      </c>
      <c r="D53" s="47">
        <v>1285853</v>
      </c>
      <c r="E53" s="47">
        <v>57084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1342937</v>
      </c>
      <c r="O53" s="48">
        <f t="shared" si="8"/>
        <v>19.017191327867227</v>
      </c>
      <c r="P53" s="9"/>
    </row>
    <row r="54" spans="1:16">
      <c r="A54" s="12"/>
      <c r="B54" s="25">
        <v>342.1</v>
      </c>
      <c r="C54" s="20" t="s">
        <v>63</v>
      </c>
      <c r="D54" s="47">
        <v>1127610</v>
      </c>
      <c r="E54" s="47">
        <v>62817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1190427</v>
      </c>
      <c r="O54" s="48">
        <f t="shared" si="8"/>
        <v>16.857513063426655</v>
      </c>
      <c r="P54" s="9"/>
    </row>
    <row r="55" spans="1:16">
      <c r="A55" s="12"/>
      <c r="B55" s="25">
        <v>342.3</v>
      </c>
      <c r="C55" s="20" t="s">
        <v>64</v>
      </c>
      <c r="D55" s="47">
        <v>3334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3334</v>
      </c>
      <c r="O55" s="48">
        <f t="shared" si="8"/>
        <v>4.7212427602418679E-2</v>
      </c>
      <c r="P55" s="9"/>
    </row>
    <row r="56" spans="1:16">
      <c r="A56" s="12"/>
      <c r="B56" s="25">
        <v>342.4</v>
      </c>
      <c r="C56" s="20" t="s">
        <v>65</v>
      </c>
      <c r="D56" s="47">
        <v>282667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282667</v>
      </c>
      <c r="O56" s="48">
        <f t="shared" si="8"/>
        <v>4.0028180183241995</v>
      </c>
      <c r="P56" s="9"/>
    </row>
    <row r="57" spans="1:16">
      <c r="A57" s="12"/>
      <c r="B57" s="25">
        <v>342.5</v>
      </c>
      <c r="C57" s="20" t="s">
        <v>119</v>
      </c>
      <c r="D57" s="47">
        <v>0</v>
      </c>
      <c r="E57" s="47">
        <v>25690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25690</v>
      </c>
      <c r="O57" s="48">
        <f t="shared" si="8"/>
        <v>0.36379342084767124</v>
      </c>
      <c r="P57" s="9"/>
    </row>
    <row r="58" spans="1:16">
      <c r="A58" s="12"/>
      <c r="B58" s="25">
        <v>342.9</v>
      </c>
      <c r="C58" s="20" t="s">
        <v>143</v>
      </c>
      <c r="D58" s="47">
        <v>0</v>
      </c>
      <c r="E58" s="47">
        <v>323162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323162</v>
      </c>
      <c r="O58" s="48">
        <f t="shared" si="8"/>
        <v>4.5762635059546568</v>
      </c>
      <c r="P58" s="9"/>
    </row>
    <row r="59" spans="1:16">
      <c r="A59" s="12"/>
      <c r="B59" s="25">
        <v>343.3</v>
      </c>
      <c r="C59" s="20" t="s">
        <v>185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75649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75649</v>
      </c>
      <c r="O59" s="48">
        <f t="shared" si="8"/>
        <v>1.0712576291827747</v>
      </c>
      <c r="P59" s="9"/>
    </row>
    <row r="60" spans="1:16">
      <c r="A60" s="12"/>
      <c r="B60" s="25">
        <v>343.4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3690595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3690595</v>
      </c>
      <c r="O60" s="48">
        <f t="shared" si="8"/>
        <v>52.262132347734962</v>
      </c>
      <c r="P60" s="9"/>
    </row>
    <row r="61" spans="1:16">
      <c r="A61" s="12"/>
      <c r="B61" s="25">
        <v>343.6</v>
      </c>
      <c r="C61" s="20" t="s">
        <v>215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58529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58529</v>
      </c>
      <c r="O61" s="48">
        <f t="shared" si="8"/>
        <v>0.82882308792500392</v>
      </c>
      <c r="P61" s="9"/>
    </row>
    <row r="62" spans="1:16">
      <c r="A62" s="12"/>
      <c r="B62" s="25">
        <v>344.9</v>
      </c>
      <c r="C62" s="20" t="s">
        <v>170</v>
      </c>
      <c r="D62" s="47">
        <v>0</v>
      </c>
      <c r="E62" s="47">
        <v>4685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4685</v>
      </c>
      <c r="O62" s="48">
        <f t="shared" si="8"/>
        <v>6.6343798235552351E-2</v>
      </c>
      <c r="P62" s="9"/>
    </row>
    <row r="63" spans="1:16">
      <c r="A63" s="12"/>
      <c r="B63" s="25">
        <v>346.4</v>
      </c>
      <c r="C63" s="20" t="s">
        <v>69</v>
      </c>
      <c r="D63" s="47">
        <v>1912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1912</v>
      </c>
      <c r="O63" s="48">
        <f t="shared" si="8"/>
        <v>2.707563334607814E-2</v>
      </c>
      <c r="P63" s="9"/>
    </row>
    <row r="64" spans="1:16">
      <c r="A64" s="12"/>
      <c r="B64" s="25">
        <v>347.1</v>
      </c>
      <c r="C64" s="20" t="s">
        <v>70</v>
      </c>
      <c r="D64" s="47">
        <v>0</v>
      </c>
      <c r="E64" s="47">
        <v>7408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7408</v>
      </c>
      <c r="O64" s="48">
        <f t="shared" si="8"/>
        <v>0.10490391831995129</v>
      </c>
      <c r="P64" s="9"/>
    </row>
    <row r="65" spans="1:16">
      <c r="A65" s="12"/>
      <c r="B65" s="25">
        <v>347.5</v>
      </c>
      <c r="C65" s="20" t="s">
        <v>121</v>
      </c>
      <c r="D65" s="47">
        <v>3199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3199</v>
      </c>
      <c r="O65" s="48">
        <f t="shared" si="8"/>
        <v>4.5300706628715465E-2</v>
      </c>
      <c r="P65" s="9"/>
    </row>
    <row r="66" spans="1:16">
      <c r="A66" s="12"/>
      <c r="B66" s="25">
        <v>347.9</v>
      </c>
      <c r="C66" s="20" t="s">
        <v>122</v>
      </c>
      <c r="D66" s="47">
        <v>0</v>
      </c>
      <c r="E66" s="47">
        <v>0</v>
      </c>
      <c r="F66" s="47">
        <v>0</v>
      </c>
      <c r="G66" s="47">
        <v>29975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29975</v>
      </c>
      <c r="O66" s="48">
        <f t="shared" si="8"/>
        <v>0.42447286064262146</v>
      </c>
      <c r="P66" s="9"/>
    </row>
    <row r="67" spans="1:16">
      <c r="A67" s="12"/>
      <c r="B67" s="25">
        <v>348.11</v>
      </c>
      <c r="C67" s="20" t="s">
        <v>189</v>
      </c>
      <c r="D67" s="47">
        <v>0</v>
      </c>
      <c r="E67" s="47">
        <v>410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410</v>
      </c>
      <c r="O67" s="48">
        <f t="shared" si="8"/>
        <v>5.805967401617174E-3</v>
      </c>
      <c r="P67" s="9"/>
    </row>
    <row r="68" spans="1:16">
      <c r="A68" s="12"/>
      <c r="B68" s="25">
        <v>348.12</v>
      </c>
      <c r="C68" s="20" t="s">
        <v>190</v>
      </c>
      <c r="D68" s="47">
        <v>0</v>
      </c>
      <c r="E68" s="47">
        <v>3567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79" si="11">SUM(D68:M68)</f>
        <v>3567</v>
      </c>
      <c r="O68" s="48">
        <f t="shared" si="8"/>
        <v>5.051191639406942E-2</v>
      </c>
      <c r="P68" s="9"/>
    </row>
    <row r="69" spans="1:16">
      <c r="A69" s="12"/>
      <c r="B69" s="25">
        <v>348.13</v>
      </c>
      <c r="C69" s="20" t="s">
        <v>191</v>
      </c>
      <c r="D69" s="47">
        <v>0</v>
      </c>
      <c r="E69" s="47">
        <v>393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393</v>
      </c>
      <c r="O69" s="48">
        <f t="shared" ref="O69:O100" si="12">(N69/O$105)</f>
        <v>5.5652321678915841E-3</v>
      </c>
      <c r="P69" s="9"/>
    </row>
    <row r="70" spans="1:16">
      <c r="A70" s="12"/>
      <c r="B70" s="25">
        <v>348.14</v>
      </c>
      <c r="C70" s="20" t="s">
        <v>192</v>
      </c>
      <c r="D70" s="47">
        <v>0</v>
      </c>
      <c r="E70" s="47">
        <v>144975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144975</v>
      </c>
      <c r="O70" s="48">
        <f t="shared" si="12"/>
        <v>2.0529759123157314</v>
      </c>
      <c r="P70" s="9"/>
    </row>
    <row r="71" spans="1:16">
      <c r="A71" s="12"/>
      <c r="B71" s="25">
        <v>348.22</v>
      </c>
      <c r="C71" s="20" t="s">
        <v>193</v>
      </c>
      <c r="D71" s="47">
        <v>0</v>
      </c>
      <c r="E71" s="47">
        <v>2946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2946</v>
      </c>
      <c r="O71" s="48">
        <f t="shared" si="12"/>
        <v>4.1717999915034623E-2</v>
      </c>
      <c r="P71" s="9"/>
    </row>
    <row r="72" spans="1:16">
      <c r="A72" s="12"/>
      <c r="B72" s="25">
        <v>348.23</v>
      </c>
      <c r="C72" s="20" t="s">
        <v>194</v>
      </c>
      <c r="D72" s="47">
        <v>0</v>
      </c>
      <c r="E72" s="47">
        <v>103441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103441</v>
      </c>
      <c r="O72" s="48">
        <f t="shared" si="12"/>
        <v>1.4648172536358102</v>
      </c>
      <c r="P72" s="9"/>
    </row>
    <row r="73" spans="1:16">
      <c r="A73" s="12"/>
      <c r="B73" s="25">
        <v>348.31</v>
      </c>
      <c r="C73" s="20" t="s">
        <v>195</v>
      </c>
      <c r="D73" s="47">
        <v>0</v>
      </c>
      <c r="E73" s="47">
        <v>296045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296045</v>
      </c>
      <c r="O73" s="48">
        <f t="shared" si="12"/>
        <v>4.1922624863701374</v>
      </c>
      <c r="P73" s="9"/>
    </row>
    <row r="74" spans="1:16">
      <c r="A74" s="12"/>
      <c r="B74" s="25">
        <v>348.32</v>
      </c>
      <c r="C74" s="20" t="s">
        <v>196</v>
      </c>
      <c r="D74" s="47">
        <v>0</v>
      </c>
      <c r="E74" s="47">
        <v>2313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2313</v>
      </c>
      <c r="O74" s="48">
        <f t="shared" si="12"/>
        <v>3.2754152682781763E-2</v>
      </c>
      <c r="P74" s="9"/>
    </row>
    <row r="75" spans="1:16">
      <c r="A75" s="12"/>
      <c r="B75" s="25">
        <v>348.52</v>
      </c>
      <c r="C75" s="20" t="s">
        <v>198</v>
      </c>
      <c r="D75" s="47">
        <v>0</v>
      </c>
      <c r="E75" s="47">
        <v>59850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59850</v>
      </c>
      <c r="O75" s="48">
        <f t="shared" si="12"/>
        <v>0.84752963167509243</v>
      </c>
      <c r="P75" s="9"/>
    </row>
    <row r="76" spans="1:16">
      <c r="A76" s="12"/>
      <c r="B76" s="25">
        <v>348.53</v>
      </c>
      <c r="C76" s="20" t="s">
        <v>199</v>
      </c>
      <c r="D76" s="47">
        <v>0</v>
      </c>
      <c r="E76" s="47">
        <v>331822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331822</v>
      </c>
      <c r="O76" s="48">
        <f t="shared" si="12"/>
        <v>4.6988968661936932</v>
      </c>
      <c r="P76" s="9"/>
    </row>
    <row r="77" spans="1:16">
      <c r="A77" s="12"/>
      <c r="B77" s="25">
        <v>348.62</v>
      </c>
      <c r="C77" s="20" t="s">
        <v>200</v>
      </c>
      <c r="D77" s="47">
        <v>0</v>
      </c>
      <c r="E77" s="47">
        <v>2568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2568</v>
      </c>
      <c r="O77" s="48">
        <f t="shared" si="12"/>
        <v>3.6365181188665621E-2</v>
      </c>
      <c r="P77" s="9"/>
    </row>
    <row r="78" spans="1:16">
      <c r="A78" s="12"/>
      <c r="B78" s="25">
        <v>348.71</v>
      </c>
      <c r="C78" s="20" t="s">
        <v>202</v>
      </c>
      <c r="D78" s="47">
        <v>0</v>
      </c>
      <c r="E78" s="47">
        <v>47625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47625</v>
      </c>
      <c r="O78" s="48">
        <f t="shared" si="12"/>
        <v>0.67441267683419004</v>
      </c>
      <c r="P78" s="9"/>
    </row>
    <row r="79" spans="1:16">
      <c r="A79" s="12"/>
      <c r="B79" s="25">
        <v>348.72</v>
      </c>
      <c r="C79" s="20" t="s">
        <v>203</v>
      </c>
      <c r="D79" s="47">
        <v>0</v>
      </c>
      <c r="E79" s="47">
        <v>8473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8473</v>
      </c>
      <c r="O79" s="48">
        <f t="shared" si="12"/>
        <v>0.11998527266805444</v>
      </c>
      <c r="P79" s="9"/>
    </row>
    <row r="80" spans="1:16">
      <c r="A80" s="12"/>
      <c r="B80" s="25">
        <v>348.85</v>
      </c>
      <c r="C80" s="20" t="s">
        <v>204</v>
      </c>
      <c r="D80" s="47">
        <v>0</v>
      </c>
      <c r="E80" s="47">
        <v>214975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214975</v>
      </c>
      <c r="O80" s="48">
        <f t="shared" si="12"/>
        <v>3.0442386394211027</v>
      </c>
      <c r="P80" s="9"/>
    </row>
    <row r="81" spans="1:16">
      <c r="A81" s="12"/>
      <c r="B81" s="25">
        <v>348.92399999999998</v>
      </c>
      <c r="C81" s="20" t="s">
        <v>171</v>
      </c>
      <c r="D81" s="47">
        <v>0</v>
      </c>
      <c r="E81" s="47">
        <v>16423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16423</v>
      </c>
      <c r="O81" s="48">
        <f t="shared" si="12"/>
        <v>0.2325643966750216</v>
      </c>
      <c r="P81" s="9"/>
    </row>
    <row r="82" spans="1:16">
      <c r="A82" s="12"/>
      <c r="B82" s="25">
        <v>348.93099999999998</v>
      </c>
      <c r="C82" s="20" t="s">
        <v>172</v>
      </c>
      <c r="D82" s="47">
        <v>0</v>
      </c>
      <c r="E82" s="47">
        <v>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</v>
      </c>
      <c r="O82" s="48">
        <f t="shared" si="12"/>
        <v>2.8321792203010608E-5</v>
      </c>
      <c r="P82" s="9"/>
    </row>
    <row r="83" spans="1:16">
      <c r="A83" s="12"/>
      <c r="B83" s="25">
        <v>348.99</v>
      </c>
      <c r="C83" s="20" t="s">
        <v>173</v>
      </c>
      <c r="D83" s="47">
        <v>180951</v>
      </c>
      <c r="E83" s="47">
        <v>143170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324121</v>
      </c>
      <c r="O83" s="48">
        <f t="shared" si="12"/>
        <v>4.5898438053160007</v>
      </c>
      <c r="P83" s="9"/>
    </row>
    <row r="84" spans="1:16" ht="15.75">
      <c r="A84" s="29" t="s">
        <v>51</v>
      </c>
      <c r="B84" s="30"/>
      <c r="C84" s="31"/>
      <c r="D84" s="32">
        <f t="shared" ref="D84:M84" si="13">SUM(D85:D90)</f>
        <v>54224</v>
      </c>
      <c r="E84" s="32">
        <f t="shared" si="13"/>
        <v>276854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>SUM(D84:M84)</f>
        <v>331078</v>
      </c>
      <c r="O84" s="46">
        <f t="shared" si="12"/>
        <v>4.688361159494173</v>
      </c>
      <c r="P84" s="10"/>
    </row>
    <row r="85" spans="1:16">
      <c r="A85" s="13"/>
      <c r="B85" s="40">
        <v>351.7</v>
      </c>
      <c r="C85" s="21" t="s">
        <v>177</v>
      </c>
      <c r="D85" s="47">
        <v>49027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0" si="14">SUM(D85:M85)</f>
        <v>49027</v>
      </c>
      <c r="O85" s="48">
        <f t="shared" si="12"/>
        <v>0.69426625316850055</v>
      </c>
      <c r="P85" s="9"/>
    </row>
    <row r="86" spans="1:16">
      <c r="A86" s="13"/>
      <c r="B86" s="40">
        <v>351.8</v>
      </c>
      <c r="C86" s="21" t="s">
        <v>178</v>
      </c>
      <c r="D86" s="47">
        <v>0</v>
      </c>
      <c r="E86" s="47">
        <v>74175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74175</v>
      </c>
      <c r="O86" s="48">
        <f t="shared" si="12"/>
        <v>1.0503844683291559</v>
      </c>
      <c r="P86" s="9"/>
    </row>
    <row r="87" spans="1:16">
      <c r="A87" s="13"/>
      <c r="B87" s="40">
        <v>351.9</v>
      </c>
      <c r="C87" s="21" t="s">
        <v>179</v>
      </c>
      <c r="D87" s="47">
        <v>0</v>
      </c>
      <c r="E87" s="47">
        <v>185128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185128</v>
      </c>
      <c r="O87" s="48">
        <f t="shared" si="12"/>
        <v>2.621578373479474</v>
      </c>
      <c r="P87" s="9"/>
    </row>
    <row r="88" spans="1:16">
      <c r="A88" s="13"/>
      <c r="B88" s="40">
        <v>352</v>
      </c>
      <c r="C88" s="21" t="s">
        <v>89</v>
      </c>
      <c r="D88" s="47">
        <v>0</v>
      </c>
      <c r="E88" s="47">
        <v>16663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16663</v>
      </c>
      <c r="O88" s="48">
        <f t="shared" si="12"/>
        <v>0.23596301173938286</v>
      </c>
      <c r="P88" s="9"/>
    </row>
    <row r="89" spans="1:16">
      <c r="A89" s="13"/>
      <c r="B89" s="40">
        <v>354</v>
      </c>
      <c r="C89" s="21" t="s">
        <v>146</v>
      </c>
      <c r="D89" s="47">
        <v>5197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5197</v>
      </c>
      <c r="O89" s="48">
        <f t="shared" si="12"/>
        <v>7.3594177039523062E-2</v>
      </c>
      <c r="P89" s="9"/>
    </row>
    <row r="90" spans="1:16">
      <c r="A90" s="13"/>
      <c r="B90" s="40">
        <v>359</v>
      </c>
      <c r="C90" s="21" t="s">
        <v>90</v>
      </c>
      <c r="D90" s="47">
        <v>0</v>
      </c>
      <c r="E90" s="47">
        <v>888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888</v>
      </c>
      <c r="O90" s="48">
        <f t="shared" si="12"/>
        <v>1.2574875738136709E-2</v>
      </c>
      <c r="P90" s="9"/>
    </row>
    <row r="91" spans="1:16" ht="15.75">
      <c r="A91" s="29" t="s">
        <v>5</v>
      </c>
      <c r="B91" s="30"/>
      <c r="C91" s="31"/>
      <c r="D91" s="32">
        <f t="shared" ref="D91:M91" si="15">SUM(D92:D99)</f>
        <v>460141</v>
      </c>
      <c r="E91" s="32">
        <f t="shared" si="15"/>
        <v>1521984</v>
      </c>
      <c r="F91" s="32">
        <f t="shared" si="15"/>
        <v>2308</v>
      </c>
      <c r="G91" s="32">
        <f t="shared" si="15"/>
        <v>282893</v>
      </c>
      <c r="H91" s="32">
        <f t="shared" si="15"/>
        <v>0</v>
      </c>
      <c r="I91" s="32">
        <f t="shared" si="15"/>
        <v>557251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>SUM(D91:M91)</f>
        <v>2824577</v>
      </c>
      <c r="O91" s="46">
        <f t="shared" si="12"/>
        <v>39.998541427701547</v>
      </c>
      <c r="P91" s="10"/>
    </row>
    <row r="92" spans="1:16">
      <c r="A92" s="12"/>
      <c r="B92" s="25">
        <v>361.1</v>
      </c>
      <c r="C92" s="20" t="s">
        <v>92</v>
      </c>
      <c r="D92" s="47">
        <v>282058</v>
      </c>
      <c r="E92" s="47">
        <v>271891</v>
      </c>
      <c r="F92" s="47">
        <v>2308</v>
      </c>
      <c r="G92" s="47">
        <v>254787</v>
      </c>
      <c r="H92" s="47">
        <v>0</v>
      </c>
      <c r="I92" s="47">
        <v>500618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1311662</v>
      </c>
      <c r="O92" s="48">
        <f t="shared" si="12"/>
        <v>18.574309302292647</v>
      </c>
      <c r="P92" s="9"/>
    </row>
    <row r="93" spans="1:16">
      <c r="A93" s="12"/>
      <c r="B93" s="25">
        <v>361.4</v>
      </c>
      <c r="C93" s="20" t="s">
        <v>235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3495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99" si="16">SUM(D93:M93)</f>
        <v>3495</v>
      </c>
      <c r="O93" s="48">
        <f t="shared" si="12"/>
        <v>4.9492331874761035E-2</v>
      </c>
      <c r="P93" s="9"/>
    </row>
    <row r="94" spans="1:16">
      <c r="A94" s="12"/>
      <c r="B94" s="25">
        <v>362</v>
      </c>
      <c r="C94" s="20" t="s">
        <v>93</v>
      </c>
      <c r="D94" s="47">
        <v>6728</v>
      </c>
      <c r="E94" s="47">
        <v>21803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28531</v>
      </c>
      <c r="O94" s="48">
        <f t="shared" si="12"/>
        <v>0.4040245266720478</v>
      </c>
      <c r="P94" s="9"/>
    </row>
    <row r="95" spans="1:16">
      <c r="A95" s="12"/>
      <c r="B95" s="25">
        <v>364</v>
      </c>
      <c r="C95" s="20" t="s">
        <v>180</v>
      </c>
      <c r="D95" s="47">
        <v>89325</v>
      </c>
      <c r="E95" s="47">
        <v>571519</v>
      </c>
      <c r="F95" s="47">
        <v>0</v>
      </c>
      <c r="G95" s="47">
        <v>0</v>
      </c>
      <c r="H95" s="47">
        <v>0</v>
      </c>
      <c r="I95" s="47">
        <v>-3497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657347</v>
      </c>
      <c r="O95" s="48">
        <f t="shared" si="12"/>
        <v>9.3086225696362064</v>
      </c>
      <c r="P95" s="9"/>
    </row>
    <row r="96" spans="1:16">
      <c r="A96" s="12"/>
      <c r="B96" s="25">
        <v>365</v>
      </c>
      <c r="C96" s="20" t="s">
        <v>181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14125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14125</v>
      </c>
      <c r="O96" s="48">
        <f t="shared" si="12"/>
        <v>0.20002265743376241</v>
      </c>
      <c r="P96" s="9"/>
    </row>
    <row r="97" spans="1:119">
      <c r="A97" s="12"/>
      <c r="B97" s="25">
        <v>366</v>
      </c>
      <c r="C97" s="20" t="s">
        <v>95</v>
      </c>
      <c r="D97" s="47">
        <v>16223</v>
      </c>
      <c r="E97" s="47">
        <v>7434</v>
      </c>
      <c r="F97" s="47">
        <v>0</v>
      </c>
      <c r="G97" s="47">
        <v>28075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51732</v>
      </c>
      <c r="O97" s="48">
        <f t="shared" si="12"/>
        <v>0.73257147712307236</v>
      </c>
      <c r="P97" s="9"/>
    </row>
    <row r="98" spans="1:119">
      <c r="A98" s="12"/>
      <c r="B98" s="25">
        <v>367</v>
      </c>
      <c r="C98" s="20" t="s">
        <v>153</v>
      </c>
      <c r="D98" s="47">
        <v>0</v>
      </c>
      <c r="E98" s="47">
        <v>17823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17823</v>
      </c>
      <c r="O98" s="48">
        <f t="shared" si="12"/>
        <v>0.25238965121712903</v>
      </c>
      <c r="P98" s="9"/>
    </row>
    <row r="99" spans="1:119">
      <c r="A99" s="12"/>
      <c r="B99" s="25">
        <v>369.9</v>
      </c>
      <c r="C99" s="20" t="s">
        <v>96</v>
      </c>
      <c r="D99" s="47">
        <v>65807</v>
      </c>
      <c r="E99" s="47">
        <v>631514</v>
      </c>
      <c r="F99" s="47">
        <v>0</v>
      </c>
      <c r="G99" s="47">
        <v>31</v>
      </c>
      <c r="H99" s="47">
        <v>0</v>
      </c>
      <c r="I99" s="47">
        <v>42510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739862</v>
      </c>
      <c r="O99" s="48">
        <f t="shared" si="12"/>
        <v>10.477108911451916</v>
      </c>
      <c r="P99" s="9"/>
    </row>
    <row r="100" spans="1:119" ht="15.75">
      <c r="A100" s="29" t="s">
        <v>52</v>
      </c>
      <c r="B100" s="30"/>
      <c r="C100" s="31"/>
      <c r="D100" s="32">
        <f t="shared" ref="D100:M100" si="17">SUM(D101:D102)</f>
        <v>6612738</v>
      </c>
      <c r="E100" s="32">
        <f t="shared" si="17"/>
        <v>23250242</v>
      </c>
      <c r="F100" s="32">
        <f t="shared" si="17"/>
        <v>0</v>
      </c>
      <c r="G100" s="32">
        <f t="shared" si="17"/>
        <v>40000</v>
      </c>
      <c r="H100" s="32">
        <f t="shared" si="17"/>
        <v>0</v>
      </c>
      <c r="I100" s="32">
        <f t="shared" si="17"/>
        <v>175000</v>
      </c>
      <c r="J100" s="32">
        <f t="shared" si="17"/>
        <v>0</v>
      </c>
      <c r="K100" s="32">
        <f t="shared" si="17"/>
        <v>0</v>
      </c>
      <c r="L100" s="32">
        <f t="shared" si="17"/>
        <v>0</v>
      </c>
      <c r="M100" s="32">
        <f t="shared" si="17"/>
        <v>0</v>
      </c>
      <c r="N100" s="32">
        <f>SUM(D100:M100)</f>
        <v>30077980</v>
      </c>
      <c r="O100" s="46">
        <f t="shared" si="12"/>
        <v>425.93114972315448</v>
      </c>
      <c r="P100" s="9"/>
    </row>
    <row r="101" spans="1:119">
      <c r="A101" s="12"/>
      <c r="B101" s="25">
        <v>381</v>
      </c>
      <c r="C101" s="20" t="s">
        <v>97</v>
      </c>
      <c r="D101" s="47">
        <v>6612738</v>
      </c>
      <c r="E101" s="47">
        <v>22327881</v>
      </c>
      <c r="F101" s="47">
        <v>0</v>
      </c>
      <c r="G101" s="47">
        <v>40000</v>
      </c>
      <c r="H101" s="47">
        <v>0</v>
      </c>
      <c r="I101" s="47">
        <v>175000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29155619</v>
      </c>
      <c r="O101" s="48">
        <f>(N101/O$105)</f>
        <v>412.86969143407396</v>
      </c>
      <c r="P101" s="9"/>
    </row>
    <row r="102" spans="1:119" ht="15.75" thickBot="1">
      <c r="A102" s="12"/>
      <c r="B102" s="25">
        <v>384</v>
      </c>
      <c r="C102" s="20" t="s">
        <v>98</v>
      </c>
      <c r="D102" s="47">
        <v>0</v>
      </c>
      <c r="E102" s="47">
        <v>922361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922361</v>
      </c>
      <c r="O102" s="48">
        <f>(N102/O$105)</f>
        <v>13.061458289080534</v>
      </c>
      <c r="P102" s="9"/>
    </row>
    <row r="103" spans="1:119" ht="16.5" thickBot="1">
      <c r="A103" s="14" t="s">
        <v>73</v>
      </c>
      <c r="B103" s="23"/>
      <c r="C103" s="22"/>
      <c r="D103" s="15">
        <f t="shared" ref="D103:M103" si="18">SUM(D5,D13,D19,D47,D84,D91,D100)</f>
        <v>42456939</v>
      </c>
      <c r="E103" s="15">
        <f t="shared" si="18"/>
        <v>65856158</v>
      </c>
      <c r="F103" s="15">
        <f t="shared" si="18"/>
        <v>1355308</v>
      </c>
      <c r="G103" s="15">
        <f t="shared" si="18"/>
        <v>7695543</v>
      </c>
      <c r="H103" s="15">
        <f t="shared" si="18"/>
        <v>0</v>
      </c>
      <c r="I103" s="15">
        <f t="shared" si="18"/>
        <v>5302894</v>
      </c>
      <c r="J103" s="15">
        <f t="shared" si="18"/>
        <v>0</v>
      </c>
      <c r="K103" s="15">
        <f t="shared" si="18"/>
        <v>0</v>
      </c>
      <c r="L103" s="15">
        <f t="shared" si="18"/>
        <v>0</v>
      </c>
      <c r="M103" s="15">
        <f t="shared" si="18"/>
        <v>0</v>
      </c>
      <c r="N103" s="15">
        <f>SUM(D103:M103)</f>
        <v>122666842</v>
      </c>
      <c r="O103" s="38">
        <f>(N103/O$105)</f>
        <v>1737.072404661767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236</v>
      </c>
      <c r="M105" s="49"/>
      <c r="N105" s="49"/>
      <c r="O105" s="44">
        <v>70617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129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24888207</v>
      </c>
      <c r="E5" s="27">
        <f t="shared" si="0"/>
        <v>9045371</v>
      </c>
      <c r="F5" s="27">
        <f t="shared" si="0"/>
        <v>685000</v>
      </c>
      <c r="G5" s="27">
        <f t="shared" si="0"/>
        <v>671296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35289874</v>
      </c>
      <c r="O5" s="33">
        <f t="shared" ref="O5:O36" si="1">(N5/O$101)</f>
        <v>500.62239686772966</v>
      </c>
      <c r="P5" s="6"/>
    </row>
    <row r="6" spans="1:133">
      <c r="A6" s="12"/>
      <c r="B6" s="25">
        <v>311</v>
      </c>
      <c r="C6" s="20" t="s">
        <v>3</v>
      </c>
      <c r="D6" s="47">
        <v>20005264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20005264</v>
      </c>
      <c r="O6" s="48">
        <f t="shared" si="1"/>
        <v>283.79481359586902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1569685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1569685</v>
      </c>
      <c r="O7" s="48">
        <f t="shared" si="1"/>
        <v>22.267562276570391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760810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760810</v>
      </c>
      <c r="O8" s="48">
        <f t="shared" si="1"/>
        <v>10.792855926913692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1662955</v>
      </c>
      <c r="F9" s="47">
        <v>685000</v>
      </c>
      <c r="G9" s="47">
        <v>671296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3019251</v>
      </c>
      <c r="O9" s="48">
        <f t="shared" si="1"/>
        <v>42.831115587584407</v>
      </c>
      <c r="P9" s="9"/>
    </row>
    <row r="10" spans="1:133">
      <c r="A10" s="12"/>
      <c r="B10" s="25">
        <v>312.60000000000002</v>
      </c>
      <c r="C10" s="20" t="s">
        <v>16</v>
      </c>
      <c r="D10" s="47">
        <v>4882943</v>
      </c>
      <c r="E10" s="47">
        <v>3700000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8582943</v>
      </c>
      <c r="O10" s="48">
        <f t="shared" si="1"/>
        <v>121.75768881575215</v>
      </c>
      <c r="P10" s="9"/>
    </row>
    <row r="11" spans="1:133">
      <c r="A11" s="12"/>
      <c r="B11" s="25">
        <v>315</v>
      </c>
      <c r="C11" s="20" t="s">
        <v>156</v>
      </c>
      <c r="D11" s="47">
        <v>0</v>
      </c>
      <c r="E11" s="47">
        <v>1077173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1077173</v>
      </c>
      <c r="O11" s="48">
        <f t="shared" si="1"/>
        <v>15.280783635022415</v>
      </c>
      <c r="P11" s="9"/>
    </row>
    <row r="12" spans="1:133">
      <c r="A12" s="12"/>
      <c r="B12" s="25">
        <v>316</v>
      </c>
      <c r="C12" s="20" t="s">
        <v>157</v>
      </c>
      <c r="D12" s="47">
        <v>0</v>
      </c>
      <c r="E12" s="47">
        <v>51498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51498</v>
      </c>
      <c r="O12" s="48">
        <f t="shared" si="1"/>
        <v>0.73055098450888045</v>
      </c>
      <c r="P12" s="9"/>
    </row>
    <row r="13" spans="1:133">
      <c r="A13" s="12"/>
      <c r="B13" s="25">
        <v>319</v>
      </c>
      <c r="C13" s="20" t="s">
        <v>135</v>
      </c>
      <c r="D13" s="47">
        <v>0</v>
      </c>
      <c r="E13" s="47">
        <v>223250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223250</v>
      </c>
      <c r="O13" s="48">
        <f t="shared" si="1"/>
        <v>3.16702604550871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19673</v>
      </c>
      <c r="E14" s="32">
        <f t="shared" si="3"/>
        <v>10093450</v>
      </c>
      <c r="F14" s="32">
        <f t="shared" si="3"/>
        <v>0</v>
      </c>
      <c r="G14" s="32">
        <f t="shared" si="3"/>
        <v>18639</v>
      </c>
      <c r="H14" s="32">
        <f t="shared" si="3"/>
        <v>0</v>
      </c>
      <c r="I14" s="32">
        <f t="shared" si="3"/>
        <v>6362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2" si="4">SUM(D14:M14)</f>
        <v>10138124</v>
      </c>
      <c r="O14" s="46">
        <f t="shared" si="1"/>
        <v>143.81949724791465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339650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339650</v>
      </c>
      <c r="O15" s="48">
        <f t="shared" si="1"/>
        <v>4.8182772513192988</v>
      </c>
      <c r="P15" s="9"/>
    </row>
    <row r="16" spans="1:133">
      <c r="A16" s="12"/>
      <c r="B16" s="25">
        <v>323.7</v>
      </c>
      <c r="C16" s="20" t="s">
        <v>109</v>
      </c>
      <c r="D16" s="47">
        <v>0</v>
      </c>
      <c r="E16" s="47">
        <v>135545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135545</v>
      </c>
      <c r="O16" s="48">
        <f t="shared" si="1"/>
        <v>1.9228423083470465</v>
      </c>
      <c r="P16" s="9"/>
    </row>
    <row r="17" spans="1:16">
      <c r="A17" s="12"/>
      <c r="B17" s="25">
        <v>325.10000000000002</v>
      </c>
      <c r="C17" s="20" t="s">
        <v>147</v>
      </c>
      <c r="D17" s="47">
        <v>0</v>
      </c>
      <c r="E17" s="47">
        <v>0</v>
      </c>
      <c r="F17" s="47">
        <v>0</v>
      </c>
      <c r="G17" s="47">
        <v>18639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18639</v>
      </c>
      <c r="O17" s="48">
        <f t="shared" si="1"/>
        <v>0.26441298303353572</v>
      </c>
      <c r="P17" s="9"/>
    </row>
    <row r="18" spans="1:16">
      <c r="A18" s="12"/>
      <c r="B18" s="25">
        <v>325.2</v>
      </c>
      <c r="C18" s="20" t="s">
        <v>20</v>
      </c>
      <c r="D18" s="47">
        <v>0</v>
      </c>
      <c r="E18" s="47">
        <v>9441441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9441441</v>
      </c>
      <c r="O18" s="48">
        <f t="shared" si="1"/>
        <v>133.93634738693751</v>
      </c>
      <c r="P18" s="9"/>
    </row>
    <row r="19" spans="1:16">
      <c r="A19" s="12"/>
      <c r="B19" s="25">
        <v>329</v>
      </c>
      <c r="C19" s="20" t="s">
        <v>21</v>
      </c>
      <c r="D19" s="47">
        <v>19673</v>
      </c>
      <c r="E19" s="47">
        <v>176814</v>
      </c>
      <c r="F19" s="47">
        <v>0</v>
      </c>
      <c r="G19" s="47">
        <v>0</v>
      </c>
      <c r="H19" s="47">
        <v>0</v>
      </c>
      <c r="I19" s="47">
        <v>6362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202849</v>
      </c>
      <c r="O19" s="48">
        <f t="shared" si="1"/>
        <v>2.8776173182772515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SUM(D21:D43)</f>
        <v>6731403</v>
      </c>
      <c r="E20" s="32">
        <f t="shared" si="5"/>
        <v>6698093</v>
      </c>
      <c r="F20" s="32">
        <f t="shared" si="5"/>
        <v>1010000</v>
      </c>
      <c r="G20" s="32">
        <f t="shared" si="5"/>
        <v>3265550</v>
      </c>
      <c r="H20" s="32">
        <f t="shared" si="5"/>
        <v>0</v>
      </c>
      <c r="I20" s="32">
        <f t="shared" si="5"/>
        <v>95503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17800549</v>
      </c>
      <c r="O20" s="46">
        <f t="shared" si="1"/>
        <v>252.51871134313114</v>
      </c>
      <c r="P20" s="10"/>
    </row>
    <row r="21" spans="1:16">
      <c r="A21" s="12"/>
      <c r="B21" s="25">
        <v>331.1</v>
      </c>
      <c r="C21" s="20" t="s">
        <v>209</v>
      </c>
      <c r="D21" s="47">
        <v>0</v>
      </c>
      <c r="E21" s="47">
        <v>31200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31200</v>
      </c>
      <c r="O21" s="48">
        <f t="shared" si="1"/>
        <v>0.44260341599046699</v>
      </c>
      <c r="P21" s="9"/>
    </row>
    <row r="22" spans="1:16">
      <c r="A22" s="12"/>
      <c r="B22" s="25">
        <v>331.2</v>
      </c>
      <c r="C22" s="20" t="s">
        <v>22</v>
      </c>
      <c r="D22" s="47">
        <v>61990</v>
      </c>
      <c r="E22" s="47">
        <v>182374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244364</v>
      </c>
      <c r="O22" s="48">
        <f t="shared" si="1"/>
        <v>3.4665493956761049</v>
      </c>
      <c r="P22" s="9"/>
    </row>
    <row r="23" spans="1:16">
      <c r="A23" s="12"/>
      <c r="B23" s="25">
        <v>331.35</v>
      </c>
      <c r="C23" s="20" t="s">
        <v>231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4594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29" si="6">SUM(D23:M23)</f>
        <v>4594</v>
      </c>
      <c r="O23" s="48">
        <f t="shared" si="1"/>
        <v>6.5170515803211718E-2</v>
      </c>
      <c r="P23" s="9"/>
    </row>
    <row r="24" spans="1:16">
      <c r="A24" s="12"/>
      <c r="B24" s="25">
        <v>331.49</v>
      </c>
      <c r="C24" s="20" t="s">
        <v>26</v>
      </c>
      <c r="D24" s="47">
        <v>0</v>
      </c>
      <c r="E24" s="47">
        <v>6084</v>
      </c>
      <c r="F24" s="47">
        <v>0</v>
      </c>
      <c r="G24" s="47">
        <v>4594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10678</v>
      </c>
      <c r="O24" s="48">
        <f t="shared" si="1"/>
        <v>0.15147818192135279</v>
      </c>
      <c r="P24" s="9"/>
    </row>
    <row r="25" spans="1:16">
      <c r="A25" s="12"/>
      <c r="B25" s="25">
        <v>331.65</v>
      </c>
      <c r="C25" s="20" t="s">
        <v>27</v>
      </c>
      <c r="D25" s="47">
        <v>0</v>
      </c>
      <c r="E25" s="47">
        <v>60964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60964</v>
      </c>
      <c r="O25" s="48">
        <f t="shared" si="1"/>
        <v>0.86483572603983427</v>
      </c>
      <c r="P25" s="9"/>
    </row>
    <row r="26" spans="1:16">
      <c r="A26" s="12"/>
      <c r="B26" s="25">
        <v>331.7</v>
      </c>
      <c r="C26" s="20" t="s">
        <v>188</v>
      </c>
      <c r="D26" s="47">
        <v>0</v>
      </c>
      <c r="E26" s="47">
        <v>4000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4000</v>
      </c>
      <c r="O26" s="48">
        <f t="shared" si="1"/>
        <v>5.6744027691085511E-2</v>
      </c>
      <c r="P26" s="9"/>
    </row>
    <row r="27" spans="1:16">
      <c r="A27" s="12"/>
      <c r="B27" s="25">
        <v>333</v>
      </c>
      <c r="C27" s="20" t="s">
        <v>4</v>
      </c>
      <c r="D27" s="47">
        <v>220086</v>
      </c>
      <c r="E27" s="47">
        <v>100198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320284</v>
      </c>
      <c r="O27" s="48">
        <f t="shared" si="1"/>
        <v>4.5435510412529085</v>
      </c>
      <c r="P27" s="9"/>
    </row>
    <row r="28" spans="1:16">
      <c r="A28" s="12"/>
      <c r="B28" s="25">
        <v>334.1</v>
      </c>
      <c r="C28" s="20" t="s">
        <v>111</v>
      </c>
      <c r="D28" s="47">
        <v>1305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1305</v>
      </c>
      <c r="O28" s="48">
        <f t="shared" si="1"/>
        <v>1.8512739034216647E-2</v>
      </c>
      <c r="P28" s="9"/>
    </row>
    <row r="29" spans="1:16">
      <c r="A29" s="12"/>
      <c r="B29" s="25">
        <v>334.2</v>
      </c>
      <c r="C29" s="20" t="s">
        <v>25</v>
      </c>
      <c r="D29" s="47">
        <v>203434</v>
      </c>
      <c r="E29" s="47">
        <v>2299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205733</v>
      </c>
      <c r="O29" s="48">
        <f t="shared" si="1"/>
        <v>2.9185297622425241</v>
      </c>
      <c r="P29" s="9"/>
    </row>
    <row r="30" spans="1:16">
      <c r="A30" s="12"/>
      <c r="B30" s="25">
        <v>334.34</v>
      </c>
      <c r="C30" s="20" t="s">
        <v>28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90909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90909</v>
      </c>
      <c r="O30" s="48">
        <f t="shared" si="1"/>
        <v>1.2896357033422232</v>
      </c>
      <c r="P30" s="9"/>
    </row>
    <row r="31" spans="1:16">
      <c r="A31" s="12"/>
      <c r="B31" s="25">
        <v>334.49</v>
      </c>
      <c r="C31" s="20" t="s">
        <v>29</v>
      </c>
      <c r="D31" s="47">
        <v>0</v>
      </c>
      <c r="E31" s="47">
        <v>0</v>
      </c>
      <c r="F31" s="47">
        <v>0</v>
      </c>
      <c r="G31" s="47">
        <v>3210957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2" si="7">SUM(D31:M31)</f>
        <v>3210957</v>
      </c>
      <c r="O31" s="48">
        <f t="shared" si="1"/>
        <v>45.550658230721218</v>
      </c>
      <c r="P31" s="9"/>
    </row>
    <row r="32" spans="1:16">
      <c r="A32" s="12"/>
      <c r="B32" s="25">
        <v>334.5</v>
      </c>
      <c r="C32" s="20" t="s">
        <v>30</v>
      </c>
      <c r="D32" s="47">
        <v>0</v>
      </c>
      <c r="E32" s="47">
        <v>361780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361780</v>
      </c>
      <c r="O32" s="48">
        <f t="shared" si="1"/>
        <v>5.1322135845202297</v>
      </c>
      <c r="P32" s="9"/>
    </row>
    <row r="33" spans="1:16">
      <c r="A33" s="12"/>
      <c r="B33" s="25">
        <v>334.62</v>
      </c>
      <c r="C33" s="20" t="s">
        <v>114</v>
      </c>
      <c r="D33" s="47">
        <v>34481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34481</v>
      </c>
      <c r="O33" s="48">
        <f t="shared" si="1"/>
        <v>0.48914770470407992</v>
      </c>
      <c r="P33" s="9"/>
    </row>
    <row r="34" spans="1:16">
      <c r="A34" s="12"/>
      <c r="B34" s="25">
        <v>334.7</v>
      </c>
      <c r="C34" s="20" t="s">
        <v>32</v>
      </c>
      <c r="D34" s="47">
        <v>0</v>
      </c>
      <c r="E34" s="47">
        <v>542776</v>
      </c>
      <c r="F34" s="47">
        <v>0</v>
      </c>
      <c r="G34" s="47">
        <v>49999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592775</v>
      </c>
      <c r="O34" s="48">
        <f t="shared" si="1"/>
        <v>8.4091102536458031</v>
      </c>
      <c r="P34" s="9"/>
    </row>
    <row r="35" spans="1:16">
      <c r="A35" s="12"/>
      <c r="B35" s="25">
        <v>335.12</v>
      </c>
      <c r="C35" s="20" t="s">
        <v>158</v>
      </c>
      <c r="D35" s="47">
        <v>1649438</v>
      </c>
      <c r="E35" s="47">
        <v>250000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1899438</v>
      </c>
      <c r="O35" s="48">
        <f t="shared" si="1"/>
        <v>26.94544061737502</v>
      </c>
      <c r="P35" s="9"/>
    </row>
    <row r="36" spans="1:16">
      <c r="A36" s="12"/>
      <c r="B36" s="25">
        <v>335.13</v>
      </c>
      <c r="C36" s="20" t="s">
        <v>159</v>
      </c>
      <c r="D36" s="47">
        <v>29998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29998</v>
      </c>
      <c r="O36" s="48">
        <f t="shared" si="1"/>
        <v>0.42555183566929583</v>
      </c>
      <c r="P36" s="9"/>
    </row>
    <row r="37" spans="1:16">
      <c r="A37" s="12"/>
      <c r="B37" s="25">
        <v>335.14</v>
      </c>
      <c r="C37" s="20" t="s">
        <v>160</v>
      </c>
      <c r="D37" s="47">
        <v>0</v>
      </c>
      <c r="E37" s="47">
        <v>29848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29848</v>
      </c>
      <c r="O37" s="48">
        <f t="shared" ref="O37:O68" si="8">(N37/O$101)</f>
        <v>0.42342393463088007</v>
      </c>
      <c r="P37" s="9"/>
    </row>
    <row r="38" spans="1:16">
      <c r="A38" s="12"/>
      <c r="B38" s="25">
        <v>335.15</v>
      </c>
      <c r="C38" s="20" t="s">
        <v>161</v>
      </c>
      <c r="D38" s="47">
        <v>16869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16869</v>
      </c>
      <c r="O38" s="48">
        <f t="shared" si="8"/>
        <v>0.23930375078023039</v>
      </c>
      <c r="P38" s="9"/>
    </row>
    <row r="39" spans="1:16">
      <c r="A39" s="12"/>
      <c r="B39" s="25">
        <v>335.18</v>
      </c>
      <c r="C39" s="20" t="s">
        <v>163</v>
      </c>
      <c r="D39" s="47">
        <v>2446177</v>
      </c>
      <c r="E39" s="47">
        <v>1805000</v>
      </c>
      <c r="F39" s="47">
        <v>1010000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5261177</v>
      </c>
      <c r="O39" s="48">
        <f t="shared" si="8"/>
        <v>74.635093343925547</v>
      </c>
      <c r="P39" s="9"/>
    </row>
    <row r="40" spans="1:16">
      <c r="A40" s="12"/>
      <c r="B40" s="25">
        <v>335.19</v>
      </c>
      <c r="C40" s="20" t="s">
        <v>164</v>
      </c>
      <c r="D40" s="47">
        <v>2067625</v>
      </c>
      <c r="E40" s="47">
        <v>654373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2721998</v>
      </c>
      <c r="O40" s="48">
        <f t="shared" si="8"/>
        <v>38.614282471769847</v>
      </c>
      <c r="P40" s="9"/>
    </row>
    <row r="41" spans="1:16">
      <c r="A41" s="12"/>
      <c r="B41" s="25">
        <v>335.29</v>
      </c>
      <c r="C41" s="20" t="s">
        <v>39</v>
      </c>
      <c r="D41" s="47">
        <v>0</v>
      </c>
      <c r="E41" s="47">
        <v>1200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1200</v>
      </c>
      <c r="O41" s="48">
        <f t="shared" si="8"/>
        <v>1.7023208307325653E-2</v>
      </c>
      <c r="P41" s="9"/>
    </row>
    <row r="42" spans="1:16">
      <c r="A42" s="12"/>
      <c r="B42" s="25">
        <v>335.49</v>
      </c>
      <c r="C42" s="20" t="s">
        <v>40</v>
      </c>
      <c r="D42" s="47">
        <v>0</v>
      </c>
      <c r="E42" s="47">
        <v>2464740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2464740</v>
      </c>
      <c r="O42" s="48">
        <f t="shared" si="8"/>
        <v>34.964818702831529</v>
      </c>
      <c r="P42" s="9"/>
    </row>
    <row r="43" spans="1:16">
      <c r="A43" s="12"/>
      <c r="B43" s="25">
        <v>337.1</v>
      </c>
      <c r="C43" s="20" t="s">
        <v>117</v>
      </c>
      <c r="D43" s="47">
        <v>0</v>
      </c>
      <c r="E43" s="47">
        <v>201257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201257</v>
      </c>
      <c r="O43" s="48">
        <f t="shared" si="8"/>
        <v>2.8550331952561994</v>
      </c>
      <c r="P43" s="9"/>
    </row>
    <row r="44" spans="1:16" ht="15.75">
      <c r="A44" s="29" t="s">
        <v>50</v>
      </c>
      <c r="B44" s="30"/>
      <c r="C44" s="31"/>
      <c r="D44" s="32">
        <f t="shared" ref="D44:M44" si="9">SUM(D45:D81)</f>
        <v>2747191</v>
      </c>
      <c r="E44" s="32">
        <f t="shared" si="9"/>
        <v>4604452</v>
      </c>
      <c r="F44" s="32">
        <f t="shared" si="9"/>
        <v>0</v>
      </c>
      <c r="G44" s="32">
        <f t="shared" si="9"/>
        <v>30675</v>
      </c>
      <c r="H44" s="32">
        <f t="shared" si="9"/>
        <v>0</v>
      </c>
      <c r="I44" s="32">
        <f t="shared" si="9"/>
        <v>3691442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11073760</v>
      </c>
      <c r="O44" s="46">
        <f t="shared" si="8"/>
        <v>157.09243602110877</v>
      </c>
      <c r="P44" s="10"/>
    </row>
    <row r="45" spans="1:16">
      <c r="A45" s="12"/>
      <c r="B45" s="25">
        <v>341.1</v>
      </c>
      <c r="C45" s="20" t="s">
        <v>165</v>
      </c>
      <c r="D45" s="47">
        <v>0</v>
      </c>
      <c r="E45" s="47">
        <v>206693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206693</v>
      </c>
      <c r="O45" s="48">
        <f t="shared" si="8"/>
        <v>2.9321483288883843</v>
      </c>
      <c r="P45" s="9"/>
    </row>
    <row r="46" spans="1:16">
      <c r="A46" s="12"/>
      <c r="B46" s="25">
        <v>341.15</v>
      </c>
      <c r="C46" s="20" t="s">
        <v>166</v>
      </c>
      <c r="D46" s="47">
        <v>0</v>
      </c>
      <c r="E46" s="47">
        <v>36464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81" si="10">SUM(D46:M46)</f>
        <v>36464</v>
      </c>
      <c r="O46" s="48">
        <f t="shared" si="8"/>
        <v>0.51727855643193554</v>
      </c>
      <c r="P46" s="9"/>
    </row>
    <row r="47" spans="1:16">
      <c r="A47" s="12"/>
      <c r="B47" s="25">
        <v>341.52</v>
      </c>
      <c r="C47" s="20" t="s">
        <v>167</v>
      </c>
      <c r="D47" s="47">
        <v>73561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73561</v>
      </c>
      <c r="O47" s="48">
        <f t="shared" si="8"/>
        <v>1.0435368552459854</v>
      </c>
      <c r="P47" s="9"/>
    </row>
    <row r="48" spans="1:16">
      <c r="A48" s="12"/>
      <c r="B48" s="25">
        <v>341.54</v>
      </c>
      <c r="C48" s="20" t="s">
        <v>225</v>
      </c>
      <c r="D48" s="47">
        <v>0</v>
      </c>
      <c r="E48" s="47">
        <v>84679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84679</v>
      </c>
      <c r="O48" s="48">
        <f t="shared" si="8"/>
        <v>1.2012568802133576</v>
      </c>
      <c r="P48" s="9"/>
    </row>
    <row r="49" spans="1:16">
      <c r="A49" s="12"/>
      <c r="B49" s="25">
        <v>341.8</v>
      </c>
      <c r="C49" s="20" t="s">
        <v>168</v>
      </c>
      <c r="D49" s="47">
        <v>0</v>
      </c>
      <c r="E49" s="47">
        <v>2255430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2255430</v>
      </c>
      <c r="O49" s="48">
        <f t="shared" si="8"/>
        <v>31.99554559382625</v>
      </c>
      <c r="P49" s="9"/>
    </row>
    <row r="50" spans="1:16">
      <c r="A50" s="12"/>
      <c r="B50" s="25">
        <v>341.9</v>
      </c>
      <c r="C50" s="20" t="s">
        <v>169</v>
      </c>
      <c r="D50" s="47">
        <v>1285602</v>
      </c>
      <c r="E50" s="47">
        <v>48329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1333931</v>
      </c>
      <c r="O50" s="48">
        <f t="shared" si="8"/>
        <v>18.923154400499346</v>
      </c>
      <c r="P50" s="9"/>
    </row>
    <row r="51" spans="1:16">
      <c r="A51" s="12"/>
      <c r="B51" s="25">
        <v>342.1</v>
      </c>
      <c r="C51" s="20" t="s">
        <v>63</v>
      </c>
      <c r="D51" s="47">
        <v>885526</v>
      </c>
      <c r="E51" s="47">
        <v>58660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944186</v>
      </c>
      <c r="O51" s="48">
        <f t="shared" si="8"/>
        <v>13.394229132383817</v>
      </c>
      <c r="P51" s="9"/>
    </row>
    <row r="52" spans="1:16">
      <c r="A52" s="12"/>
      <c r="B52" s="25">
        <v>342.3</v>
      </c>
      <c r="C52" s="20" t="s">
        <v>64</v>
      </c>
      <c r="D52" s="47">
        <v>5146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5146</v>
      </c>
      <c r="O52" s="48">
        <f t="shared" si="8"/>
        <v>7.3001191624581518E-2</v>
      </c>
      <c r="P52" s="9"/>
    </row>
    <row r="53" spans="1:16">
      <c r="A53" s="12"/>
      <c r="B53" s="25">
        <v>342.4</v>
      </c>
      <c r="C53" s="20" t="s">
        <v>65</v>
      </c>
      <c r="D53" s="47">
        <v>275316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275316</v>
      </c>
      <c r="O53" s="48">
        <f t="shared" si="8"/>
        <v>3.9056346819497247</v>
      </c>
      <c r="P53" s="9"/>
    </row>
    <row r="54" spans="1:16">
      <c r="A54" s="12"/>
      <c r="B54" s="25">
        <v>342.5</v>
      </c>
      <c r="C54" s="20" t="s">
        <v>119</v>
      </c>
      <c r="D54" s="47">
        <v>0</v>
      </c>
      <c r="E54" s="47">
        <v>23400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23400</v>
      </c>
      <c r="O54" s="48">
        <f t="shared" si="8"/>
        <v>0.33195256199285023</v>
      </c>
      <c r="P54" s="9"/>
    </row>
    <row r="55" spans="1:16">
      <c r="A55" s="12"/>
      <c r="B55" s="25">
        <v>342.9</v>
      </c>
      <c r="C55" s="20" t="s">
        <v>143</v>
      </c>
      <c r="D55" s="47">
        <v>0</v>
      </c>
      <c r="E55" s="47">
        <v>260134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260134</v>
      </c>
      <c r="O55" s="48">
        <f t="shared" si="8"/>
        <v>3.6902627248482096</v>
      </c>
      <c r="P55" s="9"/>
    </row>
    <row r="56" spans="1:16">
      <c r="A56" s="12"/>
      <c r="B56" s="25">
        <v>343.3</v>
      </c>
      <c r="C56" s="20" t="s">
        <v>185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86531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86531</v>
      </c>
      <c r="O56" s="48">
        <f t="shared" si="8"/>
        <v>1.2275293650343302</v>
      </c>
      <c r="P56" s="9"/>
    </row>
    <row r="57" spans="1:16">
      <c r="A57" s="12"/>
      <c r="B57" s="25">
        <v>343.4</v>
      </c>
      <c r="C57" s="20" t="s">
        <v>67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3538401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3538401</v>
      </c>
      <c r="O57" s="48">
        <f t="shared" si="8"/>
        <v>50.19578108154117</v>
      </c>
      <c r="P57" s="9"/>
    </row>
    <row r="58" spans="1:16">
      <c r="A58" s="12"/>
      <c r="B58" s="25">
        <v>343.5</v>
      </c>
      <c r="C58" s="20" t="s">
        <v>120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22000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22000</v>
      </c>
      <c r="O58" s="48">
        <f t="shared" si="8"/>
        <v>0.31209215230097032</v>
      </c>
      <c r="P58" s="9"/>
    </row>
    <row r="59" spans="1:16">
      <c r="A59" s="12"/>
      <c r="B59" s="25">
        <v>343.6</v>
      </c>
      <c r="C59" s="20" t="s">
        <v>215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44510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44510</v>
      </c>
      <c r="O59" s="48">
        <f t="shared" si="8"/>
        <v>0.63141916813255405</v>
      </c>
      <c r="P59" s="9"/>
    </row>
    <row r="60" spans="1:16">
      <c r="A60" s="12"/>
      <c r="B60" s="25">
        <v>344.9</v>
      </c>
      <c r="C60" s="20" t="s">
        <v>170</v>
      </c>
      <c r="D60" s="47">
        <v>0</v>
      </c>
      <c r="E60" s="47">
        <v>7425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7425</v>
      </c>
      <c r="O60" s="48">
        <f t="shared" si="8"/>
        <v>0.10533110140157749</v>
      </c>
      <c r="P60" s="9"/>
    </row>
    <row r="61" spans="1:16">
      <c r="A61" s="12"/>
      <c r="B61" s="25">
        <v>346.4</v>
      </c>
      <c r="C61" s="20" t="s">
        <v>69</v>
      </c>
      <c r="D61" s="47">
        <v>3456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3456</v>
      </c>
      <c r="O61" s="48">
        <f t="shared" si="8"/>
        <v>4.9026839925097883E-2</v>
      </c>
      <c r="P61" s="9"/>
    </row>
    <row r="62" spans="1:16">
      <c r="A62" s="12"/>
      <c r="B62" s="25">
        <v>347.1</v>
      </c>
      <c r="C62" s="20" t="s">
        <v>70</v>
      </c>
      <c r="D62" s="47">
        <v>0</v>
      </c>
      <c r="E62" s="47">
        <v>10765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10765</v>
      </c>
      <c r="O62" s="48">
        <f t="shared" si="8"/>
        <v>0.15271236452363388</v>
      </c>
      <c r="P62" s="9"/>
    </row>
    <row r="63" spans="1:16">
      <c r="A63" s="12"/>
      <c r="B63" s="25">
        <v>347.9</v>
      </c>
      <c r="C63" s="20" t="s">
        <v>122</v>
      </c>
      <c r="D63" s="47">
        <v>0</v>
      </c>
      <c r="E63" s="47">
        <v>0</v>
      </c>
      <c r="F63" s="47">
        <v>0</v>
      </c>
      <c r="G63" s="47">
        <v>30675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30675</v>
      </c>
      <c r="O63" s="48">
        <f t="shared" si="8"/>
        <v>0.43515576235601205</v>
      </c>
      <c r="P63" s="9"/>
    </row>
    <row r="64" spans="1:16">
      <c r="A64" s="12"/>
      <c r="B64" s="25">
        <v>348.11</v>
      </c>
      <c r="C64" s="20" t="s">
        <v>189</v>
      </c>
      <c r="D64" s="47">
        <v>0</v>
      </c>
      <c r="E64" s="47">
        <v>34359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34359</v>
      </c>
      <c r="O64" s="48">
        <f t="shared" si="8"/>
        <v>0.48741701185950181</v>
      </c>
      <c r="P64" s="9"/>
    </row>
    <row r="65" spans="1:16">
      <c r="A65" s="12"/>
      <c r="B65" s="25">
        <v>348.12</v>
      </c>
      <c r="C65" s="20" t="s">
        <v>190</v>
      </c>
      <c r="D65" s="47">
        <v>0</v>
      </c>
      <c r="E65" s="47">
        <v>4065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7" si="11">SUM(D65:M65)</f>
        <v>4065</v>
      </c>
      <c r="O65" s="48">
        <f t="shared" si="8"/>
        <v>5.7666118141065655E-2</v>
      </c>
      <c r="P65" s="9"/>
    </row>
    <row r="66" spans="1:16">
      <c r="A66" s="12"/>
      <c r="B66" s="25">
        <v>348.13</v>
      </c>
      <c r="C66" s="20" t="s">
        <v>191</v>
      </c>
      <c r="D66" s="47">
        <v>0</v>
      </c>
      <c r="E66" s="47">
        <v>423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423</v>
      </c>
      <c r="O66" s="48">
        <f t="shared" si="8"/>
        <v>6.0006809283322934E-3</v>
      </c>
      <c r="P66" s="9"/>
    </row>
    <row r="67" spans="1:16">
      <c r="A67" s="12"/>
      <c r="B67" s="25">
        <v>348.14</v>
      </c>
      <c r="C67" s="20" t="s">
        <v>192</v>
      </c>
      <c r="D67" s="47">
        <v>0</v>
      </c>
      <c r="E67" s="47">
        <v>127033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127033</v>
      </c>
      <c r="O67" s="48">
        <f t="shared" si="8"/>
        <v>1.8020910174204166</v>
      </c>
      <c r="P67" s="9"/>
    </row>
    <row r="68" spans="1:16">
      <c r="A68" s="12"/>
      <c r="B68" s="25">
        <v>348.22</v>
      </c>
      <c r="C68" s="20" t="s">
        <v>193</v>
      </c>
      <c r="D68" s="47">
        <v>0</v>
      </c>
      <c r="E68" s="47">
        <v>18087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18087</v>
      </c>
      <c r="O68" s="48">
        <f t="shared" si="8"/>
        <v>0.25658230721216591</v>
      </c>
      <c r="P68" s="9"/>
    </row>
    <row r="69" spans="1:16">
      <c r="A69" s="12"/>
      <c r="B69" s="25">
        <v>348.23</v>
      </c>
      <c r="C69" s="20" t="s">
        <v>194</v>
      </c>
      <c r="D69" s="47">
        <v>0</v>
      </c>
      <c r="E69" s="47">
        <v>103664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103664</v>
      </c>
      <c r="O69" s="48">
        <f t="shared" ref="O69:O99" si="12">(N69/O$101)</f>
        <v>1.4705782216421721</v>
      </c>
      <c r="P69" s="9"/>
    </row>
    <row r="70" spans="1:16">
      <c r="A70" s="12"/>
      <c r="B70" s="25">
        <v>348.31</v>
      </c>
      <c r="C70" s="20" t="s">
        <v>195</v>
      </c>
      <c r="D70" s="47">
        <v>0</v>
      </c>
      <c r="E70" s="47">
        <v>357374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357374</v>
      </c>
      <c r="O70" s="48">
        <f t="shared" si="12"/>
        <v>5.0697100380184983</v>
      </c>
      <c r="P70" s="9"/>
    </row>
    <row r="71" spans="1:16">
      <c r="A71" s="12"/>
      <c r="B71" s="25">
        <v>348.32</v>
      </c>
      <c r="C71" s="20" t="s">
        <v>196</v>
      </c>
      <c r="D71" s="47">
        <v>0</v>
      </c>
      <c r="E71" s="47">
        <v>3184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3184</v>
      </c>
      <c r="O71" s="48">
        <f t="shared" si="12"/>
        <v>4.5168246042104065E-2</v>
      </c>
      <c r="P71" s="9"/>
    </row>
    <row r="72" spans="1:16">
      <c r="A72" s="12"/>
      <c r="B72" s="25">
        <v>348.34</v>
      </c>
      <c r="C72" s="20" t="s">
        <v>197</v>
      </c>
      <c r="D72" s="47">
        <v>0</v>
      </c>
      <c r="E72" s="47">
        <v>214475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214475</v>
      </c>
      <c r="O72" s="48">
        <f t="shared" si="12"/>
        <v>3.0425438347613913</v>
      </c>
      <c r="P72" s="9"/>
    </row>
    <row r="73" spans="1:16">
      <c r="A73" s="12"/>
      <c r="B73" s="25">
        <v>348.52</v>
      </c>
      <c r="C73" s="20" t="s">
        <v>198</v>
      </c>
      <c r="D73" s="47">
        <v>0</v>
      </c>
      <c r="E73" s="47">
        <v>53785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53785</v>
      </c>
      <c r="O73" s="48">
        <f t="shared" si="12"/>
        <v>0.7629943823412586</v>
      </c>
      <c r="P73" s="9"/>
    </row>
    <row r="74" spans="1:16">
      <c r="A74" s="12"/>
      <c r="B74" s="25">
        <v>348.53</v>
      </c>
      <c r="C74" s="20" t="s">
        <v>199</v>
      </c>
      <c r="D74" s="47">
        <v>0</v>
      </c>
      <c r="E74" s="47">
        <v>365890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365890</v>
      </c>
      <c r="O74" s="48">
        <f t="shared" si="12"/>
        <v>5.1905180729728198</v>
      </c>
      <c r="P74" s="9"/>
    </row>
    <row r="75" spans="1:16">
      <c r="A75" s="12"/>
      <c r="B75" s="25">
        <v>348.62</v>
      </c>
      <c r="C75" s="20" t="s">
        <v>200</v>
      </c>
      <c r="D75" s="47">
        <v>0</v>
      </c>
      <c r="E75" s="47">
        <v>3041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3041</v>
      </c>
      <c r="O75" s="48">
        <f t="shared" si="12"/>
        <v>4.3139647052147762E-2</v>
      </c>
      <c r="P75" s="9"/>
    </row>
    <row r="76" spans="1:16">
      <c r="A76" s="12"/>
      <c r="B76" s="25">
        <v>348.71</v>
      </c>
      <c r="C76" s="20" t="s">
        <v>202</v>
      </c>
      <c r="D76" s="47">
        <v>0</v>
      </c>
      <c r="E76" s="47">
        <v>46695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46695</v>
      </c>
      <c r="O76" s="48">
        <f t="shared" si="12"/>
        <v>0.6624155932588095</v>
      </c>
      <c r="P76" s="9"/>
    </row>
    <row r="77" spans="1:16">
      <c r="A77" s="12"/>
      <c r="B77" s="25">
        <v>348.72</v>
      </c>
      <c r="C77" s="20" t="s">
        <v>203</v>
      </c>
      <c r="D77" s="47">
        <v>0</v>
      </c>
      <c r="E77" s="47">
        <v>5067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5067</v>
      </c>
      <c r="O77" s="48">
        <f t="shared" si="12"/>
        <v>7.188049707768257E-2</v>
      </c>
      <c r="P77" s="9"/>
    </row>
    <row r="78" spans="1:16">
      <c r="A78" s="12"/>
      <c r="B78" s="25">
        <v>348.85</v>
      </c>
      <c r="C78" s="20" t="s">
        <v>204</v>
      </c>
      <c r="D78" s="47">
        <v>0</v>
      </c>
      <c r="E78" s="47">
        <v>103345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103345</v>
      </c>
      <c r="O78" s="48">
        <f t="shared" si="12"/>
        <v>1.4660528854338082</v>
      </c>
      <c r="P78" s="9"/>
    </row>
    <row r="79" spans="1:16">
      <c r="A79" s="12"/>
      <c r="B79" s="25">
        <v>348.92399999999998</v>
      </c>
      <c r="C79" s="20" t="s">
        <v>171</v>
      </c>
      <c r="D79" s="47">
        <v>0</v>
      </c>
      <c r="E79" s="47">
        <v>18330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18330</v>
      </c>
      <c r="O79" s="48">
        <f t="shared" si="12"/>
        <v>0.26002950689439935</v>
      </c>
      <c r="P79" s="9"/>
    </row>
    <row r="80" spans="1:16">
      <c r="A80" s="12"/>
      <c r="B80" s="25">
        <v>348.93099999999998</v>
      </c>
      <c r="C80" s="20" t="s">
        <v>172</v>
      </c>
      <c r="D80" s="47">
        <v>0</v>
      </c>
      <c r="E80" s="47">
        <v>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</v>
      </c>
      <c r="O80" s="48">
        <f t="shared" si="12"/>
        <v>2.8372013845542756E-5</v>
      </c>
      <c r="P80" s="9"/>
    </row>
    <row r="81" spans="1:16">
      <c r="A81" s="12"/>
      <c r="B81" s="25">
        <v>348.99</v>
      </c>
      <c r="C81" s="20" t="s">
        <v>173</v>
      </c>
      <c r="D81" s="47">
        <v>218584</v>
      </c>
      <c r="E81" s="47">
        <v>153654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372238</v>
      </c>
      <c r="O81" s="48">
        <f t="shared" si="12"/>
        <v>5.2805708449185724</v>
      </c>
      <c r="P81" s="9"/>
    </row>
    <row r="82" spans="1:16" ht="15.75">
      <c r="A82" s="29" t="s">
        <v>51</v>
      </c>
      <c r="B82" s="30"/>
      <c r="C82" s="31"/>
      <c r="D82" s="32">
        <f t="shared" ref="D82:M82" si="13">SUM(D83:D89)</f>
        <v>65764</v>
      </c>
      <c r="E82" s="32">
        <f t="shared" si="13"/>
        <v>130180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>SUM(D82:M82)</f>
        <v>195944</v>
      </c>
      <c r="O82" s="46">
        <f t="shared" si="12"/>
        <v>2.7796629404755149</v>
      </c>
      <c r="P82" s="10"/>
    </row>
    <row r="83" spans="1:16">
      <c r="A83" s="13"/>
      <c r="B83" s="40">
        <v>351.6</v>
      </c>
      <c r="C83" s="21" t="s">
        <v>232</v>
      </c>
      <c r="D83" s="47">
        <v>88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9" si="14">SUM(D83:M83)</f>
        <v>88</v>
      </c>
      <c r="O83" s="48">
        <f t="shared" si="12"/>
        <v>1.2483686092038813E-3</v>
      </c>
      <c r="P83" s="9"/>
    </row>
    <row r="84" spans="1:16">
      <c r="A84" s="13"/>
      <c r="B84" s="40">
        <v>351.7</v>
      </c>
      <c r="C84" s="21" t="s">
        <v>177</v>
      </c>
      <c r="D84" s="47">
        <v>61775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61775</v>
      </c>
      <c r="O84" s="48">
        <f t="shared" si="12"/>
        <v>0.87634057765420192</v>
      </c>
      <c r="P84" s="9"/>
    </row>
    <row r="85" spans="1:16">
      <c r="A85" s="13"/>
      <c r="B85" s="40">
        <v>351.8</v>
      </c>
      <c r="C85" s="21" t="s">
        <v>178</v>
      </c>
      <c r="D85" s="47">
        <v>0</v>
      </c>
      <c r="E85" s="47">
        <v>74381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74381</v>
      </c>
      <c r="O85" s="48">
        <f t="shared" si="12"/>
        <v>1.0551693809226579</v>
      </c>
      <c r="P85" s="9"/>
    </row>
    <row r="86" spans="1:16">
      <c r="A86" s="13"/>
      <c r="B86" s="40">
        <v>351.9</v>
      </c>
      <c r="C86" s="21" t="s">
        <v>179</v>
      </c>
      <c r="D86" s="47">
        <v>0</v>
      </c>
      <c r="E86" s="47">
        <v>31469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31469</v>
      </c>
      <c r="O86" s="48">
        <f t="shared" si="12"/>
        <v>0.44641945185269249</v>
      </c>
      <c r="P86" s="9"/>
    </row>
    <row r="87" spans="1:16">
      <c r="A87" s="13"/>
      <c r="B87" s="40">
        <v>352</v>
      </c>
      <c r="C87" s="21" t="s">
        <v>89</v>
      </c>
      <c r="D87" s="47">
        <v>2281</v>
      </c>
      <c r="E87" s="47">
        <v>23989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26270</v>
      </c>
      <c r="O87" s="48">
        <f t="shared" si="12"/>
        <v>0.37266640186120409</v>
      </c>
      <c r="P87" s="9"/>
    </row>
    <row r="88" spans="1:16">
      <c r="A88" s="13"/>
      <c r="B88" s="40">
        <v>354</v>
      </c>
      <c r="C88" s="21" t="s">
        <v>146</v>
      </c>
      <c r="D88" s="47">
        <v>1620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1620</v>
      </c>
      <c r="O88" s="48">
        <f t="shared" si="12"/>
        <v>2.2981331214889635E-2</v>
      </c>
      <c r="P88" s="9"/>
    </row>
    <row r="89" spans="1:16">
      <c r="A89" s="13"/>
      <c r="B89" s="40">
        <v>359</v>
      </c>
      <c r="C89" s="21" t="s">
        <v>90</v>
      </c>
      <c r="D89" s="47">
        <v>0</v>
      </c>
      <c r="E89" s="47">
        <v>341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341</v>
      </c>
      <c r="O89" s="48">
        <f t="shared" si="12"/>
        <v>4.8374283606650399E-3</v>
      </c>
      <c r="P89" s="9"/>
    </row>
    <row r="90" spans="1:16" ht="15.75">
      <c r="A90" s="29" t="s">
        <v>5</v>
      </c>
      <c r="B90" s="30"/>
      <c r="C90" s="31"/>
      <c r="D90" s="32">
        <f t="shared" ref="D90:M90" si="15">SUM(D91:D96)</f>
        <v>705046</v>
      </c>
      <c r="E90" s="32">
        <f t="shared" si="15"/>
        <v>881037</v>
      </c>
      <c r="F90" s="32">
        <f t="shared" si="15"/>
        <v>5677</v>
      </c>
      <c r="G90" s="32">
        <f t="shared" si="15"/>
        <v>549371</v>
      </c>
      <c r="H90" s="32">
        <f t="shared" si="15"/>
        <v>0</v>
      </c>
      <c r="I90" s="32">
        <f t="shared" si="15"/>
        <v>630968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ref="N90:N99" si="16">SUM(D90:M90)</f>
        <v>2772099</v>
      </c>
      <c r="O90" s="46">
        <f t="shared" si="12"/>
        <v>39.325015604607614</v>
      </c>
      <c r="P90" s="10"/>
    </row>
    <row r="91" spans="1:16">
      <c r="A91" s="12"/>
      <c r="B91" s="25">
        <v>361.1</v>
      </c>
      <c r="C91" s="20" t="s">
        <v>92</v>
      </c>
      <c r="D91" s="47">
        <v>485671</v>
      </c>
      <c r="E91" s="47">
        <v>383324</v>
      </c>
      <c r="F91" s="47">
        <v>5677</v>
      </c>
      <c r="G91" s="47">
        <v>271619</v>
      </c>
      <c r="H91" s="47">
        <v>0</v>
      </c>
      <c r="I91" s="47">
        <v>571565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1717856</v>
      </c>
      <c r="O91" s="48">
        <f t="shared" si="12"/>
        <v>24.369517108324349</v>
      </c>
      <c r="P91" s="9"/>
    </row>
    <row r="92" spans="1:16">
      <c r="A92" s="12"/>
      <c r="B92" s="25">
        <v>362</v>
      </c>
      <c r="C92" s="20" t="s">
        <v>93</v>
      </c>
      <c r="D92" s="47">
        <v>137071</v>
      </c>
      <c r="E92" s="47">
        <v>22200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159271</v>
      </c>
      <c r="O92" s="48">
        <f t="shared" si="12"/>
        <v>2.2594195085967201</v>
      </c>
      <c r="P92" s="9"/>
    </row>
    <row r="93" spans="1:16">
      <c r="A93" s="12"/>
      <c r="B93" s="25">
        <v>364</v>
      </c>
      <c r="C93" s="20" t="s">
        <v>180</v>
      </c>
      <c r="D93" s="47">
        <v>682</v>
      </c>
      <c r="E93" s="47">
        <v>25060</v>
      </c>
      <c r="F93" s="47">
        <v>0</v>
      </c>
      <c r="G93" s="47">
        <v>120000</v>
      </c>
      <c r="H93" s="47">
        <v>0</v>
      </c>
      <c r="I93" s="47">
        <v>19067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164809</v>
      </c>
      <c r="O93" s="48">
        <f t="shared" si="12"/>
        <v>2.3379816149350279</v>
      </c>
      <c r="P93" s="9"/>
    </row>
    <row r="94" spans="1:16">
      <c r="A94" s="12"/>
      <c r="B94" s="25">
        <v>365</v>
      </c>
      <c r="C94" s="20" t="s">
        <v>181</v>
      </c>
      <c r="D94" s="47">
        <v>277</v>
      </c>
      <c r="E94" s="47">
        <v>220</v>
      </c>
      <c r="F94" s="47">
        <v>0</v>
      </c>
      <c r="G94" s="47">
        <v>3107</v>
      </c>
      <c r="H94" s="47">
        <v>0</v>
      </c>
      <c r="I94" s="47">
        <v>12756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16360</v>
      </c>
      <c r="O94" s="48">
        <f t="shared" si="12"/>
        <v>0.23208307325653976</v>
      </c>
      <c r="P94" s="9"/>
    </row>
    <row r="95" spans="1:16">
      <c r="A95" s="12"/>
      <c r="B95" s="25">
        <v>366</v>
      </c>
      <c r="C95" s="20" t="s">
        <v>95</v>
      </c>
      <c r="D95" s="47">
        <v>5800</v>
      </c>
      <c r="E95" s="47">
        <v>22201</v>
      </c>
      <c r="F95" s="47">
        <v>0</v>
      </c>
      <c r="G95" s="47">
        <v>154645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182646</v>
      </c>
      <c r="O95" s="48">
        <f t="shared" si="12"/>
        <v>2.5910174204165011</v>
      </c>
      <c r="P95" s="9"/>
    </row>
    <row r="96" spans="1:16">
      <c r="A96" s="12"/>
      <c r="B96" s="25">
        <v>369.9</v>
      </c>
      <c r="C96" s="20" t="s">
        <v>96</v>
      </c>
      <c r="D96" s="47">
        <v>75545</v>
      </c>
      <c r="E96" s="47">
        <v>428032</v>
      </c>
      <c r="F96" s="47">
        <v>0</v>
      </c>
      <c r="G96" s="47">
        <v>0</v>
      </c>
      <c r="H96" s="47">
        <v>0</v>
      </c>
      <c r="I96" s="47">
        <v>27580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531157</v>
      </c>
      <c r="O96" s="48">
        <f t="shared" si="12"/>
        <v>7.5349968790784771</v>
      </c>
      <c r="P96" s="9"/>
    </row>
    <row r="97" spans="1:119" ht="15.75">
      <c r="A97" s="29" t="s">
        <v>52</v>
      </c>
      <c r="B97" s="30"/>
      <c r="C97" s="31"/>
      <c r="D97" s="32">
        <f t="shared" ref="D97:M97" si="17">SUM(D98:D98)</f>
        <v>4564851</v>
      </c>
      <c r="E97" s="32">
        <f t="shared" si="17"/>
        <v>34779795</v>
      </c>
      <c r="F97" s="32">
        <f t="shared" si="17"/>
        <v>0</v>
      </c>
      <c r="G97" s="32">
        <f t="shared" si="17"/>
        <v>5378300</v>
      </c>
      <c r="H97" s="32">
        <f t="shared" si="17"/>
        <v>0</v>
      </c>
      <c r="I97" s="32">
        <f t="shared" si="17"/>
        <v>184535</v>
      </c>
      <c r="J97" s="32">
        <f t="shared" si="17"/>
        <v>0</v>
      </c>
      <c r="K97" s="32">
        <f t="shared" si="17"/>
        <v>0</v>
      </c>
      <c r="L97" s="32">
        <f t="shared" si="17"/>
        <v>0</v>
      </c>
      <c r="M97" s="32">
        <f t="shared" si="17"/>
        <v>0</v>
      </c>
      <c r="N97" s="32">
        <f t="shared" si="16"/>
        <v>44907481</v>
      </c>
      <c r="O97" s="46">
        <f t="shared" si="12"/>
        <v>637.05783635022419</v>
      </c>
      <c r="P97" s="9"/>
    </row>
    <row r="98" spans="1:119" ht="15.75" thickBot="1">
      <c r="A98" s="12"/>
      <c r="B98" s="25">
        <v>381</v>
      </c>
      <c r="C98" s="20" t="s">
        <v>97</v>
      </c>
      <c r="D98" s="47">
        <v>4564851</v>
      </c>
      <c r="E98" s="47">
        <v>34779795</v>
      </c>
      <c r="F98" s="47">
        <v>0</v>
      </c>
      <c r="G98" s="47">
        <v>5378300</v>
      </c>
      <c r="H98" s="47">
        <v>0</v>
      </c>
      <c r="I98" s="47">
        <v>184535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44907481</v>
      </c>
      <c r="O98" s="48">
        <f t="shared" si="12"/>
        <v>637.05783635022419</v>
      </c>
      <c r="P98" s="9"/>
    </row>
    <row r="99" spans="1:119" ht="16.5" thickBot="1">
      <c r="A99" s="14" t="s">
        <v>73</v>
      </c>
      <c r="B99" s="23"/>
      <c r="C99" s="22"/>
      <c r="D99" s="15">
        <f t="shared" ref="D99:M99" si="18">SUM(D5,D14,D20,D44,D82,D90,D97)</f>
        <v>39722135</v>
      </c>
      <c r="E99" s="15">
        <f t="shared" si="18"/>
        <v>66232378</v>
      </c>
      <c r="F99" s="15">
        <f t="shared" si="18"/>
        <v>1700677</v>
      </c>
      <c r="G99" s="15">
        <f t="shared" si="18"/>
        <v>9913831</v>
      </c>
      <c r="H99" s="15">
        <f t="shared" si="18"/>
        <v>0</v>
      </c>
      <c r="I99" s="15">
        <f t="shared" si="18"/>
        <v>4608810</v>
      </c>
      <c r="J99" s="15">
        <f t="shared" si="18"/>
        <v>0</v>
      </c>
      <c r="K99" s="15">
        <f t="shared" si="18"/>
        <v>0</v>
      </c>
      <c r="L99" s="15">
        <f t="shared" si="18"/>
        <v>0</v>
      </c>
      <c r="M99" s="15">
        <f t="shared" si="18"/>
        <v>0</v>
      </c>
      <c r="N99" s="15">
        <f t="shared" si="16"/>
        <v>122177831</v>
      </c>
      <c r="O99" s="38">
        <f t="shared" si="12"/>
        <v>1733.2155563751915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233</v>
      </c>
      <c r="M101" s="49"/>
      <c r="N101" s="49"/>
      <c r="O101" s="44">
        <v>70492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129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23507729</v>
      </c>
      <c r="E5" s="27">
        <f t="shared" si="0"/>
        <v>8577941</v>
      </c>
      <c r="F5" s="27">
        <f t="shared" si="0"/>
        <v>685000</v>
      </c>
      <c r="G5" s="27">
        <f t="shared" si="0"/>
        <v>150000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32920670</v>
      </c>
      <c r="O5" s="33">
        <f t="shared" ref="O5:O36" si="1">(N5/O$100)</f>
        <v>472.17724932229885</v>
      </c>
      <c r="P5" s="6"/>
    </row>
    <row r="6" spans="1:133">
      <c r="A6" s="12"/>
      <c r="B6" s="25">
        <v>311</v>
      </c>
      <c r="C6" s="20" t="s">
        <v>3</v>
      </c>
      <c r="D6" s="47">
        <v>18777843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18777843</v>
      </c>
      <c r="O6" s="48">
        <f t="shared" si="1"/>
        <v>269.32836591557782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1606201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1606201</v>
      </c>
      <c r="O7" s="48">
        <f t="shared" si="1"/>
        <v>23.037549662225153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662995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662995</v>
      </c>
      <c r="O8" s="48">
        <f t="shared" si="1"/>
        <v>9.5092583296280893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1792751</v>
      </c>
      <c r="F9" s="47">
        <v>685000</v>
      </c>
      <c r="G9" s="47">
        <v>150000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2627751</v>
      </c>
      <c r="O9" s="48">
        <f t="shared" si="1"/>
        <v>37.689519656918286</v>
      </c>
      <c r="P9" s="9"/>
    </row>
    <row r="10" spans="1:133">
      <c r="A10" s="12"/>
      <c r="B10" s="25">
        <v>312.60000000000002</v>
      </c>
      <c r="C10" s="20" t="s">
        <v>16</v>
      </c>
      <c r="D10" s="47">
        <v>4729886</v>
      </c>
      <c r="E10" s="47">
        <v>3450000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8179886</v>
      </c>
      <c r="O10" s="48">
        <f t="shared" si="1"/>
        <v>117.32313076404526</v>
      </c>
      <c r="P10" s="9"/>
    </row>
    <row r="11" spans="1:133">
      <c r="A11" s="12"/>
      <c r="B11" s="25">
        <v>315</v>
      </c>
      <c r="C11" s="20" t="s">
        <v>156</v>
      </c>
      <c r="D11" s="47">
        <v>0</v>
      </c>
      <c r="E11" s="47">
        <v>1062269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1062269</v>
      </c>
      <c r="O11" s="48">
        <f t="shared" si="1"/>
        <v>15.235997762510578</v>
      </c>
      <c r="P11" s="9"/>
    </row>
    <row r="12" spans="1:133">
      <c r="A12" s="12"/>
      <c r="B12" s="25">
        <v>316</v>
      </c>
      <c r="C12" s="20" t="s">
        <v>157</v>
      </c>
      <c r="D12" s="47">
        <v>0</v>
      </c>
      <c r="E12" s="47">
        <v>3725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3725</v>
      </c>
      <c r="O12" s="48">
        <f t="shared" si="1"/>
        <v>5.342723139369774E-2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20632</v>
      </c>
      <c r="E13" s="32">
        <f t="shared" si="3"/>
        <v>10056847</v>
      </c>
      <c r="F13" s="32">
        <f t="shared" si="3"/>
        <v>0</v>
      </c>
      <c r="G13" s="32">
        <f t="shared" si="3"/>
        <v>17939</v>
      </c>
      <c r="H13" s="32">
        <f t="shared" si="3"/>
        <v>0</v>
      </c>
      <c r="I13" s="32">
        <f t="shared" si="3"/>
        <v>7118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10102536</v>
      </c>
      <c r="O13" s="46">
        <f t="shared" si="1"/>
        <v>144.89947074769438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411325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411325</v>
      </c>
      <c r="O14" s="48">
        <f t="shared" si="1"/>
        <v>5.8995854907416705</v>
      </c>
      <c r="P14" s="9"/>
    </row>
    <row r="15" spans="1:133">
      <c r="A15" s="12"/>
      <c r="B15" s="25">
        <v>323.7</v>
      </c>
      <c r="C15" s="20" t="s">
        <v>109</v>
      </c>
      <c r="D15" s="47">
        <v>0</v>
      </c>
      <c r="E15" s="47">
        <v>96711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96711</v>
      </c>
      <c r="O15" s="48">
        <f t="shared" si="1"/>
        <v>1.3871143557895038</v>
      </c>
      <c r="P15" s="9"/>
    </row>
    <row r="16" spans="1:133">
      <c r="A16" s="12"/>
      <c r="B16" s="25">
        <v>325.10000000000002</v>
      </c>
      <c r="C16" s="20" t="s">
        <v>147</v>
      </c>
      <c r="D16" s="47">
        <v>0</v>
      </c>
      <c r="E16" s="47">
        <v>0</v>
      </c>
      <c r="F16" s="47">
        <v>0</v>
      </c>
      <c r="G16" s="47">
        <v>17939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17939</v>
      </c>
      <c r="O16" s="48">
        <f t="shared" si="1"/>
        <v>0.25729694066350167</v>
      </c>
      <c r="P16" s="9"/>
    </row>
    <row r="17" spans="1:16">
      <c r="A17" s="12"/>
      <c r="B17" s="25">
        <v>325.2</v>
      </c>
      <c r="C17" s="20" t="s">
        <v>20</v>
      </c>
      <c r="D17" s="47">
        <v>0</v>
      </c>
      <c r="E17" s="47">
        <v>9370683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9370683</v>
      </c>
      <c r="O17" s="48">
        <f t="shared" si="1"/>
        <v>134.40259032429253</v>
      </c>
      <c r="P17" s="9"/>
    </row>
    <row r="18" spans="1:16">
      <c r="A18" s="12"/>
      <c r="B18" s="25">
        <v>329</v>
      </c>
      <c r="C18" s="20" t="s">
        <v>21</v>
      </c>
      <c r="D18" s="47">
        <v>20632</v>
      </c>
      <c r="E18" s="47">
        <v>178128</v>
      </c>
      <c r="F18" s="47">
        <v>0</v>
      </c>
      <c r="G18" s="47">
        <v>0</v>
      </c>
      <c r="H18" s="47">
        <v>0</v>
      </c>
      <c r="I18" s="47">
        <v>7118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205878</v>
      </c>
      <c r="O18" s="48">
        <f t="shared" si="1"/>
        <v>2.9528836362071686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SUM(D20:D44)</f>
        <v>6842434</v>
      </c>
      <c r="E19" s="32">
        <f t="shared" si="5"/>
        <v>7580491</v>
      </c>
      <c r="F19" s="32">
        <f t="shared" si="5"/>
        <v>0</v>
      </c>
      <c r="G19" s="32">
        <f t="shared" si="5"/>
        <v>1267345</v>
      </c>
      <c r="H19" s="32">
        <f t="shared" si="5"/>
        <v>0</v>
      </c>
      <c r="I19" s="32">
        <f t="shared" si="5"/>
        <v>627483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16317753</v>
      </c>
      <c r="O19" s="46">
        <f t="shared" si="1"/>
        <v>234.04358801508872</v>
      </c>
      <c r="P19" s="10"/>
    </row>
    <row r="20" spans="1:16">
      <c r="A20" s="12"/>
      <c r="B20" s="25">
        <v>331.1</v>
      </c>
      <c r="C20" s="20" t="s">
        <v>209</v>
      </c>
      <c r="D20" s="47">
        <v>0</v>
      </c>
      <c r="E20" s="47">
        <v>72669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72669</v>
      </c>
      <c r="O20" s="48">
        <f t="shared" si="1"/>
        <v>1.0422828129258044</v>
      </c>
      <c r="P20" s="9"/>
    </row>
    <row r="21" spans="1:16">
      <c r="A21" s="12"/>
      <c r="B21" s="25">
        <v>331.2</v>
      </c>
      <c r="C21" s="20" t="s">
        <v>22</v>
      </c>
      <c r="D21" s="47">
        <v>52140</v>
      </c>
      <c r="E21" s="47">
        <v>150202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202342</v>
      </c>
      <c r="O21" s="48">
        <f t="shared" si="1"/>
        <v>2.9021672093056612</v>
      </c>
      <c r="P21" s="9"/>
    </row>
    <row r="22" spans="1:16">
      <c r="A22" s="12"/>
      <c r="B22" s="25">
        <v>331.5</v>
      </c>
      <c r="C22" s="20" t="s">
        <v>131</v>
      </c>
      <c r="D22" s="47">
        <v>75357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6">SUM(D22:M22)</f>
        <v>75357</v>
      </c>
      <c r="O22" s="48">
        <f t="shared" si="1"/>
        <v>1.0808364768147329</v>
      </c>
      <c r="P22" s="9"/>
    </row>
    <row r="23" spans="1:16">
      <c r="A23" s="12"/>
      <c r="B23" s="25">
        <v>331.65</v>
      </c>
      <c r="C23" s="20" t="s">
        <v>27</v>
      </c>
      <c r="D23" s="47">
        <v>0</v>
      </c>
      <c r="E23" s="47">
        <v>84604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84604</v>
      </c>
      <c r="O23" s="48">
        <f t="shared" si="1"/>
        <v>1.213465096599303</v>
      </c>
      <c r="P23" s="9"/>
    </row>
    <row r="24" spans="1:16">
      <c r="A24" s="12"/>
      <c r="B24" s="25">
        <v>331.9</v>
      </c>
      <c r="C24" s="20" t="s">
        <v>24</v>
      </c>
      <c r="D24" s="47">
        <v>0</v>
      </c>
      <c r="E24" s="47">
        <v>30592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30592</v>
      </c>
      <c r="O24" s="48">
        <f t="shared" si="1"/>
        <v>0.43877741283114124</v>
      </c>
      <c r="P24" s="9"/>
    </row>
    <row r="25" spans="1:16">
      <c r="A25" s="12"/>
      <c r="B25" s="25">
        <v>333</v>
      </c>
      <c r="C25" s="20" t="s">
        <v>4</v>
      </c>
      <c r="D25" s="47">
        <v>275581</v>
      </c>
      <c r="E25" s="47">
        <v>105562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381143</v>
      </c>
      <c r="O25" s="48">
        <f t="shared" si="1"/>
        <v>5.4666886590840633</v>
      </c>
      <c r="P25" s="9"/>
    </row>
    <row r="26" spans="1:16">
      <c r="A26" s="12"/>
      <c r="B26" s="25">
        <v>334.1</v>
      </c>
      <c r="C26" s="20" t="s">
        <v>111</v>
      </c>
      <c r="D26" s="47">
        <v>1291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1291</v>
      </c>
      <c r="O26" s="48">
        <f t="shared" si="1"/>
        <v>1.8516659256178195E-2</v>
      </c>
      <c r="P26" s="9"/>
    </row>
    <row r="27" spans="1:16">
      <c r="A27" s="12"/>
      <c r="B27" s="25">
        <v>334.2</v>
      </c>
      <c r="C27" s="20" t="s">
        <v>25</v>
      </c>
      <c r="D27" s="47">
        <v>261509</v>
      </c>
      <c r="E27" s="47">
        <v>18630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280139</v>
      </c>
      <c r="O27" s="48">
        <f t="shared" si="1"/>
        <v>4.0180003155433797</v>
      </c>
      <c r="P27" s="9"/>
    </row>
    <row r="28" spans="1:16">
      <c r="A28" s="12"/>
      <c r="B28" s="25">
        <v>334.34</v>
      </c>
      <c r="C28" s="20" t="s">
        <v>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483183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483183</v>
      </c>
      <c r="O28" s="48">
        <f t="shared" si="1"/>
        <v>6.9302362272486056</v>
      </c>
      <c r="P28" s="9"/>
    </row>
    <row r="29" spans="1:16">
      <c r="A29" s="12"/>
      <c r="B29" s="25">
        <v>334.49</v>
      </c>
      <c r="C29" s="20" t="s">
        <v>29</v>
      </c>
      <c r="D29" s="47">
        <v>0</v>
      </c>
      <c r="E29" s="47">
        <v>10000</v>
      </c>
      <c r="F29" s="47">
        <v>0</v>
      </c>
      <c r="G29" s="47">
        <v>1267345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1" si="7">SUM(D29:M29)</f>
        <v>1277345</v>
      </c>
      <c r="O29" s="48">
        <f t="shared" si="1"/>
        <v>18.320807217337673</v>
      </c>
      <c r="P29" s="9"/>
    </row>
    <row r="30" spans="1:16">
      <c r="A30" s="12"/>
      <c r="B30" s="25">
        <v>334.5</v>
      </c>
      <c r="C30" s="20" t="s">
        <v>30</v>
      </c>
      <c r="D30" s="47">
        <v>0</v>
      </c>
      <c r="E30" s="47">
        <v>536184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536184</v>
      </c>
      <c r="O30" s="48">
        <f t="shared" si="1"/>
        <v>7.6904232584156853</v>
      </c>
      <c r="P30" s="9"/>
    </row>
    <row r="31" spans="1:16">
      <c r="A31" s="12"/>
      <c r="B31" s="25">
        <v>334.62</v>
      </c>
      <c r="C31" s="20" t="s">
        <v>114</v>
      </c>
      <c r="D31" s="47">
        <v>32468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32468</v>
      </c>
      <c r="O31" s="48">
        <f t="shared" si="1"/>
        <v>0.46568465742028942</v>
      </c>
      <c r="P31" s="9"/>
    </row>
    <row r="32" spans="1:16">
      <c r="A32" s="12"/>
      <c r="B32" s="25">
        <v>334.7</v>
      </c>
      <c r="C32" s="20" t="s">
        <v>32</v>
      </c>
      <c r="D32" s="47">
        <v>0</v>
      </c>
      <c r="E32" s="47">
        <v>622365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622365</v>
      </c>
      <c r="O32" s="48">
        <f t="shared" si="1"/>
        <v>8.9265070782117295</v>
      </c>
      <c r="P32" s="9"/>
    </row>
    <row r="33" spans="1:16">
      <c r="A33" s="12"/>
      <c r="B33" s="25">
        <v>335.12</v>
      </c>
      <c r="C33" s="20" t="s">
        <v>158</v>
      </c>
      <c r="D33" s="47">
        <v>1584277</v>
      </c>
      <c r="E33" s="47">
        <v>230000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1814277</v>
      </c>
      <c r="O33" s="48">
        <f t="shared" si="1"/>
        <v>26.021958950674833</v>
      </c>
      <c r="P33" s="9"/>
    </row>
    <row r="34" spans="1:16">
      <c r="A34" s="12"/>
      <c r="B34" s="25">
        <v>335.13</v>
      </c>
      <c r="C34" s="20" t="s">
        <v>159</v>
      </c>
      <c r="D34" s="47">
        <v>20079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20079</v>
      </c>
      <c r="O34" s="48">
        <f t="shared" si="1"/>
        <v>0.28799070581316966</v>
      </c>
      <c r="P34" s="9"/>
    </row>
    <row r="35" spans="1:16">
      <c r="A35" s="12"/>
      <c r="B35" s="25">
        <v>335.14</v>
      </c>
      <c r="C35" s="20" t="s">
        <v>160</v>
      </c>
      <c r="D35" s="47">
        <v>0</v>
      </c>
      <c r="E35" s="47">
        <v>30961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30961</v>
      </c>
      <c r="O35" s="48">
        <f t="shared" si="1"/>
        <v>0.44406993588732235</v>
      </c>
      <c r="P35" s="9"/>
    </row>
    <row r="36" spans="1:16">
      <c r="A36" s="12"/>
      <c r="B36" s="25">
        <v>335.15</v>
      </c>
      <c r="C36" s="20" t="s">
        <v>161</v>
      </c>
      <c r="D36" s="47">
        <v>17840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17840</v>
      </c>
      <c r="O36" s="48">
        <f t="shared" si="1"/>
        <v>0.25587699545330678</v>
      </c>
      <c r="P36" s="9"/>
    </row>
    <row r="37" spans="1:16">
      <c r="A37" s="12"/>
      <c r="B37" s="25">
        <v>335.16</v>
      </c>
      <c r="C37" s="20" t="s">
        <v>162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223250</v>
      </c>
      <c r="O37" s="48">
        <f t="shared" ref="O37:O68" si="8">(N37/O$100)</f>
        <v>3.2020481633940991</v>
      </c>
      <c r="P37" s="9"/>
    </row>
    <row r="38" spans="1:16">
      <c r="A38" s="12"/>
      <c r="B38" s="25">
        <v>335.18</v>
      </c>
      <c r="C38" s="20" t="s">
        <v>163</v>
      </c>
      <c r="D38" s="47">
        <v>2564341</v>
      </c>
      <c r="E38" s="47">
        <v>2330000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4894341</v>
      </c>
      <c r="O38" s="48">
        <f t="shared" si="8"/>
        <v>70.198950101117305</v>
      </c>
      <c r="P38" s="9"/>
    </row>
    <row r="39" spans="1:16">
      <c r="A39" s="12"/>
      <c r="B39" s="25">
        <v>335.19</v>
      </c>
      <c r="C39" s="20" t="s">
        <v>164</v>
      </c>
      <c r="D39" s="47">
        <v>1957551</v>
      </c>
      <c r="E39" s="47">
        <v>667253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2624804</v>
      </c>
      <c r="O39" s="48">
        <f t="shared" si="8"/>
        <v>37.647251186873397</v>
      </c>
      <c r="P39" s="9"/>
    </row>
    <row r="40" spans="1:16">
      <c r="A40" s="12"/>
      <c r="B40" s="25">
        <v>335.29</v>
      </c>
      <c r="C40" s="20" t="s">
        <v>39</v>
      </c>
      <c r="D40" s="47">
        <v>0</v>
      </c>
      <c r="E40" s="47">
        <v>1873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1873</v>
      </c>
      <c r="O40" s="48">
        <f t="shared" si="8"/>
        <v>2.6864215946414995E-2</v>
      </c>
      <c r="P40" s="9"/>
    </row>
    <row r="41" spans="1:16">
      <c r="A41" s="12"/>
      <c r="B41" s="25">
        <v>335.49</v>
      </c>
      <c r="C41" s="20" t="s">
        <v>40</v>
      </c>
      <c r="D41" s="47">
        <v>0</v>
      </c>
      <c r="E41" s="47">
        <v>2333567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2333567</v>
      </c>
      <c r="O41" s="48">
        <f t="shared" si="8"/>
        <v>33.470073578979076</v>
      </c>
      <c r="P41" s="9"/>
    </row>
    <row r="42" spans="1:16">
      <c r="A42" s="12"/>
      <c r="B42" s="25">
        <v>337.1</v>
      </c>
      <c r="C42" s="20" t="s">
        <v>117</v>
      </c>
      <c r="D42" s="47">
        <v>0</v>
      </c>
      <c r="E42" s="47">
        <v>127446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127446</v>
      </c>
      <c r="O42" s="48">
        <f t="shared" si="8"/>
        <v>1.8279428005909266</v>
      </c>
      <c r="P42" s="9"/>
    </row>
    <row r="43" spans="1:16">
      <c r="A43" s="12"/>
      <c r="B43" s="25">
        <v>337.3</v>
      </c>
      <c r="C43" s="20" t="s">
        <v>132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144300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144300</v>
      </c>
      <c r="O43" s="48">
        <f t="shared" si="8"/>
        <v>2.0696777154659283</v>
      </c>
      <c r="P43" s="9"/>
    </row>
    <row r="44" spans="1:16">
      <c r="A44" s="12"/>
      <c r="B44" s="25">
        <v>337.5</v>
      </c>
      <c r="C44" s="20" t="s">
        <v>42</v>
      </c>
      <c r="D44" s="47">
        <v>0</v>
      </c>
      <c r="E44" s="47">
        <v>5333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5333</v>
      </c>
      <c r="O44" s="48">
        <f t="shared" si="8"/>
        <v>7.6490583898681894E-2</v>
      </c>
      <c r="P44" s="9"/>
    </row>
    <row r="45" spans="1:16" ht="15.75">
      <c r="A45" s="29" t="s">
        <v>50</v>
      </c>
      <c r="B45" s="30"/>
      <c r="C45" s="31"/>
      <c r="D45" s="32">
        <f t="shared" ref="D45:M45" si="9">SUM(D46:D80)</f>
        <v>2175519</v>
      </c>
      <c r="E45" s="32">
        <f t="shared" si="9"/>
        <v>4524827</v>
      </c>
      <c r="F45" s="32">
        <f t="shared" si="9"/>
        <v>0</v>
      </c>
      <c r="G45" s="32">
        <f t="shared" si="9"/>
        <v>31025</v>
      </c>
      <c r="H45" s="32">
        <f t="shared" si="9"/>
        <v>0</v>
      </c>
      <c r="I45" s="32">
        <f t="shared" si="9"/>
        <v>3788116</v>
      </c>
      <c r="J45" s="32">
        <f t="shared" si="9"/>
        <v>1647278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12166765</v>
      </c>
      <c r="O45" s="46">
        <f t="shared" si="8"/>
        <v>174.50646146785044</v>
      </c>
      <c r="P45" s="10"/>
    </row>
    <row r="46" spans="1:16">
      <c r="A46" s="12"/>
      <c r="B46" s="25">
        <v>341.1</v>
      </c>
      <c r="C46" s="20" t="s">
        <v>165</v>
      </c>
      <c r="D46" s="47">
        <v>0</v>
      </c>
      <c r="E46" s="47">
        <v>201145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201145</v>
      </c>
      <c r="O46" s="48">
        <f t="shared" si="8"/>
        <v>2.8849987808551227</v>
      </c>
      <c r="P46" s="9"/>
    </row>
    <row r="47" spans="1:16">
      <c r="A47" s="12"/>
      <c r="B47" s="25">
        <v>341.15</v>
      </c>
      <c r="C47" s="20" t="s">
        <v>166</v>
      </c>
      <c r="D47" s="47">
        <v>0</v>
      </c>
      <c r="E47" s="47">
        <v>31107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80" si="10">SUM(D47:M47)</f>
        <v>31107</v>
      </c>
      <c r="O47" s="48">
        <f t="shared" si="8"/>
        <v>0.44616399650033706</v>
      </c>
      <c r="P47" s="9"/>
    </row>
    <row r="48" spans="1:16">
      <c r="A48" s="12"/>
      <c r="B48" s="25">
        <v>341.52</v>
      </c>
      <c r="C48" s="20" t="s">
        <v>167</v>
      </c>
      <c r="D48" s="47">
        <v>84464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84464</v>
      </c>
      <c r="O48" s="48">
        <f t="shared" si="8"/>
        <v>1.2114570932717545</v>
      </c>
      <c r="P48" s="9"/>
    </row>
    <row r="49" spans="1:16">
      <c r="A49" s="12"/>
      <c r="B49" s="25">
        <v>341.54</v>
      </c>
      <c r="C49" s="20" t="s">
        <v>225</v>
      </c>
      <c r="D49" s="47">
        <v>0</v>
      </c>
      <c r="E49" s="47">
        <v>86991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86991</v>
      </c>
      <c r="O49" s="48">
        <f t="shared" si="8"/>
        <v>1.2477015533340026</v>
      </c>
      <c r="P49" s="9"/>
    </row>
    <row r="50" spans="1:16">
      <c r="A50" s="12"/>
      <c r="B50" s="25">
        <v>341.8</v>
      </c>
      <c r="C50" s="20" t="s">
        <v>168</v>
      </c>
      <c r="D50" s="47">
        <v>0</v>
      </c>
      <c r="E50" s="47">
        <v>2190503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2190503</v>
      </c>
      <c r="O50" s="48">
        <f t="shared" si="8"/>
        <v>31.418123664319214</v>
      </c>
      <c r="P50" s="9"/>
    </row>
    <row r="51" spans="1:16">
      <c r="A51" s="12"/>
      <c r="B51" s="25">
        <v>341.9</v>
      </c>
      <c r="C51" s="20" t="s">
        <v>169</v>
      </c>
      <c r="D51" s="47">
        <v>1285602</v>
      </c>
      <c r="E51" s="47">
        <v>70761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1356363</v>
      </c>
      <c r="O51" s="48">
        <f t="shared" si="8"/>
        <v>19.454152981167798</v>
      </c>
      <c r="P51" s="9"/>
    </row>
    <row r="52" spans="1:16">
      <c r="A52" s="12"/>
      <c r="B52" s="25">
        <v>342.1</v>
      </c>
      <c r="C52" s="20" t="s">
        <v>63</v>
      </c>
      <c r="D52" s="47">
        <v>326528</v>
      </c>
      <c r="E52" s="47">
        <v>168262</v>
      </c>
      <c r="F52" s="47">
        <v>0</v>
      </c>
      <c r="G52" s="47">
        <v>0</v>
      </c>
      <c r="H52" s="47">
        <v>0</v>
      </c>
      <c r="I52" s="47">
        <v>0</v>
      </c>
      <c r="J52" s="47">
        <v>1647278</v>
      </c>
      <c r="K52" s="47">
        <v>0</v>
      </c>
      <c r="L52" s="47">
        <v>0</v>
      </c>
      <c r="M52" s="47">
        <v>0</v>
      </c>
      <c r="N52" s="47">
        <f t="shared" si="10"/>
        <v>2142068</v>
      </c>
      <c r="O52" s="48">
        <f t="shared" si="8"/>
        <v>30.723426227392032</v>
      </c>
      <c r="P52" s="9"/>
    </row>
    <row r="53" spans="1:16">
      <c r="A53" s="12"/>
      <c r="B53" s="25">
        <v>342.3</v>
      </c>
      <c r="C53" s="20" t="s">
        <v>64</v>
      </c>
      <c r="D53" s="47">
        <v>10197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10197</v>
      </c>
      <c r="O53" s="48">
        <f t="shared" si="8"/>
        <v>0.14625435665007674</v>
      </c>
      <c r="P53" s="9"/>
    </row>
    <row r="54" spans="1:16">
      <c r="A54" s="12"/>
      <c r="B54" s="25">
        <v>342.4</v>
      </c>
      <c r="C54" s="20" t="s">
        <v>65</v>
      </c>
      <c r="D54" s="47">
        <v>257179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257179</v>
      </c>
      <c r="O54" s="48">
        <f t="shared" si="8"/>
        <v>3.6886877698254472</v>
      </c>
      <c r="P54" s="9"/>
    </row>
    <row r="55" spans="1:16">
      <c r="A55" s="12"/>
      <c r="B55" s="25">
        <v>342.5</v>
      </c>
      <c r="C55" s="20" t="s">
        <v>119</v>
      </c>
      <c r="D55" s="47">
        <v>0</v>
      </c>
      <c r="E55" s="47">
        <v>25590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25590</v>
      </c>
      <c r="O55" s="48">
        <f t="shared" si="8"/>
        <v>0.36703432251402018</v>
      </c>
      <c r="P55" s="9"/>
    </row>
    <row r="56" spans="1:16">
      <c r="A56" s="12"/>
      <c r="B56" s="25">
        <v>342.9</v>
      </c>
      <c r="C56" s="20" t="s">
        <v>143</v>
      </c>
      <c r="D56" s="47">
        <v>0</v>
      </c>
      <c r="E56" s="47">
        <v>147615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147615</v>
      </c>
      <c r="O56" s="48">
        <f t="shared" si="8"/>
        <v>2.1172243656860918</v>
      </c>
      <c r="P56" s="9"/>
    </row>
    <row r="57" spans="1:16">
      <c r="A57" s="12"/>
      <c r="B57" s="25">
        <v>343.3</v>
      </c>
      <c r="C57" s="20" t="s">
        <v>185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93158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93158</v>
      </c>
      <c r="O57" s="48">
        <f t="shared" si="8"/>
        <v>1.3361540999125083</v>
      </c>
      <c r="P57" s="9"/>
    </row>
    <row r="58" spans="1:16">
      <c r="A58" s="12"/>
      <c r="B58" s="25">
        <v>343.4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3638398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3638398</v>
      </c>
      <c r="O58" s="48">
        <f t="shared" si="8"/>
        <v>52.18510922103814</v>
      </c>
      <c r="P58" s="9"/>
    </row>
    <row r="59" spans="1:16">
      <c r="A59" s="12"/>
      <c r="B59" s="25">
        <v>343.5</v>
      </c>
      <c r="C59" s="20" t="s">
        <v>120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56560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56560</v>
      </c>
      <c r="O59" s="48">
        <f t="shared" si="8"/>
        <v>0.81123334432954208</v>
      </c>
      <c r="P59" s="9"/>
    </row>
    <row r="60" spans="1:16">
      <c r="A60" s="12"/>
      <c r="B60" s="25">
        <v>344.9</v>
      </c>
      <c r="C60" s="20" t="s">
        <v>170</v>
      </c>
      <c r="D60" s="47">
        <v>0</v>
      </c>
      <c r="E60" s="47">
        <v>5615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5615</v>
      </c>
      <c r="O60" s="48">
        <f t="shared" si="8"/>
        <v>8.0535276315600757E-2</v>
      </c>
      <c r="P60" s="9"/>
    </row>
    <row r="61" spans="1:16">
      <c r="A61" s="12"/>
      <c r="B61" s="25">
        <v>346.4</v>
      </c>
      <c r="C61" s="20" t="s">
        <v>69</v>
      </c>
      <c r="D61" s="47">
        <v>746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746</v>
      </c>
      <c r="O61" s="48">
        <f t="shared" si="8"/>
        <v>1.0699789159650608E-2</v>
      </c>
      <c r="P61" s="9"/>
    </row>
    <row r="62" spans="1:16">
      <c r="A62" s="12"/>
      <c r="B62" s="25">
        <v>347.1</v>
      </c>
      <c r="C62" s="20" t="s">
        <v>70</v>
      </c>
      <c r="D62" s="47">
        <v>0</v>
      </c>
      <c r="E62" s="47">
        <v>10192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10192</v>
      </c>
      <c r="O62" s="48">
        <f t="shared" si="8"/>
        <v>0.14618264224552144</v>
      </c>
      <c r="P62" s="9"/>
    </row>
    <row r="63" spans="1:16">
      <c r="A63" s="12"/>
      <c r="B63" s="25">
        <v>347.9</v>
      </c>
      <c r="C63" s="20" t="s">
        <v>122</v>
      </c>
      <c r="D63" s="47">
        <v>0</v>
      </c>
      <c r="E63" s="47">
        <v>0</v>
      </c>
      <c r="F63" s="47">
        <v>0</v>
      </c>
      <c r="G63" s="47">
        <v>31025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31025</v>
      </c>
      <c r="O63" s="48">
        <f t="shared" si="8"/>
        <v>0.44498788026563013</v>
      </c>
      <c r="P63" s="9"/>
    </row>
    <row r="64" spans="1:16">
      <c r="A64" s="12"/>
      <c r="B64" s="25">
        <v>348.11</v>
      </c>
      <c r="C64" s="20" t="s">
        <v>189</v>
      </c>
      <c r="D64" s="47">
        <v>0</v>
      </c>
      <c r="E64" s="47">
        <v>175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175</v>
      </c>
      <c r="O64" s="48">
        <f t="shared" si="8"/>
        <v>2.5100041594354641E-3</v>
      </c>
      <c r="P64" s="9"/>
    </row>
    <row r="65" spans="1:16">
      <c r="A65" s="12"/>
      <c r="B65" s="25">
        <v>348.12</v>
      </c>
      <c r="C65" s="20" t="s">
        <v>190</v>
      </c>
      <c r="D65" s="47">
        <v>0</v>
      </c>
      <c r="E65" s="47">
        <v>15334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7" si="11">SUM(D65:M65)</f>
        <v>15334</v>
      </c>
      <c r="O65" s="48">
        <f t="shared" si="8"/>
        <v>0.21993373589019091</v>
      </c>
      <c r="P65" s="9"/>
    </row>
    <row r="66" spans="1:16">
      <c r="A66" s="12"/>
      <c r="B66" s="25">
        <v>348.13</v>
      </c>
      <c r="C66" s="20" t="s">
        <v>191</v>
      </c>
      <c r="D66" s="47">
        <v>0</v>
      </c>
      <c r="E66" s="47">
        <v>126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126</v>
      </c>
      <c r="O66" s="48">
        <f t="shared" si="8"/>
        <v>1.8072029947935342E-3</v>
      </c>
      <c r="P66" s="9"/>
    </row>
    <row r="67" spans="1:16">
      <c r="A67" s="12"/>
      <c r="B67" s="25">
        <v>348.14</v>
      </c>
      <c r="C67" s="20" t="s">
        <v>192</v>
      </c>
      <c r="D67" s="47">
        <v>0</v>
      </c>
      <c r="E67" s="47">
        <v>224950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224950</v>
      </c>
      <c r="O67" s="48">
        <f t="shared" si="8"/>
        <v>3.2264310609429008</v>
      </c>
      <c r="P67" s="9"/>
    </row>
    <row r="68" spans="1:16">
      <c r="A68" s="12"/>
      <c r="B68" s="25">
        <v>348.22</v>
      </c>
      <c r="C68" s="20" t="s">
        <v>193</v>
      </c>
      <c r="D68" s="47">
        <v>0</v>
      </c>
      <c r="E68" s="47">
        <v>4085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4085</v>
      </c>
      <c r="O68" s="48">
        <f t="shared" si="8"/>
        <v>5.8590668521679268E-2</v>
      </c>
      <c r="P68" s="9"/>
    </row>
    <row r="69" spans="1:16">
      <c r="A69" s="12"/>
      <c r="B69" s="25">
        <v>348.23</v>
      </c>
      <c r="C69" s="20" t="s">
        <v>194</v>
      </c>
      <c r="D69" s="47">
        <v>0</v>
      </c>
      <c r="E69" s="47">
        <v>123139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123139</v>
      </c>
      <c r="O69" s="48">
        <f t="shared" ref="O69:O98" si="12">(N69/O$100)</f>
        <v>1.7661680125069921</v>
      </c>
      <c r="P69" s="9"/>
    </row>
    <row r="70" spans="1:16">
      <c r="A70" s="12"/>
      <c r="B70" s="25">
        <v>348.31</v>
      </c>
      <c r="C70" s="20" t="s">
        <v>195</v>
      </c>
      <c r="D70" s="47">
        <v>0</v>
      </c>
      <c r="E70" s="47">
        <v>337590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337590</v>
      </c>
      <c r="O70" s="48">
        <f t="shared" si="12"/>
        <v>4.8420131667646764</v>
      </c>
      <c r="P70" s="9"/>
    </row>
    <row r="71" spans="1:16">
      <c r="A71" s="12"/>
      <c r="B71" s="25">
        <v>348.32</v>
      </c>
      <c r="C71" s="20" t="s">
        <v>196</v>
      </c>
      <c r="D71" s="47">
        <v>0</v>
      </c>
      <c r="E71" s="47">
        <v>3401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3401</v>
      </c>
      <c r="O71" s="48">
        <f t="shared" si="12"/>
        <v>4.8780137978514361E-2</v>
      </c>
      <c r="P71" s="9"/>
    </row>
    <row r="72" spans="1:16">
      <c r="A72" s="12"/>
      <c r="B72" s="25">
        <v>348.34</v>
      </c>
      <c r="C72" s="20" t="s">
        <v>197</v>
      </c>
      <c r="D72" s="47">
        <v>0</v>
      </c>
      <c r="E72" s="47">
        <v>220904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220904</v>
      </c>
      <c r="O72" s="48">
        <f t="shared" si="12"/>
        <v>3.168399764776753</v>
      </c>
      <c r="P72" s="9"/>
    </row>
    <row r="73" spans="1:16">
      <c r="A73" s="12"/>
      <c r="B73" s="25">
        <v>348.52</v>
      </c>
      <c r="C73" s="20" t="s">
        <v>198</v>
      </c>
      <c r="D73" s="47">
        <v>0</v>
      </c>
      <c r="E73" s="47">
        <v>41997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41997</v>
      </c>
      <c r="O73" s="48">
        <f t="shared" si="12"/>
        <v>0.60235796962177823</v>
      </c>
      <c r="P73" s="9"/>
    </row>
    <row r="74" spans="1:16">
      <c r="A74" s="12"/>
      <c r="B74" s="25">
        <v>348.53</v>
      </c>
      <c r="C74" s="20" t="s">
        <v>199</v>
      </c>
      <c r="D74" s="47">
        <v>0</v>
      </c>
      <c r="E74" s="47">
        <v>326059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326059</v>
      </c>
      <c r="O74" s="48">
        <f t="shared" si="12"/>
        <v>4.6766254069792454</v>
      </c>
      <c r="P74" s="9"/>
    </row>
    <row r="75" spans="1:16">
      <c r="A75" s="12"/>
      <c r="B75" s="25">
        <v>348.62</v>
      </c>
      <c r="C75" s="20" t="s">
        <v>200</v>
      </c>
      <c r="D75" s="47">
        <v>0</v>
      </c>
      <c r="E75" s="47">
        <v>3055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3055</v>
      </c>
      <c r="O75" s="48">
        <f t="shared" si="12"/>
        <v>4.3817501183287678E-2</v>
      </c>
      <c r="P75" s="9"/>
    </row>
    <row r="76" spans="1:16">
      <c r="A76" s="12"/>
      <c r="B76" s="25">
        <v>348.71</v>
      </c>
      <c r="C76" s="20" t="s">
        <v>202</v>
      </c>
      <c r="D76" s="47">
        <v>0</v>
      </c>
      <c r="E76" s="47">
        <v>37905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37905</v>
      </c>
      <c r="O76" s="48">
        <f t="shared" si="12"/>
        <v>0.5436669009337215</v>
      </c>
      <c r="P76" s="9"/>
    </row>
    <row r="77" spans="1:16">
      <c r="A77" s="12"/>
      <c r="B77" s="25">
        <v>348.72</v>
      </c>
      <c r="C77" s="20" t="s">
        <v>203</v>
      </c>
      <c r="D77" s="47">
        <v>0</v>
      </c>
      <c r="E77" s="47">
        <v>5204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5204</v>
      </c>
      <c r="O77" s="48">
        <f t="shared" si="12"/>
        <v>7.4640352261155174E-2</v>
      </c>
      <c r="P77" s="9"/>
    </row>
    <row r="78" spans="1:16">
      <c r="A78" s="12"/>
      <c r="B78" s="25">
        <v>348.85</v>
      </c>
      <c r="C78" s="20" t="s">
        <v>204</v>
      </c>
      <c r="D78" s="47">
        <v>0</v>
      </c>
      <c r="E78" s="47">
        <v>72237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72237</v>
      </c>
      <c r="O78" s="48">
        <f t="shared" si="12"/>
        <v>1.0360866883722264</v>
      </c>
      <c r="P78" s="9"/>
    </row>
    <row r="79" spans="1:16">
      <c r="A79" s="12"/>
      <c r="B79" s="25">
        <v>348.92399999999998</v>
      </c>
      <c r="C79" s="20" t="s">
        <v>171</v>
      </c>
      <c r="D79" s="47">
        <v>0</v>
      </c>
      <c r="E79" s="47">
        <v>17785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17785</v>
      </c>
      <c r="O79" s="48">
        <f t="shared" si="12"/>
        <v>0.25508813700319849</v>
      </c>
      <c r="P79" s="9"/>
    </row>
    <row r="80" spans="1:16">
      <c r="A80" s="12"/>
      <c r="B80" s="25">
        <v>348.99</v>
      </c>
      <c r="C80" s="20" t="s">
        <v>173</v>
      </c>
      <c r="D80" s="47">
        <v>210803</v>
      </c>
      <c r="E80" s="47">
        <v>153100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363903</v>
      </c>
      <c r="O80" s="48">
        <f t="shared" si="12"/>
        <v>5.2194173921773928</v>
      </c>
      <c r="P80" s="9"/>
    </row>
    <row r="81" spans="1:16" ht="15.75">
      <c r="A81" s="29" t="s">
        <v>51</v>
      </c>
      <c r="B81" s="30"/>
      <c r="C81" s="31"/>
      <c r="D81" s="32">
        <f t="shared" ref="D81:M81" si="13">SUM(D82:D87)</f>
        <v>59333</v>
      </c>
      <c r="E81" s="32">
        <f t="shared" si="13"/>
        <v>189796</v>
      </c>
      <c r="F81" s="32">
        <f t="shared" si="13"/>
        <v>0</v>
      </c>
      <c r="G81" s="32">
        <f t="shared" si="13"/>
        <v>0</v>
      </c>
      <c r="H81" s="32">
        <f t="shared" si="13"/>
        <v>0</v>
      </c>
      <c r="I81" s="32">
        <f t="shared" si="13"/>
        <v>0</v>
      </c>
      <c r="J81" s="32">
        <f t="shared" si="13"/>
        <v>0</v>
      </c>
      <c r="K81" s="32">
        <f t="shared" si="13"/>
        <v>0</v>
      </c>
      <c r="L81" s="32">
        <f t="shared" si="13"/>
        <v>0</v>
      </c>
      <c r="M81" s="32">
        <f t="shared" si="13"/>
        <v>0</v>
      </c>
      <c r="N81" s="32">
        <f>SUM(D81:M81)</f>
        <v>249129</v>
      </c>
      <c r="O81" s="46">
        <f t="shared" si="12"/>
        <v>3.5732275784914158</v>
      </c>
      <c r="P81" s="10"/>
    </row>
    <row r="82" spans="1:16">
      <c r="A82" s="13"/>
      <c r="B82" s="40">
        <v>351.7</v>
      </c>
      <c r="C82" s="21" t="s">
        <v>177</v>
      </c>
      <c r="D82" s="47">
        <v>58109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7" si="14">SUM(D82:M82)</f>
        <v>58109</v>
      </c>
      <c r="O82" s="48">
        <f t="shared" si="12"/>
        <v>0.83345046686077362</v>
      </c>
      <c r="P82" s="9"/>
    </row>
    <row r="83" spans="1:16">
      <c r="A83" s="13"/>
      <c r="B83" s="40">
        <v>351.8</v>
      </c>
      <c r="C83" s="21" t="s">
        <v>178</v>
      </c>
      <c r="D83" s="47">
        <v>0</v>
      </c>
      <c r="E83" s="47">
        <v>75146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75146</v>
      </c>
      <c r="O83" s="48">
        <f t="shared" si="12"/>
        <v>1.0778101289424995</v>
      </c>
      <c r="P83" s="9"/>
    </row>
    <row r="84" spans="1:16">
      <c r="A84" s="13"/>
      <c r="B84" s="40">
        <v>351.9</v>
      </c>
      <c r="C84" s="21" t="s">
        <v>179</v>
      </c>
      <c r="D84" s="47">
        <v>0</v>
      </c>
      <c r="E84" s="47">
        <v>89543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89543</v>
      </c>
      <c r="O84" s="48">
        <f t="shared" si="12"/>
        <v>1.2843045854190274</v>
      </c>
      <c r="P84" s="9"/>
    </row>
    <row r="85" spans="1:16">
      <c r="A85" s="13"/>
      <c r="B85" s="40">
        <v>352</v>
      </c>
      <c r="C85" s="21" t="s">
        <v>89</v>
      </c>
      <c r="D85" s="47">
        <v>0</v>
      </c>
      <c r="E85" s="47">
        <v>24523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24523</v>
      </c>
      <c r="O85" s="48">
        <f t="shared" si="12"/>
        <v>0.35173046858191936</v>
      </c>
      <c r="P85" s="9"/>
    </row>
    <row r="86" spans="1:16">
      <c r="A86" s="13"/>
      <c r="B86" s="40">
        <v>354</v>
      </c>
      <c r="C86" s="21" t="s">
        <v>146</v>
      </c>
      <c r="D86" s="47">
        <v>1224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1224</v>
      </c>
      <c r="O86" s="48">
        <f t="shared" si="12"/>
        <v>1.7555686235137188E-2</v>
      </c>
      <c r="P86" s="9"/>
    </row>
    <row r="87" spans="1:16">
      <c r="A87" s="13"/>
      <c r="B87" s="40">
        <v>359</v>
      </c>
      <c r="C87" s="21" t="s">
        <v>90</v>
      </c>
      <c r="D87" s="47">
        <v>0</v>
      </c>
      <c r="E87" s="47">
        <v>584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584</v>
      </c>
      <c r="O87" s="48">
        <f t="shared" si="12"/>
        <v>8.3762424520589206E-3</v>
      </c>
      <c r="P87" s="9"/>
    </row>
    <row r="88" spans="1:16" ht="15.75">
      <c r="A88" s="29" t="s">
        <v>5</v>
      </c>
      <c r="B88" s="30"/>
      <c r="C88" s="31"/>
      <c r="D88" s="32">
        <f t="shared" ref="D88:M88" si="15">SUM(D89:D94)</f>
        <v>686530</v>
      </c>
      <c r="E88" s="32">
        <f t="shared" si="15"/>
        <v>776905</v>
      </c>
      <c r="F88" s="32">
        <f t="shared" si="15"/>
        <v>2659</v>
      </c>
      <c r="G88" s="32">
        <f t="shared" si="15"/>
        <v>168949</v>
      </c>
      <c r="H88" s="32">
        <f t="shared" si="15"/>
        <v>0</v>
      </c>
      <c r="I88" s="32">
        <f t="shared" si="15"/>
        <v>96179</v>
      </c>
      <c r="J88" s="32">
        <f t="shared" si="15"/>
        <v>3298</v>
      </c>
      <c r="K88" s="32">
        <f t="shared" si="15"/>
        <v>0</v>
      </c>
      <c r="L88" s="32">
        <f t="shared" si="15"/>
        <v>0</v>
      </c>
      <c r="M88" s="32">
        <f t="shared" si="15"/>
        <v>0</v>
      </c>
      <c r="N88" s="32">
        <f t="shared" ref="N88:N98" si="16">SUM(D88:M88)</f>
        <v>1734520</v>
      </c>
      <c r="O88" s="46">
        <f t="shared" si="12"/>
        <v>24.878013797851438</v>
      </c>
      <c r="P88" s="10"/>
    </row>
    <row r="89" spans="1:16">
      <c r="A89" s="12"/>
      <c r="B89" s="25">
        <v>361.1</v>
      </c>
      <c r="C89" s="20" t="s">
        <v>92</v>
      </c>
      <c r="D89" s="47">
        <v>216356</v>
      </c>
      <c r="E89" s="47">
        <v>125430</v>
      </c>
      <c r="F89" s="47">
        <v>2659</v>
      </c>
      <c r="G89" s="47">
        <v>152772</v>
      </c>
      <c r="H89" s="47">
        <v>0</v>
      </c>
      <c r="I89" s="47">
        <v>76431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573648</v>
      </c>
      <c r="O89" s="48">
        <f t="shared" si="12"/>
        <v>8.2277649488676303</v>
      </c>
      <c r="P89" s="9"/>
    </row>
    <row r="90" spans="1:16">
      <c r="A90" s="12"/>
      <c r="B90" s="25">
        <v>362</v>
      </c>
      <c r="C90" s="20" t="s">
        <v>93</v>
      </c>
      <c r="D90" s="47">
        <v>38233</v>
      </c>
      <c r="E90" s="47">
        <v>25718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63951</v>
      </c>
      <c r="O90" s="48">
        <f t="shared" si="12"/>
        <v>0.91724157714318499</v>
      </c>
      <c r="P90" s="9"/>
    </row>
    <row r="91" spans="1:16">
      <c r="A91" s="12"/>
      <c r="B91" s="25">
        <v>364</v>
      </c>
      <c r="C91" s="20" t="s">
        <v>180</v>
      </c>
      <c r="D91" s="47">
        <v>365834</v>
      </c>
      <c r="E91" s="47">
        <v>104198</v>
      </c>
      <c r="F91" s="47">
        <v>0</v>
      </c>
      <c r="G91" s="47">
        <v>0</v>
      </c>
      <c r="H91" s="47">
        <v>0</v>
      </c>
      <c r="I91" s="47">
        <v>1350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471382</v>
      </c>
      <c r="O91" s="48">
        <f t="shared" si="12"/>
        <v>6.7609758896171881</v>
      </c>
      <c r="P91" s="9"/>
    </row>
    <row r="92" spans="1:16">
      <c r="A92" s="12"/>
      <c r="B92" s="25">
        <v>365</v>
      </c>
      <c r="C92" s="20" t="s">
        <v>181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15448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15448</v>
      </c>
      <c r="O92" s="48">
        <f t="shared" si="12"/>
        <v>0.22156882431405173</v>
      </c>
      <c r="P92" s="9"/>
    </row>
    <row r="93" spans="1:16">
      <c r="A93" s="12"/>
      <c r="B93" s="25">
        <v>366</v>
      </c>
      <c r="C93" s="20" t="s">
        <v>95</v>
      </c>
      <c r="D93" s="47">
        <v>2000</v>
      </c>
      <c r="E93" s="47">
        <v>32597</v>
      </c>
      <c r="F93" s="47">
        <v>0</v>
      </c>
      <c r="G93" s="47">
        <v>16176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50773</v>
      </c>
      <c r="O93" s="48">
        <f t="shared" si="12"/>
        <v>0.72823109249723894</v>
      </c>
      <c r="P93" s="9"/>
    </row>
    <row r="94" spans="1:16">
      <c r="A94" s="12"/>
      <c r="B94" s="25">
        <v>369.9</v>
      </c>
      <c r="C94" s="20" t="s">
        <v>96</v>
      </c>
      <c r="D94" s="47">
        <v>64107</v>
      </c>
      <c r="E94" s="47">
        <v>488962</v>
      </c>
      <c r="F94" s="47">
        <v>0</v>
      </c>
      <c r="G94" s="47">
        <v>1</v>
      </c>
      <c r="H94" s="47">
        <v>0</v>
      </c>
      <c r="I94" s="47">
        <v>2950</v>
      </c>
      <c r="J94" s="47">
        <v>3298</v>
      </c>
      <c r="K94" s="47">
        <v>0</v>
      </c>
      <c r="L94" s="47">
        <v>0</v>
      </c>
      <c r="M94" s="47">
        <v>0</v>
      </c>
      <c r="N94" s="47">
        <f t="shared" si="16"/>
        <v>559318</v>
      </c>
      <c r="O94" s="48">
        <f t="shared" si="12"/>
        <v>8.0222314654121423</v>
      </c>
      <c r="P94" s="9"/>
    </row>
    <row r="95" spans="1:16" ht="15.75">
      <c r="A95" s="29" t="s">
        <v>52</v>
      </c>
      <c r="B95" s="30"/>
      <c r="C95" s="31"/>
      <c r="D95" s="32">
        <f t="shared" ref="D95:M95" si="17">SUM(D96:D97)</f>
        <v>772351</v>
      </c>
      <c r="E95" s="32">
        <f t="shared" si="17"/>
        <v>34081161</v>
      </c>
      <c r="F95" s="32">
        <f t="shared" si="17"/>
        <v>1449448</v>
      </c>
      <c r="G95" s="32">
        <f t="shared" si="17"/>
        <v>23649239</v>
      </c>
      <c r="H95" s="32">
        <f t="shared" si="17"/>
        <v>0</v>
      </c>
      <c r="I95" s="32">
        <f t="shared" si="17"/>
        <v>245021</v>
      </c>
      <c r="J95" s="32">
        <f t="shared" si="17"/>
        <v>0</v>
      </c>
      <c r="K95" s="32">
        <f t="shared" si="17"/>
        <v>0</v>
      </c>
      <c r="L95" s="32">
        <f t="shared" si="17"/>
        <v>0</v>
      </c>
      <c r="M95" s="32">
        <f t="shared" si="17"/>
        <v>0</v>
      </c>
      <c r="N95" s="32">
        <f t="shared" si="16"/>
        <v>60197220</v>
      </c>
      <c r="O95" s="46">
        <f t="shared" si="12"/>
        <v>863.40155763686698</v>
      </c>
      <c r="P95" s="9"/>
    </row>
    <row r="96" spans="1:16">
      <c r="A96" s="12"/>
      <c r="B96" s="25">
        <v>381</v>
      </c>
      <c r="C96" s="20" t="s">
        <v>97</v>
      </c>
      <c r="D96" s="47">
        <v>772351</v>
      </c>
      <c r="E96" s="47">
        <v>32474078</v>
      </c>
      <c r="F96" s="47">
        <v>1402448</v>
      </c>
      <c r="G96" s="47">
        <v>15636239</v>
      </c>
      <c r="H96" s="47">
        <v>0</v>
      </c>
      <c r="I96" s="47">
        <v>245021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50530137</v>
      </c>
      <c r="O96" s="48">
        <f t="shared" si="12"/>
        <v>724.74773741053627</v>
      </c>
      <c r="P96" s="9"/>
    </row>
    <row r="97" spans="1:119" ht="15.75" thickBot="1">
      <c r="A97" s="12"/>
      <c r="B97" s="25">
        <v>384</v>
      </c>
      <c r="C97" s="20" t="s">
        <v>98</v>
      </c>
      <c r="D97" s="47">
        <v>0</v>
      </c>
      <c r="E97" s="47">
        <v>1607083</v>
      </c>
      <c r="F97" s="47">
        <v>47000</v>
      </c>
      <c r="G97" s="47">
        <v>8013000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9667083</v>
      </c>
      <c r="O97" s="48">
        <f t="shared" si="12"/>
        <v>138.65382022633065</v>
      </c>
      <c r="P97" s="9"/>
    </row>
    <row r="98" spans="1:119" ht="16.5" thickBot="1">
      <c r="A98" s="14" t="s">
        <v>73</v>
      </c>
      <c r="B98" s="23"/>
      <c r="C98" s="22"/>
      <c r="D98" s="15">
        <f t="shared" ref="D98:M98" si="18">SUM(D5,D13,D19,D45,D81,D88,D95)</f>
        <v>34064528</v>
      </c>
      <c r="E98" s="15">
        <f t="shared" si="18"/>
        <v>65787968</v>
      </c>
      <c r="F98" s="15">
        <f t="shared" si="18"/>
        <v>2137107</v>
      </c>
      <c r="G98" s="15">
        <f t="shared" si="18"/>
        <v>25284497</v>
      </c>
      <c r="H98" s="15">
        <f t="shared" si="18"/>
        <v>0</v>
      </c>
      <c r="I98" s="15">
        <f t="shared" si="18"/>
        <v>4763917</v>
      </c>
      <c r="J98" s="15">
        <f t="shared" si="18"/>
        <v>1650576</v>
      </c>
      <c r="K98" s="15">
        <f t="shared" si="18"/>
        <v>0</v>
      </c>
      <c r="L98" s="15">
        <f t="shared" si="18"/>
        <v>0</v>
      </c>
      <c r="M98" s="15">
        <f t="shared" si="18"/>
        <v>0</v>
      </c>
      <c r="N98" s="15">
        <f t="shared" si="16"/>
        <v>133688593</v>
      </c>
      <c r="O98" s="38">
        <f t="shared" si="12"/>
        <v>1917.4795685661422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229</v>
      </c>
      <c r="M100" s="49"/>
      <c r="N100" s="49"/>
      <c r="O100" s="44">
        <v>69721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129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22380827</v>
      </c>
      <c r="E5" s="27">
        <f t="shared" si="0"/>
        <v>7885163</v>
      </c>
      <c r="F5" s="27">
        <f t="shared" si="0"/>
        <v>650000</v>
      </c>
      <c r="G5" s="27">
        <f t="shared" si="0"/>
        <v>150000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31065990</v>
      </c>
      <c r="O5" s="33">
        <f t="shared" ref="O5:O36" si="1">(N5/O$100)</f>
        <v>450.60397719855536</v>
      </c>
      <c r="P5" s="6"/>
    </row>
    <row r="6" spans="1:133">
      <c r="A6" s="12"/>
      <c r="B6" s="25">
        <v>311</v>
      </c>
      <c r="C6" s="20" t="s">
        <v>3</v>
      </c>
      <c r="D6" s="47">
        <v>17732336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17732336</v>
      </c>
      <c r="O6" s="48">
        <f t="shared" si="1"/>
        <v>257.20284873011036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1524917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1524917</v>
      </c>
      <c r="O7" s="48">
        <f t="shared" si="1"/>
        <v>22.118518196191058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612371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612371</v>
      </c>
      <c r="O8" s="48">
        <f t="shared" si="1"/>
        <v>8.8822795642777361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1627864</v>
      </c>
      <c r="F9" s="47">
        <v>650000</v>
      </c>
      <c r="G9" s="47">
        <v>150000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2427864</v>
      </c>
      <c r="O9" s="48">
        <f t="shared" si="1"/>
        <v>35.215525869196291</v>
      </c>
      <c r="P9" s="9"/>
    </row>
    <row r="10" spans="1:133">
      <c r="A10" s="12"/>
      <c r="B10" s="25">
        <v>312.60000000000002</v>
      </c>
      <c r="C10" s="20" t="s">
        <v>16</v>
      </c>
      <c r="D10" s="47">
        <v>4648491</v>
      </c>
      <c r="E10" s="47">
        <v>2975000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7623491</v>
      </c>
      <c r="O10" s="48">
        <f t="shared" si="1"/>
        <v>110.5767227999942</v>
      </c>
      <c r="P10" s="9"/>
    </row>
    <row r="11" spans="1:133">
      <c r="A11" s="12"/>
      <c r="B11" s="25">
        <v>315</v>
      </c>
      <c r="C11" s="20" t="s">
        <v>156</v>
      </c>
      <c r="D11" s="47">
        <v>0</v>
      </c>
      <c r="E11" s="47">
        <v>1060123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1060123</v>
      </c>
      <c r="O11" s="48">
        <f t="shared" si="1"/>
        <v>15.376804026514657</v>
      </c>
      <c r="P11" s="9"/>
    </row>
    <row r="12" spans="1:133">
      <c r="A12" s="12"/>
      <c r="B12" s="25">
        <v>316</v>
      </c>
      <c r="C12" s="20" t="s">
        <v>157</v>
      </c>
      <c r="D12" s="47">
        <v>0</v>
      </c>
      <c r="E12" s="47">
        <v>84888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84888</v>
      </c>
      <c r="O12" s="48">
        <f t="shared" si="1"/>
        <v>1.2312780122710065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19096</v>
      </c>
      <c r="E13" s="32">
        <f t="shared" si="3"/>
        <v>8765491</v>
      </c>
      <c r="F13" s="32">
        <f t="shared" si="3"/>
        <v>0</v>
      </c>
      <c r="G13" s="32">
        <f t="shared" si="3"/>
        <v>17708</v>
      </c>
      <c r="H13" s="32">
        <f t="shared" si="3"/>
        <v>0</v>
      </c>
      <c r="I13" s="32">
        <f t="shared" si="3"/>
        <v>7664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8809959</v>
      </c>
      <c r="O13" s="46">
        <f t="shared" si="1"/>
        <v>127.78612767068448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259086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259086</v>
      </c>
      <c r="O14" s="48">
        <f t="shared" si="1"/>
        <v>3.7579739785039816</v>
      </c>
      <c r="P14" s="9"/>
    </row>
    <row r="15" spans="1:133">
      <c r="A15" s="12"/>
      <c r="B15" s="25">
        <v>323.7</v>
      </c>
      <c r="C15" s="20" t="s">
        <v>109</v>
      </c>
      <c r="D15" s="47">
        <v>0</v>
      </c>
      <c r="E15" s="47">
        <v>113615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113615</v>
      </c>
      <c r="O15" s="48">
        <f t="shared" si="1"/>
        <v>1.6479555574895204</v>
      </c>
      <c r="P15" s="9"/>
    </row>
    <row r="16" spans="1:133">
      <c r="A16" s="12"/>
      <c r="B16" s="25">
        <v>325.10000000000002</v>
      </c>
      <c r="C16" s="20" t="s">
        <v>147</v>
      </c>
      <c r="D16" s="47">
        <v>0</v>
      </c>
      <c r="E16" s="47">
        <v>0</v>
      </c>
      <c r="F16" s="47">
        <v>0</v>
      </c>
      <c r="G16" s="47">
        <v>17708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17708</v>
      </c>
      <c r="O16" s="48">
        <f t="shared" si="1"/>
        <v>0.25684986147977312</v>
      </c>
      <c r="P16" s="9"/>
    </row>
    <row r="17" spans="1:16">
      <c r="A17" s="12"/>
      <c r="B17" s="25">
        <v>325.2</v>
      </c>
      <c r="C17" s="20" t="s">
        <v>20</v>
      </c>
      <c r="D17" s="47">
        <v>0</v>
      </c>
      <c r="E17" s="47">
        <v>8284976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8284976</v>
      </c>
      <c r="O17" s="48">
        <f t="shared" si="1"/>
        <v>120.17138795816834</v>
      </c>
      <c r="P17" s="9"/>
    </row>
    <row r="18" spans="1:16">
      <c r="A18" s="12"/>
      <c r="B18" s="25">
        <v>329</v>
      </c>
      <c r="C18" s="20" t="s">
        <v>21</v>
      </c>
      <c r="D18" s="47">
        <v>19096</v>
      </c>
      <c r="E18" s="47">
        <v>107814</v>
      </c>
      <c r="F18" s="47">
        <v>0</v>
      </c>
      <c r="G18" s="47">
        <v>0</v>
      </c>
      <c r="H18" s="47">
        <v>0</v>
      </c>
      <c r="I18" s="47">
        <v>7664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134574</v>
      </c>
      <c r="O18" s="48">
        <f t="shared" si="1"/>
        <v>1.9519603150428615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SUM(D20:D42)</f>
        <v>6083856</v>
      </c>
      <c r="E19" s="32">
        <f t="shared" si="5"/>
        <v>7792112</v>
      </c>
      <c r="F19" s="32">
        <f t="shared" si="5"/>
        <v>0</v>
      </c>
      <c r="G19" s="32">
        <f t="shared" si="5"/>
        <v>931828</v>
      </c>
      <c r="H19" s="32">
        <f t="shared" si="5"/>
        <v>0</v>
      </c>
      <c r="I19" s="32">
        <f t="shared" si="5"/>
        <v>738198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15545994</v>
      </c>
      <c r="O19" s="46">
        <f t="shared" si="1"/>
        <v>225.49053565989294</v>
      </c>
      <c r="P19" s="10"/>
    </row>
    <row r="20" spans="1:16">
      <c r="A20" s="12"/>
      <c r="B20" s="25">
        <v>331.2</v>
      </c>
      <c r="C20" s="20" t="s">
        <v>22</v>
      </c>
      <c r="D20" s="47">
        <v>318345</v>
      </c>
      <c r="E20" s="47">
        <v>146876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465221</v>
      </c>
      <c r="O20" s="48">
        <f t="shared" si="1"/>
        <v>6.7479076918613927</v>
      </c>
      <c r="P20" s="9"/>
    </row>
    <row r="21" spans="1:16">
      <c r="A21" s="12"/>
      <c r="B21" s="25">
        <v>331.5</v>
      </c>
      <c r="C21" s="20" t="s">
        <v>131</v>
      </c>
      <c r="D21" s="47">
        <v>86684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86684</v>
      </c>
      <c r="O21" s="48">
        <f t="shared" si="1"/>
        <v>1.2573285177610489</v>
      </c>
      <c r="P21" s="9"/>
    </row>
    <row r="22" spans="1:16">
      <c r="A22" s="12"/>
      <c r="B22" s="25">
        <v>331.65</v>
      </c>
      <c r="C22" s="20" t="s">
        <v>27</v>
      </c>
      <c r="D22" s="47">
        <v>0</v>
      </c>
      <c r="E22" s="47">
        <v>77269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77269</v>
      </c>
      <c r="O22" s="48">
        <f t="shared" si="1"/>
        <v>1.1207664302394731</v>
      </c>
      <c r="P22" s="9"/>
    </row>
    <row r="23" spans="1:16">
      <c r="A23" s="12"/>
      <c r="B23" s="25">
        <v>331.9</v>
      </c>
      <c r="C23" s="20" t="s">
        <v>24</v>
      </c>
      <c r="D23" s="47">
        <v>0</v>
      </c>
      <c r="E23" s="47">
        <v>33929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33929</v>
      </c>
      <c r="O23" s="48">
        <f t="shared" si="1"/>
        <v>0.49213118083054119</v>
      </c>
      <c r="P23" s="9"/>
    </row>
    <row r="24" spans="1:16">
      <c r="A24" s="12"/>
      <c r="B24" s="25">
        <v>333</v>
      </c>
      <c r="C24" s="20" t="s">
        <v>4</v>
      </c>
      <c r="D24" s="47">
        <v>189745</v>
      </c>
      <c r="E24" s="47">
        <v>33513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223258</v>
      </c>
      <c r="O24" s="48">
        <f t="shared" si="1"/>
        <v>3.2382983043963853</v>
      </c>
      <c r="P24" s="9"/>
    </row>
    <row r="25" spans="1:16">
      <c r="A25" s="12"/>
      <c r="B25" s="25">
        <v>334.1</v>
      </c>
      <c r="C25" s="20" t="s">
        <v>111</v>
      </c>
      <c r="D25" s="47">
        <v>1293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1293</v>
      </c>
      <c r="O25" s="48">
        <f t="shared" si="1"/>
        <v>1.8754623384535051E-2</v>
      </c>
      <c r="P25" s="9"/>
    </row>
    <row r="26" spans="1:16">
      <c r="A26" s="12"/>
      <c r="B26" s="25">
        <v>334.2</v>
      </c>
      <c r="C26" s="20" t="s">
        <v>25</v>
      </c>
      <c r="D26" s="47">
        <v>119241</v>
      </c>
      <c r="E26" s="47">
        <v>34891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154132</v>
      </c>
      <c r="O26" s="48">
        <f t="shared" si="1"/>
        <v>2.235643937745674</v>
      </c>
      <c r="P26" s="9"/>
    </row>
    <row r="27" spans="1:16">
      <c r="A27" s="12"/>
      <c r="B27" s="25">
        <v>334.34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198635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198635</v>
      </c>
      <c r="O27" s="48">
        <f t="shared" si="1"/>
        <v>2.8811481948856303</v>
      </c>
      <c r="P27" s="9"/>
    </row>
    <row r="28" spans="1:16">
      <c r="A28" s="12"/>
      <c r="B28" s="25">
        <v>334.35</v>
      </c>
      <c r="C28" s="20" t="s">
        <v>112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539563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539563</v>
      </c>
      <c r="O28" s="48">
        <f t="shared" si="1"/>
        <v>7.8262187604252791</v>
      </c>
      <c r="P28" s="9"/>
    </row>
    <row r="29" spans="1:16">
      <c r="A29" s="12"/>
      <c r="B29" s="25">
        <v>334.49</v>
      </c>
      <c r="C29" s="20" t="s">
        <v>29</v>
      </c>
      <c r="D29" s="47">
        <v>0</v>
      </c>
      <c r="E29" s="47">
        <v>0</v>
      </c>
      <c r="F29" s="47">
        <v>0</v>
      </c>
      <c r="G29" s="47">
        <v>931828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1" si="7">SUM(D29:M29)</f>
        <v>931828</v>
      </c>
      <c r="O29" s="48">
        <f t="shared" si="1"/>
        <v>13.51591894753637</v>
      </c>
      <c r="P29" s="9"/>
    </row>
    <row r="30" spans="1:16">
      <c r="A30" s="12"/>
      <c r="B30" s="25">
        <v>334.5</v>
      </c>
      <c r="C30" s="20" t="s">
        <v>30</v>
      </c>
      <c r="D30" s="47">
        <v>0</v>
      </c>
      <c r="E30" s="47">
        <v>533357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533357</v>
      </c>
      <c r="O30" s="48">
        <f t="shared" si="1"/>
        <v>7.7362023700738289</v>
      </c>
      <c r="P30" s="9"/>
    </row>
    <row r="31" spans="1:16">
      <c r="A31" s="12"/>
      <c r="B31" s="25">
        <v>334.62</v>
      </c>
      <c r="C31" s="20" t="s">
        <v>114</v>
      </c>
      <c r="D31" s="47">
        <v>36540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36540</v>
      </c>
      <c r="O31" s="48">
        <f t="shared" si="1"/>
        <v>0.5300030459945172</v>
      </c>
      <c r="P31" s="9"/>
    </row>
    <row r="32" spans="1:16">
      <c r="A32" s="12"/>
      <c r="B32" s="25">
        <v>334.7</v>
      </c>
      <c r="C32" s="20" t="s">
        <v>32</v>
      </c>
      <c r="D32" s="47">
        <v>0</v>
      </c>
      <c r="E32" s="47">
        <v>595738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595738</v>
      </c>
      <c r="O32" s="48">
        <f t="shared" si="1"/>
        <v>8.641022293778919</v>
      </c>
      <c r="P32" s="9"/>
    </row>
    <row r="33" spans="1:16">
      <c r="A33" s="12"/>
      <c r="B33" s="25">
        <v>335.12</v>
      </c>
      <c r="C33" s="20" t="s">
        <v>158</v>
      </c>
      <c r="D33" s="47">
        <v>1531444</v>
      </c>
      <c r="E33" s="47">
        <v>200000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1731444</v>
      </c>
      <c r="O33" s="48">
        <f t="shared" si="1"/>
        <v>25.114137765980594</v>
      </c>
      <c r="P33" s="9"/>
    </row>
    <row r="34" spans="1:16">
      <c r="A34" s="12"/>
      <c r="B34" s="25">
        <v>335.13</v>
      </c>
      <c r="C34" s="20" t="s">
        <v>159</v>
      </c>
      <c r="D34" s="47">
        <v>19855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19855</v>
      </c>
      <c r="O34" s="48">
        <f t="shared" si="1"/>
        <v>0.287991529234295</v>
      </c>
      <c r="P34" s="9"/>
    </row>
    <row r="35" spans="1:16">
      <c r="A35" s="12"/>
      <c r="B35" s="25">
        <v>335.14</v>
      </c>
      <c r="C35" s="20" t="s">
        <v>160</v>
      </c>
      <c r="D35" s="47">
        <v>0</v>
      </c>
      <c r="E35" s="47">
        <v>24288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24288</v>
      </c>
      <c r="O35" s="48">
        <f t="shared" si="1"/>
        <v>0.35229102301901571</v>
      </c>
      <c r="P35" s="9"/>
    </row>
    <row r="36" spans="1:16">
      <c r="A36" s="12"/>
      <c r="B36" s="25">
        <v>335.15</v>
      </c>
      <c r="C36" s="20" t="s">
        <v>161</v>
      </c>
      <c r="D36" s="47">
        <v>13074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13074</v>
      </c>
      <c r="O36" s="48">
        <f t="shared" si="1"/>
        <v>0.18963491580000871</v>
      </c>
      <c r="P36" s="9"/>
    </row>
    <row r="37" spans="1:16">
      <c r="A37" s="12"/>
      <c r="B37" s="25">
        <v>335.16</v>
      </c>
      <c r="C37" s="20" t="s">
        <v>162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223250</v>
      </c>
      <c r="O37" s="48">
        <f t="shared" ref="O37:O68" si="8">(N37/O$100)</f>
        <v>3.2381822665100155</v>
      </c>
      <c r="P37" s="9"/>
    </row>
    <row r="38" spans="1:16">
      <c r="A38" s="12"/>
      <c r="B38" s="25">
        <v>335.18</v>
      </c>
      <c r="C38" s="20" t="s">
        <v>163</v>
      </c>
      <c r="D38" s="47">
        <v>1843288</v>
      </c>
      <c r="E38" s="47">
        <v>2725000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4568288</v>
      </c>
      <c r="O38" s="48">
        <f t="shared" si="8"/>
        <v>66.261810481122083</v>
      </c>
      <c r="P38" s="9"/>
    </row>
    <row r="39" spans="1:16">
      <c r="A39" s="12"/>
      <c r="B39" s="25">
        <v>335.19</v>
      </c>
      <c r="C39" s="20" t="s">
        <v>164</v>
      </c>
      <c r="D39" s="47">
        <v>1924347</v>
      </c>
      <c r="E39" s="47">
        <v>706765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2631112</v>
      </c>
      <c r="O39" s="48">
        <f t="shared" si="8"/>
        <v>38.163584410309966</v>
      </c>
      <c r="P39" s="9"/>
    </row>
    <row r="40" spans="1:16">
      <c r="A40" s="12"/>
      <c r="B40" s="25">
        <v>335.29</v>
      </c>
      <c r="C40" s="20" t="s">
        <v>39</v>
      </c>
      <c r="D40" s="47">
        <v>0</v>
      </c>
      <c r="E40" s="47">
        <v>2169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2169</v>
      </c>
      <c r="O40" s="48">
        <f t="shared" si="8"/>
        <v>3.1460771942039077E-2</v>
      </c>
      <c r="P40" s="9"/>
    </row>
    <row r="41" spans="1:16">
      <c r="A41" s="12"/>
      <c r="B41" s="25">
        <v>335.49</v>
      </c>
      <c r="C41" s="20" t="s">
        <v>40</v>
      </c>
      <c r="D41" s="47">
        <v>0</v>
      </c>
      <c r="E41" s="47">
        <v>2328591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2328591</v>
      </c>
      <c r="O41" s="48">
        <f t="shared" si="8"/>
        <v>33.775597232496409</v>
      </c>
      <c r="P41" s="9"/>
    </row>
    <row r="42" spans="1:16">
      <c r="A42" s="12"/>
      <c r="B42" s="25">
        <v>337.1</v>
      </c>
      <c r="C42" s="20" t="s">
        <v>117</v>
      </c>
      <c r="D42" s="47">
        <v>0</v>
      </c>
      <c r="E42" s="47">
        <v>126476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126476</v>
      </c>
      <c r="O42" s="48">
        <f t="shared" si="8"/>
        <v>1.8345009645649304</v>
      </c>
      <c r="P42" s="9"/>
    </row>
    <row r="43" spans="1:16" ht="15.75">
      <c r="A43" s="29" t="s">
        <v>50</v>
      </c>
      <c r="B43" s="30"/>
      <c r="C43" s="31"/>
      <c r="D43" s="32">
        <f t="shared" ref="D43:M43" si="9">SUM(D44:D81)</f>
        <v>2148720</v>
      </c>
      <c r="E43" s="32">
        <f t="shared" si="9"/>
        <v>4265177</v>
      </c>
      <c r="F43" s="32">
        <f t="shared" si="9"/>
        <v>0</v>
      </c>
      <c r="G43" s="32">
        <f t="shared" si="9"/>
        <v>31825</v>
      </c>
      <c r="H43" s="32">
        <f t="shared" si="9"/>
        <v>0</v>
      </c>
      <c r="I43" s="32">
        <f t="shared" si="9"/>
        <v>3401970</v>
      </c>
      <c r="J43" s="32">
        <f t="shared" si="9"/>
        <v>1484306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11331998</v>
      </c>
      <c r="O43" s="46">
        <f t="shared" si="8"/>
        <v>164.36763703349143</v>
      </c>
      <c r="P43" s="10"/>
    </row>
    <row r="44" spans="1:16">
      <c r="A44" s="12"/>
      <c r="B44" s="25">
        <v>341.1</v>
      </c>
      <c r="C44" s="20" t="s">
        <v>165</v>
      </c>
      <c r="D44" s="47">
        <v>0</v>
      </c>
      <c r="E44" s="47">
        <v>184711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184711</v>
      </c>
      <c r="O44" s="48">
        <f t="shared" si="8"/>
        <v>2.6791842536588195</v>
      </c>
      <c r="P44" s="9"/>
    </row>
    <row r="45" spans="1:16">
      <c r="A45" s="12"/>
      <c r="B45" s="25">
        <v>341.15</v>
      </c>
      <c r="C45" s="20" t="s">
        <v>166</v>
      </c>
      <c r="D45" s="47">
        <v>0</v>
      </c>
      <c r="E45" s="47">
        <v>28249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81" si="10">SUM(D45:M45)</f>
        <v>28249</v>
      </c>
      <c r="O45" s="48">
        <f t="shared" si="8"/>
        <v>0.40974428150791231</v>
      </c>
      <c r="P45" s="9"/>
    </row>
    <row r="46" spans="1:16">
      <c r="A46" s="12"/>
      <c r="B46" s="25">
        <v>341.52</v>
      </c>
      <c r="C46" s="20" t="s">
        <v>167</v>
      </c>
      <c r="D46" s="47">
        <v>70355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70355</v>
      </c>
      <c r="O46" s="48">
        <f t="shared" si="8"/>
        <v>1.0204806869442873</v>
      </c>
      <c r="P46" s="9"/>
    </row>
    <row r="47" spans="1:16">
      <c r="A47" s="12"/>
      <c r="B47" s="25">
        <v>341.54</v>
      </c>
      <c r="C47" s="20" t="s">
        <v>225</v>
      </c>
      <c r="D47" s="47">
        <v>0</v>
      </c>
      <c r="E47" s="47">
        <v>81081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81081</v>
      </c>
      <c r="O47" s="48">
        <f t="shared" si="8"/>
        <v>1.1760584830947305</v>
      </c>
      <c r="P47" s="9"/>
    </row>
    <row r="48" spans="1:16">
      <c r="A48" s="12"/>
      <c r="B48" s="25">
        <v>341.56</v>
      </c>
      <c r="C48" s="20" t="s">
        <v>226</v>
      </c>
      <c r="D48" s="47">
        <v>2027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2027</v>
      </c>
      <c r="O48" s="48">
        <f t="shared" si="8"/>
        <v>2.9401099458973356E-2</v>
      </c>
      <c r="P48" s="9"/>
    </row>
    <row r="49" spans="1:16">
      <c r="A49" s="12"/>
      <c r="B49" s="25">
        <v>341.8</v>
      </c>
      <c r="C49" s="20" t="s">
        <v>168</v>
      </c>
      <c r="D49" s="47">
        <v>0</v>
      </c>
      <c r="E49" s="47">
        <v>2096968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2096968</v>
      </c>
      <c r="O49" s="48">
        <f t="shared" si="8"/>
        <v>30.415966813164498</v>
      </c>
      <c r="P49" s="9"/>
    </row>
    <row r="50" spans="1:16">
      <c r="A50" s="12"/>
      <c r="B50" s="25">
        <v>341.9</v>
      </c>
      <c r="C50" s="20" t="s">
        <v>169</v>
      </c>
      <c r="D50" s="47">
        <v>1298715</v>
      </c>
      <c r="E50" s="47">
        <v>29451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1328166</v>
      </c>
      <c r="O50" s="48">
        <f t="shared" si="8"/>
        <v>19.264696923545536</v>
      </c>
      <c r="P50" s="9"/>
    </row>
    <row r="51" spans="1:16">
      <c r="A51" s="12"/>
      <c r="B51" s="25">
        <v>342.1</v>
      </c>
      <c r="C51" s="20" t="s">
        <v>63</v>
      </c>
      <c r="D51" s="47">
        <v>301596</v>
      </c>
      <c r="E51" s="47">
        <v>92531</v>
      </c>
      <c r="F51" s="47">
        <v>0</v>
      </c>
      <c r="G51" s="47">
        <v>0</v>
      </c>
      <c r="H51" s="47">
        <v>0</v>
      </c>
      <c r="I51" s="47">
        <v>0</v>
      </c>
      <c r="J51" s="47">
        <v>1484306</v>
      </c>
      <c r="K51" s="47">
        <v>0</v>
      </c>
      <c r="L51" s="47">
        <v>0</v>
      </c>
      <c r="M51" s="47">
        <v>0</v>
      </c>
      <c r="N51" s="47">
        <f t="shared" si="10"/>
        <v>1878433</v>
      </c>
      <c r="O51" s="48">
        <f t="shared" si="8"/>
        <v>27.246174375933741</v>
      </c>
      <c r="P51" s="9"/>
    </row>
    <row r="52" spans="1:16">
      <c r="A52" s="12"/>
      <c r="B52" s="25">
        <v>342.3</v>
      </c>
      <c r="C52" s="20" t="s">
        <v>64</v>
      </c>
      <c r="D52" s="47">
        <v>12658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12658</v>
      </c>
      <c r="O52" s="48">
        <f t="shared" si="8"/>
        <v>0.18360094570877392</v>
      </c>
      <c r="P52" s="9"/>
    </row>
    <row r="53" spans="1:16">
      <c r="A53" s="12"/>
      <c r="B53" s="25">
        <v>342.4</v>
      </c>
      <c r="C53" s="20" t="s">
        <v>65</v>
      </c>
      <c r="D53" s="47">
        <v>251914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251914</v>
      </c>
      <c r="O53" s="48">
        <f t="shared" si="8"/>
        <v>3.6539460133733663</v>
      </c>
      <c r="P53" s="9"/>
    </row>
    <row r="54" spans="1:16">
      <c r="A54" s="12"/>
      <c r="B54" s="25">
        <v>342.5</v>
      </c>
      <c r="C54" s="20" t="s">
        <v>119</v>
      </c>
      <c r="D54" s="47">
        <v>0</v>
      </c>
      <c r="E54" s="47">
        <v>19140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19140</v>
      </c>
      <c r="O54" s="48">
        <f t="shared" si="8"/>
        <v>0.27762064313998519</v>
      </c>
      <c r="P54" s="9"/>
    </row>
    <row r="55" spans="1:16">
      <c r="A55" s="12"/>
      <c r="B55" s="25">
        <v>342.9</v>
      </c>
      <c r="C55" s="20" t="s">
        <v>143</v>
      </c>
      <c r="D55" s="47">
        <v>0</v>
      </c>
      <c r="E55" s="47">
        <v>193442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193442</v>
      </c>
      <c r="O55" s="48">
        <f t="shared" si="8"/>
        <v>2.8058251018957692</v>
      </c>
      <c r="P55" s="9"/>
    </row>
    <row r="56" spans="1:16">
      <c r="A56" s="12"/>
      <c r="B56" s="25">
        <v>343.3</v>
      </c>
      <c r="C56" s="20" t="s">
        <v>185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55505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55505</v>
      </c>
      <c r="O56" s="48">
        <f t="shared" si="8"/>
        <v>0.80508536037016087</v>
      </c>
      <c r="P56" s="9"/>
    </row>
    <row r="57" spans="1:16">
      <c r="A57" s="12"/>
      <c r="B57" s="25">
        <v>343.4</v>
      </c>
      <c r="C57" s="20" t="s">
        <v>67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3328805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3328805</v>
      </c>
      <c r="O57" s="48">
        <f t="shared" si="8"/>
        <v>48.283437042194279</v>
      </c>
      <c r="P57" s="9"/>
    </row>
    <row r="58" spans="1:16">
      <c r="A58" s="12"/>
      <c r="B58" s="25">
        <v>343.5</v>
      </c>
      <c r="C58" s="20" t="s">
        <v>120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92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92</v>
      </c>
      <c r="O58" s="48">
        <f t="shared" si="8"/>
        <v>1.3344356932538475E-3</v>
      </c>
      <c r="P58" s="9"/>
    </row>
    <row r="59" spans="1:16">
      <c r="A59" s="12"/>
      <c r="B59" s="25">
        <v>343.6</v>
      </c>
      <c r="C59" s="20" t="s">
        <v>215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17568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17568</v>
      </c>
      <c r="O59" s="48">
        <f t="shared" si="8"/>
        <v>0.25481919846829992</v>
      </c>
      <c r="P59" s="9"/>
    </row>
    <row r="60" spans="1:16">
      <c r="A60" s="12"/>
      <c r="B60" s="25">
        <v>344.9</v>
      </c>
      <c r="C60" s="20" t="s">
        <v>170</v>
      </c>
      <c r="D60" s="47">
        <v>0</v>
      </c>
      <c r="E60" s="47">
        <v>5265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5265</v>
      </c>
      <c r="O60" s="48">
        <f t="shared" si="8"/>
        <v>7.6367433967190285E-2</v>
      </c>
      <c r="P60" s="9"/>
    </row>
    <row r="61" spans="1:16">
      <c r="A61" s="12"/>
      <c r="B61" s="25">
        <v>346.4</v>
      </c>
      <c r="C61" s="20" t="s">
        <v>69</v>
      </c>
      <c r="D61" s="47">
        <v>879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879</v>
      </c>
      <c r="O61" s="48">
        <f t="shared" si="8"/>
        <v>1.2749662764892738E-2</v>
      </c>
      <c r="P61" s="9"/>
    </row>
    <row r="62" spans="1:16">
      <c r="A62" s="12"/>
      <c r="B62" s="25">
        <v>347.1</v>
      </c>
      <c r="C62" s="20" t="s">
        <v>70</v>
      </c>
      <c r="D62" s="47">
        <v>0</v>
      </c>
      <c r="E62" s="47">
        <v>9063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9063</v>
      </c>
      <c r="O62" s="48">
        <f t="shared" si="8"/>
        <v>0.13145642052130022</v>
      </c>
      <c r="P62" s="9"/>
    </row>
    <row r="63" spans="1:16">
      <c r="A63" s="12"/>
      <c r="B63" s="25">
        <v>347.9</v>
      </c>
      <c r="C63" s="20" t="s">
        <v>122</v>
      </c>
      <c r="D63" s="47">
        <v>0</v>
      </c>
      <c r="E63" s="47">
        <v>0</v>
      </c>
      <c r="F63" s="47">
        <v>0</v>
      </c>
      <c r="G63" s="47">
        <v>31825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31825</v>
      </c>
      <c r="O63" s="48">
        <f t="shared" si="8"/>
        <v>0.46161321671525751</v>
      </c>
      <c r="P63" s="9"/>
    </row>
    <row r="64" spans="1:16">
      <c r="A64" s="12"/>
      <c r="B64" s="25">
        <v>348.11</v>
      </c>
      <c r="C64" s="20" t="s">
        <v>189</v>
      </c>
      <c r="D64" s="47">
        <v>0</v>
      </c>
      <c r="E64" s="47">
        <v>13750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13750</v>
      </c>
      <c r="O64" s="48">
        <f t="shared" si="8"/>
        <v>0.19944011719826524</v>
      </c>
      <c r="P64" s="9"/>
    </row>
    <row r="65" spans="1:16">
      <c r="A65" s="12"/>
      <c r="B65" s="25">
        <v>348.12</v>
      </c>
      <c r="C65" s="20" t="s">
        <v>190</v>
      </c>
      <c r="D65" s="47">
        <v>0</v>
      </c>
      <c r="E65" s="47">
        <v>7615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8" si="11">SUM(D65:M65)</f>
        <v>7615</v>
      </c>
      <c r="O65" s="48">
        <f t="shared" si="8"/>
        <v>0.11045356308834835</v>
      </c>
      <c r="P65" s="9"/>
    </row>
    <row r="66" spans="1:16">
      <c r="A66" s="12"/>
      <c r="B66" s="25">
        <v>348.13</v>
      </c>
      <c r="C66" s="20" t="s">
        <v>191</v>
      </c>
      <c r="D66" s="47">
        <v>0</v>
      </c>
      <c r="E66" s="47">
        <v>68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68</v>
      </c>
      <c r="O66" s="48">
        <f t="shared" si="8"/>
        <v>9.8632203414414799E-4</v>
      </c>
      <c r="P66" s="9"/>
    </row>
    <row r="67" spans="1:16">
      <c r="A67" s="12"/>
      <c r="B67" s="25">
        <v>348.14</v>
      </c>
      <c r="C67" s="20" t="s">
        <v>192</v>
      </c>
      <c r="D67" s="47">
        <v>0</v>
      </c>
      <c r="E67" s="47">
        <v>226455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226455</v>
      </c>
      <c r="O67" s="48">
        <f t="shared" si="8"/>
        <v>3.2846699447369567</v>
      </c>
      <c r="P67" s="9"/>
    </row>
    <row r="68" spans="1:16">
      <c r="A68" s="12"/>
      <c r="B68" s="25">
        <v>348.22</v>
      </c>
      <c r="C68" s="20" t="s">
        <v>193</v>
      </c>
      <c r="D68" s="47">
        <v>0</v>
      </c>
      <c r="E68" s="47">
        <v>3574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3574</v>
      </c>
      <c r="O68" s="48">
        <f t="shared" si="8"/>
        <v>5.1839925735752725E-2</v>
      </c>
      <c r="P68" s="9"/>
    </row>
    <row r="69" spans="1:16">
      <c r="A69" s="12"/>
      <c r="B69" s="25">
        <v>348.23</v>
      </c>
      <c r="C69" s="20" t="s">
        <v>194</v>
      </c>
      <c r="D69" s="47">
        <v>0</v>
      </c>
      <c r="E69" s="47">
        <v>113713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113713</v>
      </c>
      <c r="O69" s="48">
        <f t="shared" ref="O69:O98" si="12">(N69/O$100)</f>
        <v>1.6493770215975516</v>
      </c>
      <c r="P69" s="9"/>
    </row>
    <row r="70" spans="1:16">
      <c r="A70" s="12"/>
      <c r="B70" s="25">
        <v>348.31</v>
      </c>
      <c r="C70" s="20" t="s">
        <v>195</v>
      </c>
      <c r="D70" s="47">
        <v>0</v>
      </c>
      <c r="E70" s="47">
        <v>281265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281265</v>
      </c>
      <c r="O70" s="48">
        <f t="shared" si="12"/>
        <v>4.0796745137287322</v>
      </c>
      <c r="P70" s="9"/>
    </row>
    <row r="71" spans="1:16">
      <c r="A71" s="12"/>
      <c r="B71" s="25">
        <v>348.32</v>
      </c>
      <c r="C71" s="20" t="s">
        <v>196</v>
      </c>
      <c r="D71" s="47">
        <v>0</v>
      </c>
      <c r="E71" s="47">
        <v>2332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2332</v>
      </c>
      <c r="O71" s="48">
        <f t="shared" si="12"/>
        <v>3.3825043876825785E-2</v>
      </c>
      <c r="P71" s="9"/>
    </row>
    <row r="72" spans="1:16">
      <c r="A72" s="12"/>
      <c r="B72" s="25">
        <v>348.34</v>
      </c>
      <c r="C72" s="20" t="s">
        <v>197</v>
      </c>
      <c r="D72" s="47">
        <v>0</v>
      </c>
      <c r="E72" s="47">
        <v>201868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201868</v>
      </c>
      <c r="O72" s="48">
        <f t="shared" si="12"/>
        <v>2.9280420057148659</v>
      </c>
      <c r="P72" s="9"/>
    </row>
    <row r="73" spans="1:16">
      <c r="A73" s="12"/>
      <c r="B73" s="25">
        <v>348.52</v>
      </c>
      <c r="C73" s="20" t="s">
        <v>198</v>
      </c>
      <c r="D73" s="47">
        <v>0</v>
      </c>
      <c r="E73" s="47">
        <v>41636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41636</v>
      </c>
      <c r="O73" s="48">
        <f t="shared" si="12"/>
        <v>0.60391917961214336</v>
      </c>
      <c r="P73" s="9"/>
    </row>
    <row r="74" spans="1:16">
      <c r="A74" s="12"/>
      <c r="B74" s="25">
        <v>348.53</v>
      </c>
      <c r="C74" s="20" t="s">
        <v>199</v>
      </c>
      <c r="D74" s="47">
        <v>0</v>
      </c>
      <c r="E74" s="47">
        <v>362503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362503</v>
      </c>
      <c r="O74" s="48">
        <f t="shared" si="12"/>
        <v>5.2580102403434719</v>
      </c>
      <c r="P74" s="9"/>
    </row>
    <row r="75" spans="1:16">
      <c r="A75" s="12"/>
      <c r="B75" s="25">
        <v>348.62</v>
      </c>
      <c r="C75" s="20" t="s">
        <v>200</v>
      </c>
      <c r="D75" s="47">
        <v>0</v>
      </c>
      <c r="E75" s="47">
        <v>3337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3337</v>
      </c>
      <c r="O75" s="48">
        <f t="shared" si="12"/>
        <v>4.8402303352044443E-2</v>
      </c>
      <c r="P75" s="9"/>
    </row>
    <row r="76" spans="1:16">
      <c r="A76" s="12"/>
      <c r="B76" s="25">
        <v>348.64</v>
      </c>
      <c r="C76" s="20" t="s">
        <v>201</v>
      </c>
      <c r="D76" s="47">
        <v>0</v>
      </c>
      <c r="E76" s="47">
        <v>115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115</v>
      </c>
      <c r="O76" s="48">
        <f t="shared" si="12"/>
        <v>1.6680446165673092E-3</v>
      </c>
      <c r="P76" s="9"/>
    </row>
    <row r="77" spans="1:16">
      <c r="A77" s="12"/>
      <c r="B77" s="25">
        <v>348.71</v>
      </c>
      <c r="C77" s="20" t="s">
        <v>202</v>
      </c>
      <c r="D77" s="47">
        <v>0</v>
      </c>
      <c r="E77" s="47">
        <v>45560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45560</v>
      </c>
      <c r="O77" s="48">
        <f t="shared" si="12"/>
        <v>0.66083576287657919</v>
      </c>
      <c r="P77" s="9"/>
    </row>
    <row r="78" spans="1:16">
      <c r="A78" s="12"/>
      <c r="B78" s="25">
        <v>348.72</v>
      </c>
      <c r="C78" s="20" t="s">
        <v>203</v>
      </c>
      <c r="D78" s="47">
        <v>0</v>
      </c>
      <c r="E78" s="47">
        <v>4626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4626</v>
      </c>
      <c r="O78" s="48">
        <f t="shared" si="12"/>
        <v>6.7098907793394544E-2</v>
      </c>
      <c r="P78" s="9"/>
    </row>
    <row r="79" spans="1:16">
      <c r="A79" s="12"/>
      <c r="B79" s="25">
        <v>348.85</v>
      </c>
      <c r="C79" s="20" t="s">
        <v>204</v>
      </c>
      <c r="D79" s="47">
        <v>0</v>
      </c>
      <c r="E79" s="47">
        <v>55980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55980</v>
      </c>
      <c r="O79" s="48">
        <f t="shared" si="12"/>
        <v>0.81197510987337362</v>
      </c>
      <c r="P79" s="9"/>
    </row>
    <row r="80" spans="1:16">
      <c r="A80" s="12"/>
      <c r="B80" s="25">
        <v>348.92399999999998</v>
      </c>
      <c r="C80" s="20" t="s">
        <v>171</v>
      </c>
      <c r="D80" s="47">
        <v>0</v>
      </c>
      <c r="E80" s="47">
        <v>17857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17857</v>
      </c>
      <c r="O80" s="48">
        <f t="shared" si="12"/>
        <v>0.25901106711341254</v>
      </c>
      <c r="P80" s="9"/>
    </row>
    <row r="81" spans="1:16">
      <c r="A81" s="12"/>
      <c r="B81" s="25">
        <v>348.99</v>
      </c>
      <c r="C81" s="20" t="s">
        <v>173</v>
      </c>
      <c r="D81" s="47">
        <v>210576</v>
      </c>
      <c r="E81" s="47">
        <v>143022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353598</v>
      </c>
      <c r="O81" s="48">
        <f t="shared" si="12"/>
        <v>5.1288455680779776</v>
      </c>
      <c r="P81" s="9"/>
    </row>
    <row r="82" spans="1:16" ht="15.75">
      <c r="A82" s="29" t="s">
        <v>51</v>
      </c>
      <c r="B82" s="30"/>
      <c r="C82" s="31"/>
      <c r="D82" s="32">
        <f t="shared" ref="D82:M82" si="13">SUM(D83:D88)</f>
        <v>68711</v>
      </c>
      <c r="E82" s="32">
        <f t="shared" si="13"/>
        <v>155178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>SUM(D82:M82)</f>
        <v>223889</v>
      </c>
      <c r="O82" s="46">
        <f t="shared" si="12"/>
        <v>3.2474507926838112</v>
      </c>
      <c r="P82" s="10"/>
    </row>
    <row r="83" spans="1:16">
      <c r="A83" s="13"/>
      <c r="B83" s="40">
        <v>351.7</v>
      </c>
      <c r="C83" s="21" t="s">
        <v>177</v>
      </c>
      <c r="D83" s="47">
        <v>62142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8" si="14">SUM(D83:M83)</f>
        <v>62142</v>
      </c>
      <c r="O83" s="48">
        <f t="shared" si="12"/>
        <v>0.90135329184978896</v>
      </c>
      <c r="P83" s="9"/>
    </row>
    <row r="84" spans="1:16">
      <c r="A84" s="13"/>
      <c r="B84" s="40">
        <v>351.8</v>
      </c>
      <c r="C84" s="21" t="s">
        <v>178</v>
      </c>
      <c r="D84" s="47">
        <v>0</v>
      </c>
      <c r="E84" s="47">
        <v>85029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85029</v>
      </c>
      <c r="O84" s="48">
        <f t="shared" si="12"/>
        <v>1.233323180018276</v>
      </c>
      <c r="P84" s="9"/>
    </row>
    <row r="85" spans="1:16">
      <c r="A85" s="13"/>
      <c r="B85" s="40">
        <v>351.9</v>
      </c>
      <c r="C85" s="21" t="s">
        <v>179</v>
      </c>
      <c r="D85" s="47">
        <v>0</v>
      </c>
      <c r="E85" s="47">
        <v>43546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43546</v>
      </c>
      <c r="O85" s="48">
        <f t="shared" si="12"/>
        <v>0.63162322498295698</v>
      </c>
      <c r="P85" s="9"/>
    </row>
    <row r="86" spans="1:16">
      <c r="A86" s="13"/>
      <c r="B86" s="40">
        <v>352</v>
      </c>
      <c r="C86" s="21" t="s">
        <v>89</v>
      </c>
      <c r="D86" s="47">
        <v>0</v>
      </c>
      <c r="E86" s="47">
        <v>26208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26208</v>
      </c>
      <c r="O86" s="48">
        <f t="shared" si="12"/>
        <v>0.38014011574779166</v>
      </c>
      <c r="P86" s="9"/>
    </row>
    <row r="87" spans="1:16">
      <c r="A87" s="13"/>
      <c r="B87" s="40">
        <v>354</v>
      </c>
      <c r="C87" s="21" t="s">
        <v>146</v>
      </c>
      <c r="D87" s="47">
        <v>6569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6569</v>
      </c>
      <c r="O87" s="48">
        <f t="shared" si="12"/>
        <v>9.5281609445483945E-2</v>
      </c>
      <c r="P87" s="9"/>
    </row>
    <row r="88" spans="1:16">
      <c r="A88" s="13"/>
      <c r="B88" s="40">
        <v>359</v>
      </c>
      <c r="C88" s="21" t="s">
        <v>90</v>
      </c>
      <c r="D88" s="47">
        <v>0</v>
      </c>
      <c r="E88" s="47">
        <v>395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395</v>
      </c>
      <c r="O88" s="48">
        <f t="shared" si="12"/>
        <v>5.7293706395138014E-3</v>
      </c>
      <c r="P88" s="9"/>
    </row>
    <row r="89" spans="1:16" ht="15.75">
      <c r="A89" s="29" t="s">
        <v>5</v>
      </c>
      <c r="B89" s="30"/>
      <c r="C89" s="31"/>
      <c r="D89" s="32">
        <f t="shared" ref="D89:M89" si="15">SUM(D90:D95)</f>
        <v>328580</v>
      </c>
      <c r="E89" s="32">
        <f t="shared" si="15"/>
        <v>1415964</v>
      </c>
      <c r="F89" s="32">
        <f t="shared" si="15"/>
        <v>882</v>
      </c>
      <c r="G89" s="32">
        <f t="shared" si="15"/>
        <v>41624</v>
      </c>
      <c r="H89" s="32">
        <f t="shared" si="15"/>
        <v>0</v>
      </c>
      <c r="I89" s="32">
        <f t="shared" si="15"/>
        <v>103880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ref="N89:N98" si="16">SUM(D89:M89)</f>
        <v>1890930</v>
      </c>
      <c r="O89" s="46">
        <f t="shared" si="12"/>
        <v>27.427440059179322</v>
      </c>
      <c r="P89" s="10"/>
    </row>
    <row r="90" spans="1:16">
      <c r="A90" s="12"/>
      <c r="B90" s="25">
        <v>361.1</v>
      </c>
      <c r="C90" s="20" t="s">
        <v>92</v>
      </c>
      <c r="D90" s="47">
        <v>129485</v>
      </c>
      <c r="E90" s="47">
        <v>97104</v>
      </c>
      <c r="F90" s="47">
        <v>882</v>
      </c>
      <c r="G90" s="47">
        <v>41623</v>
      </c>
      <c r="H90" s="47">
        <v>0</v>
      </c>
      <c r="I90" s="47">
        <v>89144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358238</v>
      </c>
      <c r="O90" s="48">
        <f t="shared" si="12"/>
        <v>5.1961475421725192</v>
      </c>
      <c r="P90" s="9"/>
    </row>
    <row r="91" spans="1:16">
      <c r="A91" s="12"/>
      <c r="B91" s="25">
        <v>362</v>
      </c>
      <c r="C91" s="20" t="s">
        <v>93</v>
      </c>
      <c r="D91" s="47">
        <v>6650</v>
      </c>
      <c r="E91" s="47">
        <v>44969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51619</v>
      </c>
      <c r="O91" s="48">
        <f t="shared" si="12"/>
        <v>0.74871995706598204</v>
      </c>
      <c r="P91" s="9"/>
    </row>
    <row r="92" spans="1:16">
      <c r="A92" s="12"/>
      <c r="B92" s="25">
        <v>364</v>
      </c>
      <c r="C92" s="20" t="s">
        <v>180</v>
      </c>
      <c r="D92" s="47">
        <v>2765</v>
      </c>
      <c r="E92" s="47">
        <v>273839</v>
      </c>
      <c r="F92" s="47">
        <v>0</v>
      </c>
      <c r="G92" s="47">
        <v>0</v>
      </c>
      <c r="H92" s="47">
        <v>0</v>
      </c>
      <c r="I92" s="47">
        <v>225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276829</v>
      </c>
      <c r="O92" s="48">
        <f t="shared" si="12"/>
        <v>4.015331505736623</v>
      </c>
      <c r="P92" s="9"/>
    </row>
    <row r="93" spans="1:16">
      <c r="A93" s="12"/>
      <c r="B93" s="25">
        <v>365</v>
      </c>
      <c r="C93" s="20" t="s">
        <v>181</v>
      </c>
      <c r="D93" s="47">
        <v>0</v>
      </c>
      <c r="E93" s="47">
        <v>276000</v>
      </c>
      <c r="F93" s="47">
        <v>0</v>
      </c>
      <c r="G93" s="47">
        <v>0</v>
      </c>
      <c r="H93" s="47">
        <v>0</v>
      </c>
      <c r="I93" s="47">
        <v>14511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290511</v>
      </c>
      <c r="O93" s="48">
        <f t="shared" si="12"/>
        <v>4.213785300900744</v>
      </c>
      <c r="P93" s="9"/>
    </row>
    <row r="94" spans="1:16">
      <c r="A94" s="12"/>
      <c r="B94" s="25">
        <v>366</v>
      </c>
      <c r="C94" s="20" t="s">
        <v>95</v>
      </c>
      <c r="D94" s="47">
        <v>10375</v>
      </c>
      <c r="E94" s="47">
        <v>52427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62802</v>
      </c>
      <c r="O94" s="48">
        <f t="shared" si="12"/>
        <v>0.91092641747530567</v>
      </c>
      <c r="P94" s="9"/>
    </row>
    <row r="95" spans="1:16">
      <c r="A95" s="12"/>
      <c r="B95" s="25">
        <v>369.9</v>
      </c>
      <c r="C95" s="20" t="s">
        <v>96</v>
      </c>
      <c r="D95" s="47">
        <v>179305</v>
      </c>
      <c r="E95" s="47">
        <v>671625</v>
      </c>
      <c r="F95" s="47">
        <v>0</v>
      </c>
      <c r="G95" s="47">
        <v>1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850931</v>
      </c>
      <c r="O95" s="48">
        <f t="shared" si="12"/>
        <v>12.342529335828148</v>
      </c>
      <c r="P95" s="9"/>
    </row>
    <row r="96" spans="1:16" ht="15.75">
      <c r="A96" s="29" t="s">
        <v>52</v>
      </c>
      <c r="B96" s="30"/>
      <c r="C96" s="31"/>
      <c r="D96" s="32">
        <f t="shared" ref="D96:M96" si="17">SUM(D97:D97)</f>
        <v>673200</v>
      </c>
      <c r="E96" s="32">
        <f t="shared" si="17"/>
        <v>31314595</v>
      </c>
      <c r="F96" s="32">
        <f t="shared" si="17"/>
        <v>0</v>
      </c>
      <c r="G96" s="32">
        <f t="shared" si="17"/>
        <v>2304262</v>
      </c>
      <c r="H96" s="32">
        <f t="shared" si="17"/>
        <v>0</v>
      </c>
      <c r="I96" s="32">
        <f t="shared" si="17"/>
        <v>225000</v>
      </c>
      <c r="J96" s="32">
        <f t="shared" si="17"/>
        <v>0</v>
      </c>
      <c r="K96" s="32">
        <f t="shared" si="17"/>
        <v>0</v>
      </c>
      <c r="L96" s="32">
        <f t="shared" si="17"/>
        <v>0</v>
      </c>
      <c r="M96" s="32">
        <f t="shared" si="17"/>
        <v>0</v>
      </c>
      <c r="N96" s="32">
        <f t="shared" si="16"/>
        <v>34517057</v>
      </c>
      <c r="O96" s="46">
        <f t="shared" si="12"/>
        <v>500.66079224866917</v>
      </c>
      <c r="P96" s="9"/>
    </row>
    <row r="97" spans="1:119" ht="15.75" thickBot="1">
      <c r="A97" s="12"/>
      <c r="B97" s="25">
        <v>381</v>
      </c>
      <c r="C97" s="20" t="s">
        <v>97</v>
      </c>
      <c r="D97" s="47">
        <v>673200</v>
      </c>
      <c r="E97" s="47">
        <v>31314595</v>
      </c>
      <c r="F97" s="47">
        <v>0</v>
      </c>
      <c r="G97" s="47">
        <v>2304262</v>
      </c>
      <c r="H97" s="47">
        <v>0</v>
      </c>
      <c r="I97" s="47">
        <v>225000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34517057</v>
      </c>
      <c r="O97" s="48">
        <f t="shared" si="12"/>
        <v>500.66079224866917</v>
      </c>
      <c r="P97" s="9"/>
    </row>
    <row r="98" spans="1:119" ht="16.5" thickBot="1">
      <c r="A98" s="14" t="s">
        <v>73</v>
      </c>
      <c r="B98" s="23"/>
      <c r="C98" s="22"/>
      <c r="D98" s="15">
        <f t="shared" ref="D98:M98" si="18">SUM(D5,D13,D19,D43,D82,D89,D96)</f>
        <v>31702990</v>
      </c>
      <c r="E98" s="15">
        <f t="shared" si="18"/>
        <v>61593680</v>
      </c>
      <c r="F98" s="15">
        <f t="shared" si="18"/>
        <v>650882</v>
      </c>
      <c r="G98" s="15">
        <f t="shared" si="18"/>
        <v>3477247</v>
      </c>
      <c r="H98" s="15">
        <f t="shared" si="18"/>
        <v>0</v>
      </c>
      <c r="I98" s="15">
        <f t="shared" si="18"/>
        <v>4476712</v>
      </c>
      <c r="J98" s="15">
        <f t="shared" si="18"/>
        <v>1484306</v>
      </c>
      <c r="K98" s="15">
        <f t="shared" si="18"/>
        <v>0</v>
      </c>
      <c r="L98" s="15">
        <f t="shared" si="18"/>
        <v>0</v>
      </c>
      <c r="M98" s="15">
        <f t="shared" si="18"/>
        <v>0</v>
      </c>
      <c r="N98" s="15">
        <f t="shared" si="16"/>
        <v>103385817</v>
      </c>
      <c r="O98" s="38">
        <f t="shared" si="12"/>
        <v>1499.5839606631566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227</v>
      </c>
      <c r="M100" s="49"/>
      <c r="N100" s="49"/>
      <c r="O100" s="44">
        <v>68943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129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23300386</v>
      </c>
      <c r="E5" s="27">
        <f t="shared" si="0"/>
        <v>7023976</v>
      </c>
      <c r="F5" s="27">
        <f t="shared" si="0"/>
        <v>800000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31124362</v>
      </c>
      <c r="O5" s="33">
        <f t="shared" ref="O5:O36" si="1">(N5/O$101)</f>
        <v>453.93288218650645</v>
      </c>
      <c r="P5" s="6"/>
    </row>
    <row r="6" spans="1:133">
      <c r="A6" s="12"/>
      <c r="B6" s="25">
        <v>311</v>
      </c>
      <c r="C6" s="20" t="s">
        <v>3</v>
      </c>
      <c r="D6" s="47">
        <v>18527377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18527377</v>
      </c>
      <c r="O6" s="48">
        <f t="shared" si="1"/>
        <v>270.21230639092261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1383879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1383879</v>
      </c>
      <c r="O7" s="48">
        <f t="shared" si="1"/>
        <v>20.183166584021237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608356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608356</v>
      </c>
      <c r="O8" s="48">
        <f t="shared" si="1"/>
        <v>8.8725607443922652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1609721</v>
      </c>
      <c r="F9" s="47">
        <v>800000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2409721</v>
      </c>
      <c r="O9" s="48">
        <f t="shared" si="1"/>
        <v>35.144546859959746</v>
      </c>
      <c r="P9" s="9"/>
    </row>
    <row r="10" spans="1:133">
      <c r="A10" s="12"/>
      <c r="B10" s="25">
        <v>312.60000000000002</v>
      </c>
      <c r="C10" s="20" t="s">
        <v>16</v>
      </c>
      <c r="D10" s="47">
        <v>4773009</v>
      </c>
      <c r="E10" s="47">
        <v>2496500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7269509</v>
      </c>
      <c r="O10" s="48">
        <f t="shared" si="1"/>
        <v>106.02206633025115</v>
      </c>
      <c r="P10" s="9"/>
    </row>
    <row r="11" spans="1:133">
      <c r="A11" s="12"/>
      <c r="B11" s="25">
        <v>315</v>
      </c>
      <c r="C11" s="20" t="s">
        <v>156</v>
      </c>
      <c r="D11" s="47">
        <v>0</v>
      </c>
      <c r="E11" s="47">
        <v>836912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836912</v>
      </c>
      <c r="O11" s="48">
        <f t="shared" si="1"/>
        <v>12.205932969693434</v>
      </c>
      <c r="P11" s="9"/>
    </row>
    <row r="12" spans="1:133">
      <c r="A12" s="12"/>
      <c r="B12" s="25">
        <v>316</v>
      </c>
      <c r="C12" s="20" t="s">
        <v>157</v>
      </c>
      <c r="D12" s="47">
        <v>0</v>
      </c>
      <c r="E12" s="47">
        <v>88608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88608</v>
      </c>
      <c r="O12" s="48">
        <f t="shared" si="1"/>
        <v>1.2923023072659918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19238</v>
      </c>
      <c r="E13" s="32">
        <f t="shared" si="3"/>
        <v>9412284</v>
      </c>
      <c r="F13" s="32">
        <f t="shared" si="3"/>
        <v>0</v>
      </c>
      <c r="G13" s="32">
        <f t="shared" si="3"/>
        <v>18432</v>
      </c>
      <c r="H13" s="32">
        <f t="shared" si="3"/>
        <v>0</v>
      </c>
      <c r="I13" s="32">
        <f t="shared" si="3"/>
        <v>5097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6" si="4">SUM(D13:M13)</f>
        <v>9455051</v>
      </c>
      <c r="O13" s="46">
        <f t="shared" si="1"/>
        <v>137.8970772686171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232518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232518</v>
      </c>
      <c r="O14" s="48">
        <f t="shared" si="1"/>
        <v>3.3911559665140159</v>
      </c>
      <c r="P14" s="9"/>
    </row>
    <row r="15" spans="1:133">
      <c r="A15" s="12"/>
      <c r="B15" s="25">
        <v>323.7</v>
      </c>
      <c r="C15" s="20" t="s">
        <v>109</v>
      </c>
      <c r="D15" s="47">
        <v>0</v>
      </c>
      <c r="E15" s="47">
        <v>121449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121449</v>
      </c>
      <c r="O15" s="48">
        <f t="shared" si="1"/>
        <v>1.7712714756584895</v>
      </c>
      <c r="P15" s="9"/>
    </row>
    <row r="16" spans="1:133">
      <c r="A16" s="12"/>
      <c r="B16" s="25">
        <v>325.10000000000002</v>
      </c>
      <c r="C16" s="20" t="s">
        <v>147</v>
      </c>
      <c r="D16" s="47">
        <v>0</v>
      </c>
      <c r="E16" s="47">
        <v>0</v>
      </c>
      <c r="F16" s="47">
        <v>0</v>
      </c>
      <c r="G16" s="47">
        <v>18157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18157</v>
      </c>
      <c r="O16" s="48">
        <f t="shared" si="1"/>
        <v>0.26481054750167721</v>
      </c>
      <c r="P16" s="9"/>
    </row>
    <row r="17" spans="1:16">
      <c r="A17" s="12"/>
      <c r="B17" s="25">
        <v>325.2</v>
      </c>
      <c r="C17" s="20" t="s">
        <v>20</v>
      </c>
      <c r="D17" s="47">
        <v>0</v>
      </c>
      <c r="E17" s="47">
        <v>8983932</v>
      </c>
      <c r="F17" s="47">
        <v>0</v>
      </c>
      <c r="G17" s="47">
        <v>275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8984207</v>
      </c>
      <c r="O17" s="48">
        <f t="shared" si="1"/>
        <v>131.0300586296415</v>
      </c>
      <c r="P17" s="9"/>
    </row>
    <row r="18" spans="1:16">
      <c r="A18" s="12"/>
      <c r="B18" s="25">
        <v>329</v>
      </c>
      <c r="C18" s="20" t="s">
        <v>21</v>
      </c>
      <c r="D18" s="47">
        <v>19238</v>
      </c>
      <c r="E18" s="47">
        <v>74385</v>
      </c>
      <c r="F18" s="47">
        <v>0</v>
      </c>
      <c r="G18" s="47">
        <v>0</v>
      </c>
      <c r="H18" s="47">
        <v>0</v>
      </c>
      <c r="I18" s="47">
        <v>5097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98720</v>
      </c>
      <c r="O18" s="48">
        <f t="shared" si="1"/>
        <v>1.4397806493014029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SUM(D20:D42)</f>
        <v>6557229</v>
      </c>
      <c r="E19" s="32">
        <f t="shared" si="5"/>
        <v>6958405</v>
      </c>
      <c r="F19" s="32">
        <f t="shared" si="5"/>
        <v>0</v>
      </c>
      <c r="G19" s="32">
        <f t="shared" si="5"/>
        <v>4379217</v>
      </c>
      <c r="H19" s="32">
        <f t="shared" si="5"/>
        <v>0</v>
      </c>
      <c r="I19" s="32">
        <f t="shared" si="5"/>
        <v>92909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17987760</v>
      </c>
      <c r="O19" s="46">
        <f t="shared" si="1"/>
        <v>262.34226876294372</v>
      </c>
      <c r="P19" s="10"/>
    </row>
    <row r="20" spans="1:16">
      <c r="A20" s="12"/>
      <c r="B20" s="25">
        <v>331.2</v>
      </c>
      <c r="C20" s="20" t="s">
        <v>22</v>
      </c>
      <c r="D20" s="47">
        <v>359920</v>
      </c>
      <c r="E20" s="47">
        <v>69330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429250</v>
      </c>
      <c r="O20" s="48">
        <f t="shared" si="1"/>
        <v>6.2603914476562732</v>
      </c>
      <c r="P20" s="9"/>
    </row>
    <row r="21" spans="1:16">
      <c r="A21" s="12"/>
      <c r="B21" s="25">
        <v>331.69</v>
      </c>
      <c r="C21" s="20" t="s">
        <v>110</v>
      </c>
      <c r="D21" s="47">
        <v>0</v>
      </c>
      <c r="E21" s="47">
        <v>105895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105895</v>
      </c>
      <c r="O21" s="48">
        <f t="shared" si="1"/>
        <v>1.5444243502610624</v>
      </c>
      <c r="P21" s="9"/>
    </row>
    <row r="22" spans="1:16">
      <c r="A22" s="12"/>
      <c r="B22" s="25">
        <v>331.9</v>
      </c>
      <c r="C22" s="20" t="s">
        <v>24</v>
      </c>
      <c r="D22" s="47">
        <v>0</v>
      </c>
      <c r="E22" s="47">
        <v>47067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47067</v>
      </c>
      <c r="O22" s="48">
        <f t="shared" si="1"/>
        <v>0.68644809380742644</v>
      </c>
      <c r="P22" s="9"/>
    </row>
    <row r="23" spans="1:16">
      <c r="A23" s="12"/>
      <c r="B23" s="25">
        <v>333</v>
      </c>
      <c r="C23" s="20" t="s">
        <v>4</v>
      </c>
      <c r="D23" s="47">
        <v>148196</v>
      </c>
      <c r="E23" s="47">
        <v>105155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253351</v>
      </c>
      <c r="O23" s="48">
        <f t="shared" si="1"/>
        <v>3.6949946037394628</v>
      </c>
      <c r="P23" s="9"/>
    </row>
    <row r="24" spans="1:16">
      <c r="A24" s="12"/>
      <c r="B24" s="25">
        <v>334.1</v>
      </c>
      <c r="C24" s="20" t="s">
        <v>111</v>
      </c>
      <c r="D24" s="47">
        <v>1266</v>
      </c>
      <c r="E24" s="47">
        <v>16274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17540</v>
      </c>
      <c r="O24" s="48">
        <f t="shared" si="1"/>
        <v>0.25581191844354345</v>
      </c>
      <c r="P24" s="9"/>
    </row>
    <row r="25" spans="1:16">
      <c r="A25" s="12"/>
      <c r="B25" s="25">
        <v>334.2</v>
      </c>
      <c r="C25" s="20" t="s">
        <v>25</v>
      </c>
      <c r="D25" s="47">
        <v>162521</v>
      </c>
      <c r="E25" s="47">
        <v>6906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169427</v>
      </c>
      <c r="O25" s="48">
        <f t="shared" si="1"/>
        <v>2.4710060379780066</v>
      </c>
      <c r="P25" s="9"/>
    </row>
    <row r="26" spans="1:16">
      <c r="A26" s="12"/>
      <c r="B26" s="25">
        <v>334.34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92909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92909</v>
      </c>
      <c r="O26" s="48">
        <f t="shared" si="1"/>
        <v>1.355030189890033</v>
      </c>
      <c r="P26" s="9"/>
    </row>
    <row r="27" spans="1:16">
      <c r="A27" s="12"/>
      <c r="B27" s="25">
        <v>334.49</v>
      </c>
      <c r="C27" s="20" t="s">
        <v>29</v>
      </c>
      <c r="D27" s="47">
        <v>0</v>
      </c>
      <c r="E27" s="47">
        <v>0</v>
      </c>
      <c r="F27" s="47">
        <v>0</v>
      </c>
      <c r="G27" s="47">
        <v>4379217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0" si="6">SUM(D27:M27)</f>
        <v>4379217</v>
      </c>
      <c r="O27" s="48">
        <f t="shared" si="1"/>
        <v>63.868637517136776</v>
      </c>
      <c r="P27" s="9"/>
    </row>
    <row r="28" spans="1:16">
      <c r="A28" s="12"/>
      <c r="B28" s="25">
        <v>334.5</v>
      </c>
      <c r="C28" s="20" t="s">
        <v>30</v>
      </c>
      <c r="D28" s="47">
        <v>0</v>
      </c>
      <c r="E28" s="47">
        <v>369777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369777</v>
      </c>
      <c r="O28" s="48">
        <f t="shared" si="1"/>
        <v>5.3930081964822216</v>
      </c>
      <c r="P28" s="9"/>
    </row>
    <row r="29" spans="1:16">
      <c r="A29" s="12"/>
      <c r="B29" s="25">
        <v>334.62</v>
      </c>
      <c r="C29" s="20" t="s">
        <v>114</v>
      </c>
      <c r="D29" s="47">
        <v>41294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41294</v>
      </c>
      <c r="O29" s="48">
        <f t="shared" si="1"/>
        <v>0.60225184493772421</v>
      </c>
      <c r="P29" s="9"/>
    </row>
    <row r="30" spans="1:16">
      <c r="A30" s="12"/>
      <c r="B30" s="25">
        <v>334.7</v>
      </c>
      <c r="C30" s="20" t="s">
        <v>32</v>
      </c>
      <c r="D30" s="47">
        <v>540302</v>
      </c>
      <c r="E30" s="47">
        <v>173654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713956</v>
      </c>
      <c r="O30" s="48">
        <f t="shared" si="1"/>
        <v>10.412682670711431</v>
      </c>
      <c r="P30" s="9"/>
    </row>
    <row r="31" spans="1:16">
      <c r="A31" s="12"/>
      <c r="B31" s="25">
        <v>335.12</v>
      </c>
      <c r="C31" s="20" t="s">
        <v>158</v>
      </c>
      <c r="D31" s="47">
        <v>1446144</v>
      </c>
      <c r="E31" s="47">
        <v>200000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1646144</v>
      </c>
      <c r="O31" s="48">
        <f t="shared" si="1"/>
        <v>24.008167313245632</v>
      </c>
      <c r="P31" s="9"/>
    </row>
    <row r="32" spans="1:16">
      <c r="A32" s="12"/>
      <c r="B32" s="25">
        <v>335.13</v>
      </c>
      <c r="C32" s="20" t="s">
        <v>159</v>
      </c>
      <c r="D32" s="47">
        <v>27652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27652</v>
      </c>
      <c r="O32" s="48">
        <f t="shared" si="1"/>
        <v>0.40329026047895461</v>
      </c>
      <c r="P32" s="9"/>
    </row>
    <row r="33" spans="1:16">
      <c r="A33" s="12"/>
      <c r="B33" s="25">
        <v>335.14</v>
      </c>
      <c r="C33" s="20" t="s">
        <v>160</v>
      </c>
      <c r="D33" s="47">
        <v>0</v>
      </c>
      <c r="E33" s="47">
        <v>25355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25355</v>
      </c>
      <c r="O33" s="48">
        <f t="shared" si="1"/>
        <v>0.369789691683925</v>
      </c>
      <c r="P33" s="9"/>
    </row>
    <row r="34" spans="1:16">
      <c r="A34" s="12"/>
      <c r="B34" s="25">
        <v>335.15</v>
      </c>
      <c r="C34" s="20" t="s">
        <v>161</v>
      </c>
      <c r="D34" s="47">
        <v>14132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14132</v>
      </c>
      <c r="O34" s="48">
        <f t="shared" si="1"/>
        <v>0.20610798354869761</v>
      </c>
      <c r="P34" s="9"/>
    </row>
    <row r="35" spans="1:16">
      <c r="A35" s="12"/>
      <c r="B35" s="25">
        <v>335.16</v>
      </c>
      <c r="C35" s="20" t="s">
        <v>162</v>
      </c>
      <c r="D35" s="47">
        <v>0</v>
      </c>
      <c r="E35" s="47">
        <v>223250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1"/>
        <v>3.2559869322988071</v>
      </c>
      <c r="P35" s="9"/>
    </row>
    <row r="36" spans="1:16">
      <c r="A36" s="12"/>
      <c r="B36" s="25">
        <v>335.18</v>
      </c>
      <c r="C36" s="20" t="s">
        <v>163</v>
      </c>
      <c r="D36" s="47">
        <v>1920673</v>
      </c>
      <c r="E36" s="47">
        <v>2570000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4490673</v>
      </c>
      <c r="O36" s="48">
        <f t="shared" si="1"/>
        <v>65.494166204824552</v>
      </c>
      <c r="P36" s="9"/>
    </row>
    <row r="37" spans="1:16">
      <c r="A37" s="12"/>
      <c r="B37" s="25">
        <v>335.19</v>
      </c>
      <c r="C37" s="20" t="s">
        <v>164</v>
      </c>
      <c r="D37" s="47">
        <v>1895129</v>
      </c>
      <c r="E37" s="47">
        <v>639908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2535037</v>
      </c>
      <c r="O37" s="48">
        <f t="shared" ref="O37:O68" si="7">(N37/O$101)</f>
        <v>36.972216550476915</v>
      </c>
      <c r="P37" s="9"/>
    </row>
    <row r="38" spans="1:16">
      <c r="A38" s="12"/>
      <c r="B38" s="25">
        <v>335.29</v>
      </c>
      <c r="C38" s="20" t="s">
        <v>39</v>
      </c>
      <c r="D38" s="47">
        <v>0</v>
      </c>
      <c r="E38" s="47">
        <v>398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398</v>
      </c>
      <c r="O38" s="48">
        <f t="shared" si="7"/>
        <v>5.8046261995741326E-3</v>
      </c>
      <c r="P38" s="9"/>
    </row>
    <row r="39" spans="1:16">
      <c r="A39" s="12"/>
      <c r="B39" s="25">
        <v>335.49</v>
      </c>
      <c r="C39" s="20" t="s">
        <v>40</v>
      </c>
      <c r="D39" s="47">
        <v>0</v>
      </c>
      <c r="E39" s="47">
        <v>2252471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2252471</v>
      </c>
      <c r="O39" s="48">
        <f t="shared" si="7"/>
        <v>32.851136131610417</v>
      </c>
      <c r="P39" s="9"/>
    </row>
    <row r="40" spans="1:16">
      <c r="A40" s="12"/>
      <c r="B40" s="25">
        <v>335.9</v>
      </c>
      <c r="C40" s="20" t="s">
        <v>142</v>
      </c>
      <c r="D40" s="47">
        <v>0</v>
      </c>
      <c r="E40" s="47">
        <v>12442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12442</v>
      </c>
      <c r="O40" s="48">
        <f t="shared" si="7"/>
        <v>0.1814601989324155</v>
      </c>
      <c r="P40" s="9"/>
    </row>
    <row r="41" spans="1:16">
      <c r="A41" s="12"/>
      <c r="B41" s="25">
        <v>337.1</v>
      </c>
      <c r="C41" s="20" t="s">
        <v>117</v>
      </c>
      <c r="D41" s="47">
        <v>0</v>
      </c>
      <c r="E41" s="47">
        <v>126023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126023</v>
      </c>
      <c r="O41" s="48">
        <f t="shared" si="7"/>
        <v>1.8379809234897764</v>
      </c>
      <c r="P41" s="9"/>
    </row>
    <row r="42" spans="1:16">
      <c r="A42" s="12"/>
      <c r="B42" s="25">
        <v>337.5</v>
      </c>
      <c r="C42" s="20" t="s">
        <v>42</v>
      </c>
      <c r="D42" s="47">
        <v>0</v>
      </c>
      <c r="E42" s="47">
        <v>14500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14500</v>
      </c>
      <c r="O42" s="48">
        <f t="shared" si="7"/>
        <v>0.21147507511011288</v>
      </c>
      <c r="P42" s="9"/>
    </row>
    <row r="43" spans="1:16" ht="15.75">
      <c r="A43" s="29" t="s">
        <v>50</v>
      </c>
      <c r="B43" s="30"/>
      <c r="C43" s="31"/>
      <c r="D43" s="32">
        <f t="shared" ref="D43:M43" si="8">SUM(D44:D77)</f>
        <v>2079147</v>
      </c>
      <c r="E43" s="32">
        <f t="shared" si="8"/>
        <v>3856265</v>
      </c>
      <c r="F43" s="32">
        <f t="shared" si="8"/>
        <v>0</v>
      </c>
      <c r="G43" s="32">
        <f t="shared" si="8"/>
        <v>27325</v>
      </c>
      <c r="H43" s="32">
        <f t="shared" si="8"/>
        <v>0</v>
      </c>
      <c r="I43" s="32">
        <f t="shared" si="8"/>
        <v>3204419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9167156</v>
      </c>
      <c r="O43" s="46">
        <f t="shared" si="7"/>
        <v>133.69827611352565</v>
      </c>
      <c r="P43" s="10"/>
    </row>
    <row r="44" spans="1:16">
      <c r="A44" s="12"/>
      <c r="B44" s="25">
        <v>341.1</v>
      </c>
      <c r="C44" s="20" t="s">
        <v>165</v>
      </c>
      <c r="D44" s="47">
        <v>0</v>
      </c>
      <c r="E44" s="47">
        <v>165500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165500</v>
      </c>
      <c r="O44" s="48">
        <f t="shared" si="7"/>
        <v>2.4137327538430124</v>
      </c>
      <c r="P44" s="9"/>
    </row>
    <row r="45" spans="1:16">
      <c r="A45" s="12"/>
      <c r="B45" s="25">
        <v>341.15</v>
      </c>
      <c r="C45" s="20" t="s">
        <v>166</v>
      </c>
      <c r="D45" s="47">
        <v>0</v>
      </c>
      <c r="E45" s="47">
        <v>95624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7" si="9">SUM(D45:M45)</f>
        <v>95624</v>
      </c>
      <c r="O45" s="48">
        <f t="shared" si="7"/>
        <v>1.3946270746434093</v>
      </c>
      <c r="P45" s="9"/>
    </row>
    <row r="46" spans="1:16">
      <c r="A46" s="12"/>
      <c r="B46" s="25">
        <v>341.52</v>
      </c>
      <c r="C46" s="20" t="s">
        <v>167</v>
      </c>
      <c r="D46" s="47">
        <v>78486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78486</v>
      </c>
      <c r="O46" s="48">
        <f t="shared" si="7"/>
        <v>1.1446781203511944</v>
      </c>
      <c r="P46" s="9"/>
    </row>
    <row r="47" spans="1:16">
      <c r="A47" s="12"/>
      <c r="B47" s="25">
        <v>341.8</v>
      </c>
      <c r="C47" s="20" t="s">
        <v>168</v>
      </c>
      <c r="D47" s="47">
        <v>0</v>
      </c>
      <c r="E47" s="47">
        <v>2122262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2122262</v>
      </c>
      <c r="O47" s="48">
        <f t="shared" si="7"/>
        <v>30.952104541609543</v>
      </c>
      <c r="P47" s="9"/>
    </row>
    <row r="48" spans="1:16">
      <c r="A48" s="12"/>
      <c r="B48" s="25">
        <v>341.9</v>
      </c>
      <c r="C48" s="20" t="s">
        <v>169</v>
      </c>
      <c r="D48" s="47">
        <v>1154003</v>
      </c>
      <c r="E48" s="47">
        <v>15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1154018</v>
      </c>
      <c r="O48" s="48">
        <f t="shared" si="7"/>
        <v>16.830761601960155</v>
      </c>
      <c r="P48" s="9"/>
    </row>
    <row r="49" spans="1:16">
      <c r="A49" s="12"/>
      <c r="B49" s="25">
        <v>342.1</v>
      </c>
      <c r="C49" s="20" t="s">
        <v>63</v>
      </c>
      <c r="D49" s="47">
        <v>300515</v>
      </c>
      <c r="E49" s="47">
        <v>227105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527620</v>
      </c>
      <c r="O49" s="48">
        <f t="shared" si="7"/>
        <v>7.6950675261791561</v>
      </c>
      <c r="P49" s="9"/>
    </row>
    <row r="50" spans="1:16">
      <c r="A50" s="12"/>
      <c r="B50" s="25">
        <v>342.3</v>
      </c>
      <c r="C50" s="20" t="s">
        <v>64</v>
      </c>
      <c r="D50" s="47">
        <v>8276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8276</v>
      </c>
      <c r="O50" s="48">
        <f t="shared" si="7"/>
        <v>0.12070122218008926</v>
      </c>
      <c r="P50" s="9"/>
    </row>
    <row r="51" spans="1:16">
      <c r="A51" s="12"/>
      <c r="B51" s="25">
        <v>342.4</v>
      </c>
      <c r="C51" s="20" t="s">
        <v>65</v>
      </c>
      <c r="D51" s="47">
        <v>199897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199897</v>
      </c>
      <c r="O51" s="48">
        <f t="shared" si="7"/>
        <v>2.9153953854680164</v>
      </c>
      <c r="P51" s="9"/>
    </row>
    <row r="52" spans="1:16">
      <c r="A52" s="12"/>
      <c r="B52" s="25">
        <v>342.5</v>
      </c>
      <c r="C52" s="20" t="s">
        <v>119</v>
      </c>
      <c r="D52" s="47">
        <v>0</v>
      </c>
      <c r="E52" s="47">
        <v>15895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15895</v>
      </c>
      <c r="O52" s="48">
        <f t="shared" si="7"/>
        <v>0.2318204357844996</v>
      </c>
      <c r="P52" s="9"/>
    </row>
    <row r="53" spans="1:16">
      <c r="A53" s="12"/>
      <c r="B53" s="25">
        <v>342.9</v>
      </c>
      <c r="C53" s="20" t="s">
        <v>143</v>
      </c>
      <c r="D53" s="47">
        <v>79448</v>
      </c>
      <c r="E53" s="47">
        <v>177592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257040</v>
      </c>
      <c r="O53" s="48">
        <f t="shared" si="7"/>
        <v>3.7487967797450632</v>
      </c>
      <c r="P53" s="9"/>
    </row>
    <row r="54" spans="1:16">
      <c r="A54" s="12"/>
      <c r="B54" s="25">
        <v>343.3</v>
      </c>
      <c r="C54" s="20" t="s">
        <v>185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54250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54250</v>
      </c>
      <c r="O54" s="48">
        <f t="shared" si="7"/>
        <v>0.79120847067059474</v>
      </c>
      <c r="P54" s="9"/>
    </row>
    <row r="55" spans="1:16">
      <c r="A55" s="12"/>
      <c r="B55" s="25">
        <v>343.4</v>
      </c>
      <c r="C55" s="20" t="s">
        <v>67</v>
      </c>
      <c r="D55" s="47">
        <v>0</v>
      </c>
      <c r="E55" s="47">
        <v>17840</v>
      </c>
      <c r="F55" s="47">
        <v>0</v>
      </c>
      <c r="G55" s="47">
        <v>0</v>
      </c>
      <c r="H55" s="47">
        <v>0</v>
      </c>
      <c r="I55" s="47">
        <v>3135154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3152994</v>
      </c>
      <c r="O55" s="48">
        <f t="shared" si="7"/>
        <v>45.984802963567951</v>
      </c>
      <c r="P55" s="9"/>
    </row>
    <row r="56" spans="1:16">
      <c r="A56" s="12"/>
      <c r="B56" s="25">
        <v>343.6</v>
      </c>
      <c r="C56" s="20" t="s">
        <v>215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15015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15015</v>
      </c>
      <c r="O56" s="48">
        <f t="shared" si="7"/>
        <v>0.21898608639850656</v>
      </c>
      <c r="P56" s="9"/>
    </row>
    <row r="57" spans="1:16">
      <c r="A57" s="12"/>
      <c r="B57" s="25">
        <v>344.9</v>
      </c>
      <c r="C57" s="20" t="s">
        <v>170</v>
      </c>
      <c r="D57" s="47">
        <v>0</v>
      </c>
      <c r="E57" s="47">
        <v>5520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5520</v>
      </c>
      <c r="O57" s="48">
        <f t="shared" si="7"/>
        <v>8.0506373421229183E-2</v>
      </c>
      <c r="P57" s="9"/>
    </row>
    <row r="58" spans="1:16">
      <c r="A58" s="12"/>
      <c r="B58" s="25">
        <v>346.4</v>
      </c>
      <c r="C58" s="20" t="s">
        <v>69</v>
      </c>
      <c r="D58" s="47">
        <v>1965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1965</v>
      </c>
      <c r="O58" s="48">
        <f t="shared" si="7"/>
        <v>2.8658518799404953E-2</v>
      </c>
      <c r="P58" s="9"/>
    </row>
    <row r="59" spans="1:16">
      <c r="A59" s="12"/>
      <c r="B59" s="25">
        <v>347.1</v>
      </c>
      <c r="C59" s="20" t="s">
        <v>70</v>
      </c>
      <c r="D59" s="47">
        <v>2740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2740</v>
      </c>
      <c r="O59" s="48">
        <f t="shared" si="7"/>
        <v>3.9961496951842021E-2</v>
      </c>
      <c r="P59" s="9"/>
    </row>
    <row r="60" spans="1:16">
      <c r="A60" s="12"/>
      <c r="B60" s="25">
        <v>347.9</v>
      </c>
      <c r="C60" s="20" t="s">
        <v>122</v>
      </c>
      <c r="D60" s="47">
        <v>6968</v>
      </c>
      <c r="E60" s="47">
        <v>0</v>
      </c>
      <c r="F60" s="47">
        <v>0</v>
      </c>
      <c r="G60" s="47">
        <v>27325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34293</v>
      </c>
      <c r="O60" s="48">
        <f t="shared" si="7"/>
        <v>0.50014584487938629</v>
      </c>
      <c r="P60" s="9"/>
    </row>
    <row r="61" spans="1:16">
      <c r="A61" s="12"/>
      <c r="B61" s="25">
        <v>348.11</v>
      </c>
      <c r="C61" s="20" t="s">
        <v>189</v>
      </c>
      <c r="D61" s="47">
        <v>0</v>
      </c>
      <c r="E61" s="47">
        <v>1959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1959</v>
      </c>
      <c r="O61" s="48">
        <f t="shared" si="7"/>
        <v>2.8571011871773182E-2</v>
      </c>
      <c r="P61" s="9"/>
    </row>
    <row r="62" spans="1:16">
      <c r="A62" s="12"/>
      <c r="B62" s="25">
        <v>348.12</v>
      </c>
      <c r="C62" s="20" t="s">
        <v>190</v>
      </c>
      <c r="D62" s="47">
        <v>0</v>
      </c>
      <c r="E62" s="47">
        <v>7072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75" si="10">SUM(D62:M62)</f>
        <v>7072</v>
      </c>
      <c r="O62" s="48">
        <f t="shared" si="7"/>
        <v>0.10314149870198057</v>
      </c>
      <c r="P62" s="9"/>
    </row>
    <row r="63" spans="1:16">
      <c r="A63" s="12"/>
      <c r="B63" s="25">
        <v>348.13</v>
      </c>
      <c r="C63" s="20" t="s">
        <v>191</v>
      </c>
      <c r="D63" s="47">
        <v>0</v>
      </c>
      <c r="E63" s="47">
        <v>131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131</v>
      </c>
      <c r="O63" s="48">
        <f t="shared" si="7"/>
        <v>1.9105679199603301E-3</v>
      </c>
      <c r="P63" s="9"/>
    </row>
    <row r="64" spans="1:16">
      <c r="A64" s="12"/>
      <c r="B64" s="25">
        <v>348.14</v>
      </c>
      <c r="C64" s="20" t="s">
        <v>192</v>
      </c>
      <c r="D64" s="47">
        <v>0</v>
      </c>
      <c r="E64" s="47">
        <v>50292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50292</v>
      </c>
      <c r="O64" s="48">
        <f t="shared" si="7"/>
        <v>0.7334830674095032</v>
      </c>
      <c r="P64" s="9"/>
    </row>
    <row r="65" spans="1:16">
      <c r="A65" s="12"/>
      <c r="B65" s="25">
        <v>348.22</v>
      </c>
      <c r="C65" s="20" t="s">
        <v>193</v>
      </c>
      <c r="D65" s="47">
        <v>0</v>
      </c>
      <c r="E65" s="47">
        <v>19238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19238</v>
      </c>
      <c r="O65" s="48">
        <f t="shared" si="7"/>
        <v>0.28057637896333459</v>
      </c>
      <c r="P65" s="9"/>
    </row>
    <row r="66" spans="1:16">
      <c r="A66" s="12"/>
      <c r="B66" s="25">
        <v>348.23</v>
      </c>
      <c r="C66" s="20" t="s">
        <v>194</v>
      </c>
      <c r="D66" s="47">
        <v>0</v>
      </c>
      <c r="E66" s="47">
        <v>49522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49522</v>
      </c>
      <c r="O66" s="48">
        <f t="shared" si="7"/>
        <v>0.72225301169675937</v>
      </c>
      <c r="P66" s="9"/>
    </row>
    <row r="67" spans="1:16">
      <c r="A67" s="12"/>
      <c r="B67" s="25">
        <v>348.31</v>
      </c>
      <c r="C67" s="20" t="s">
        <v>195</v>
      </c>
      <c r="D67" s="47">
        <v>0</v>
      </c>
      <c r="E67" s="47">
        <v>252065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252065</v>
      </c>
      <c r="O67" s="48">
        <f t="shared" si="7"/>
        <v>3.6762389522503867</v>
      </c>
      <c r="P67" s="9"/>
    </row>
    <row r="68" spans="1:16">
      <c r="A68" s="12"/>
      <c r="B68" s="25">
        <v>348.32</v>
      </c>
      <c r="C68" s="20" t="s">
        <v>196</v>
      </c>
      <c r="D68" s="47">
        <v>0</v>
      </c>
      <c r="E68" s="47">
        <v>2714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2714</v>
      </c>
      <c r="O68" s="48">
        <f t="shared" si="7"/>
        <v>3.958230026543768E-2</v>
      </c>
      <c r="P68" s="9"/>
    </row>
    <row r="69" spans="1:16">
      <c r="A69" s="12"/>
      <c r="B69" s="25">
        <v>348.34</v>
      </c>
      <c r="C69" s="20" t="s">
        <v>197</v>
      </c>
      <c r="D69" s="47">
        <v>0</v>
      </c>
      <c r="E69" s="47">
        <v>191633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191633</v>
      </c>
      <c r="O69" s="48">
        <f t="shared" ref="O69:O99" si="11">(N69/O$101)</f>
        <v>2.7948691771431906</v>
      </c>
      <c r="P69" s="9"/>
    </row>
    <row r="70" spans="1:16">
      <c r="A70" s="12"/>
      <c r="B70" s="25">
        <v>348.52</v>
      </c>
      <c r="C70" s="20" t="s">
        <v>198</v>
      </c>
      <c r="D70" s="47">
        <v>0</v>
      </c>
      <c r="E70" s="47">
        <v>53521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53521</v>
      </c>
      <c r="O70" s="48">
        <f t="shared" si="11"/>
        <v>0.78057637896333465</v>
      </c>
      <c r="P70" s="9"/>
    </row>
    <row r="71" spans="1:16">
      <c r="A71" s="12"/>
      <c r="B71" s="25">
        <v>348.53</v>
      </c>
      <c r="C71" s="20" t="s">
        <v>199</v>
      </c>
      <c r="D71" s="47">
        <v>0</v>
      </c>
      <c r="E71" s="47">
        <v>195544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195544</v>
      </c>
      <c r="O71" s="48">
        <f t="shared" si="11"/>
        <v>2.8519091094711664</v>
      </c>
      <c r="P71" s="9"/>
    </row>
    <row r="72" spans="1:16">
      <c r="A72" s="12"/>
      <c r="B72" s="25">
        <v>348.62</v>
      </c>
      <c r="C72" s="20" t="s">
        <v>200</v>
      </c>
      <c r="D72" s="47">
        <v>0</v>
      </c>
      <c r="E72" s="47">
        <v>2027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2027</v>
      </c>
      <c r="O72" s="48">
        <f t="shared" si="11"/>
        <v>2.9562757051599917E-2</v>
      </c>
      <c r="P72" s="9"/>
    </row>
    <row r="73" spans="1:16">
      <c r="A73" s="12"/>
      <c r="B73" s="25">
        <v>348.64</v>
      </c>
      <c r="C73" s="20" t="s">
        <v>201</v>
      </c>
      <c r="D73" s="47">
        <v>0</v>
      </c>
      <c r="E73" s="47">
        <v>366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366</v>
      </c>
      <c r="O73" s="48">
        <f t="shared" si="11"/>
        <v>5.3379225855380219E-3</v>
      </c>
      <c r="P73" s="9"/>
    </row>
    <row r="74" spans="1:16">
      <c r="A74" s="12"/>
      <c r="B74" s="25">
        <v>348.71</v>
      </c>
      <c r="C74" s="20" t="s">
        <v>202</v>
      </c>
      <c r="D74" s="47">
        <v>0</v>
      </c>
      <c r="E74" s="47">
        <v>45671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45671</v>
      </c>
      <c r="O74" s="48">
        <f t="shared" si="11"/>
        <v>0.66608814864510102</v>
      </c>
      <c r="P74" s="9"/>
    </row>
    <row r="75" spans="1:16">
      <c r="A75" s="12"/>
      <c r="B75" s="25">
        <v>348.72</v>
      </c>
      <c r="C75" s="20" t="s">
        <v>203</v>
      </c>
      <c r="D75" s="47">
        <v>0</v>
      </c>
      <c r="E75" s="47">
        <v>4166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4166</v>
      </c>
      <c r="O75" s="48">
        <f t="shared" si="11"/>
        <v>6.0758976752326228E-2</v>
      </c>
      <c r="P75" s="9"/>
    </row>
    <row r="76" spans="1:16">
      <c r="A76" s="12"/>
      <c r="B76" s="25">
        <v>348.92399999999998</v>
      </c>
      <c r="C76" s="20" t="s">
        <v>171</v>
      </c>
      <c r="D76" s="47">
        <v>0</v>
      </c>
      <c r="E76" s="47">
        <v>20593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20593</v>
      </c>
      <c r="O76" s="48">
        <f t="shared" si="11"/>
        <v>0.30033836012017617</v>
      </c>
      <c r="P76" s="9"/>
    </row>
    <row r="77" spans="1:16">
      <c r="A77" s="12"/>
      <c r="B77" s="25">
        <v>348.99</v>
      </c>
      <c r="C77" s="20" t="s">
        <v>173</v>
      </c>
      <c r="D77" s="47">
        <v>246849</v>
      </c>
      <c r="E77" s="47">
        <v>132398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379247</v>
      </c>
      <c r="O77" s="48">
        <f t="shared" si="11"/>
        <v>5.5311232972610336</v>
      </c>
      <c r="P77" s="9"/>
    </row>
    <row r="78" spans="1:16" ht="15.75">
      <c r="A78" s="29" t="s">
        <v>51</v>
      </c>
      <c r="B78" s="30"/>
      <c r="C78" s="31"/>
      <c r="D78" s="32">
        <f t="shared" ref="D78:M78" si="12">SUM(D79:D87)</f>
        <v>106241</v>
      </c>
      <c r="E78" s="32">
        <f t="shared" si="12"/>
        <v>769453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>SUM(D78:M78)</f>
        <v>875694</v>
      </c>
      <c r="O78" s="46">
        <f t="shared" si="11"/>
        <v>12.771548580929323</v>
      </c>
      <c r="P78" s="10"/>
    </row>
    <row r="79" spans="1:16">
      <c r="A79" s="13"/>
      <c r="B79" s="40">
        <v>351.1</v>
      </c>
      <c r="C79" s="21" t="s">
        <v>174</v>
      </c>
      <c r="D79" s="47">
        <v>0</v>
      </c>
      <c r="E79" s="47">
        <v>185025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185025</v>
      </c>
      <c r="O79" s="48">
        <f t="shared" si="11"/>
        <v>2.6984948808447333</v>
      </c>
      <c r="P79" s="9"/>
    </row>
    <row r="80" spans="1:16">
      <c r="A80" s="13"/>
      <c r="B80" s="40">
        <v>351.4</v>
      </c>
      <c r="C80" s="21" t="s">
        <v>216</v>
      </c>
      <c r="D80" s="47">
        <v>0</v>
      </c>
      <c r="E80" s="47">
        <v>60283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87" si="13">SUM(D80:M80)</f>
        <v>60283</v>
      </c>
      <c r="O80" s="48">
        <f t="shared" si="11"/>
        <v>0.87919668640434034</v>
      </c>
      <c r="P80" s="9"/>
    </row>
    <row r="81" spans="1:16">
      <c r="A81" s="13"/>
      <c r="B81" s="40">
        <v>351.5</v>
      </c>
      <c r="C81" s="21" t="s">
        <v>176</v>
      </c>
      <c r="D81" s="47">
        <v>0</v>
      </c>
      <c r="E81" s="47">
        <v>251759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251759</v>
      </c>
      <c r="O81" s="48">
        <f t="shared" si="11"/>
        <v>3.6717760989411663</v>
      </c>
      <c r="P81" s="9"/>
    </row>
    <row r="82" spans="1:16">
      <c r="A82" s="13"/>
      <c r="B82" s="40">
        <v>351.7</v>
      </c>
      <c r="C82" s="21" t="s">
        <v>177</v>
      </c>
      <c r="D82" s="47">
        <v>74010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74010</v>
      </c>
      <c r="O82" s="48">
        <f t="shared" si="11"/>
        <v>1.0793979523378934</v>
      </c>
      <c r="P82" s="9"/>
    </row>
    <row r="83" spans="1:16">
      <c r="A83" s="13"/>
      <c r="B83" s="40">
        <v>351.8</v>
      </c>
      <c r="C83" s="21" t="s">
        <v>178</v>
      </c>
      <c r="D83" s="47">
        <v>0</v>
      </c>
      <c r="E83" s="47">
        <v>106334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106334</v>
      </c>
      <c r="O83" s="48">
        <f t="shared" si="11"/>
        <v>1.5508269404661201</v>
      </c>
      <c r="P83" s="9"/>
    </row>
    <row r="84" spans="1:16">
      <c r="A84" s="13"/>
      <c r="B84" s="40">
        <v>351.9</v>
      </c>
      <c r="C84" s="21" t="s">
        <v>179</v>
      </c>
      <c r="D84" s="47">
        <v>0</v>
      </c>
      <c r="E84" s="47">
        <v>111281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111281</v>
      </c>
      <c r="O84" s="48">
        <f t="shared" si="11"/>
        <v>1.6229764022985154</v>
      </c>
      <c r="P84" s="9"/>
    </row>
    <row r="85" spans="1:16">
      <c r="A85" s="13"/>
      <c r="B85" s="40">
        <v>352</v>
      </c>
      <c r="C85" s="21" t="s">
        <v>89</v>
      </c>
      <c r="D85" s="47">
        <v>27612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27612</v>
      </c>
      <c r="O85" s="48">
        <f t="shared" si="11"/>
        <v>0.40270688096140944</v>
      </c>
      <c r="P85" s="9"/>
    </row>
    <row r="86" spans="1:16">
      <c r="A86" s="13"/>
      <c r="B86" s="40">
        <v>354</v>
      </c>
      <c r="C86" s="21" t="s">
        <v>146</v>
      </c>
      <c r="D86" s="47">
        <v>4619</v>
      </c>
      <c r="E86" s="47">
        <v>53890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58509</v>
      </c>
      <c r="O86" s="48">
        <f t="shared" si="11"/>
        <v>0.85332380480121339</v>
      </c>
      <c r="P86" s="9"/>
    </row>
    <row r="87" spans="1:16">
      <c r="A87" s="13"/>
      <c r="B87" s="40">
        <v>359</v>
      </c>
      <c r="C87" s="21" t="s">
        <v>90</v>
      </c>
      <c r="D87" s="47">
        <v>0</v>
      </c>
      <c r="E87" s="47">
        <v>881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881</v>
      </c>
      <c r="O87" s="48">
        <f t="shared" si="11"/>
        <v>1.2848933873931686E-2</v>
      </c>
      <c r="P87" s="9"/>
    </row>
    <row r="88" spans="1:16" ht="15.75">
      <c r="A88" s="29" t="s">
        <v>5</v>
      </c>
      <c r="B88" s="30"/>
      <c r="C88" s="31"/>
      <c r="D88" s="32">
        <f t="shared" ref="D88:M88" si="14">SUM(D89:D95)</f>
        <v>457125</v>
      </c>
      <c r="E88" s="32">
        <f t="shared" si="14"/>
        <v>598593</v>
      </c>
      <c r="F88" s="32">
        <f t="shared" si="14"/>
        <v>0</v>
      </c>
      <c r="G88" s="32">
        <f t="shared" si="14"/>
        <v>300898</v>
      </c>
      <c r="H88" s="32">
        <f t="shared" si="14"/>
        <v>0</v>
      </c>
      <c r="I88" s="32">
        <f t="shared" si="14"/>
        <v>189807</v>
      </c>
      <c r="J88" s="32">
        <f t="shared" si="14"/>
        <v>0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>SUM(D88:M88)</f>
        <v>1546423</v>
      </c>
      <c r="O88" s="46">
        <f t="shared" si="11"/>
        <v>22.553787591517661</v>
      </c>
      <c r="P88" s="10"/>
    </row>
    <row r="89" spans="1:16">
      <c r="A89" s="12"/>
      <c r="B89" s="25">
        <v>361.1</v>
      </c>
      <c r="C89" s="20" t="s">
        <v>92</v>
      </c>
      <c r="D89" s="47">
        <v>71114</v>
      </c>
      <c r="E89" s="47">
        <v>76728</v>
      </c>
      <c r="F89" s="47">
        <v>0</v>
      </c>
      <c r="G89" s="47">
        <v>23834</v>
      </c>
      <c r="H89" s="47">
        <v>0</v>
      </c>
      <c r="I89" s="47">
        <v>105579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277255</v>
      </c>
      <c r="O89" s="48">
        <f t="shared" si="11"/>
        <v>4.0436222034244373</v>
      </c>
      <c r="P89" s="9"/>
    </row>
    <row r="90" spans="1:16">
      <c r="A90" s="12"/>
      <c r="B90" s="25">
        <v>362</v>
      </c>
      <c r="C90" s="20" t="s">
        <v>93</v>
      </c>
      <c r="D90" s="47">
        <v>7111</v>
      </c>
      <c r="E90" s="47">
        <v>43514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5" si="15">SUM(D90:M90)</f>
        <v>50625</v>
      </c>
      <c r="O90" s="48">
        <f t="shared" si="11"/>
        <v>0.73833970189306652</v>
      </c>
      <c r="P90" s="9"/>
    </row>
    <row r="91" spans="1:16">
      <c r="A91" s="12"/>
      <c r="B91" s="25">
        <v>364</v>
      </c>
      <c r="C91" s="20" t="s">
        <v>180</v>
      </c>
      <c r="D91" s="47">
        <v>0</v>
      </c>
      <c r="E91" s="47">
        <v>16500</v>
      </c>
      <c r="F91" s="47">
        <v>0</v>
      </c>
      <c r="G91" s="47">
        <v>277062</v>
      </c>
      <c r="H91" s="47">
        <v>0</v>
      </c>
      <c r="I91" s="47">
        <v>72900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366462</v>
      </c>
      <c r="O91" s="48">
        <f t="shared" si="11"/>
        <v>5.3446606189656682</v>
      </c>
      <c r="P91" s="9"/>
    </row>
    <row r="92" spans="1:16">
      <c r="A92" s="12"/>
      <c r="B92" s="25">
        <v>365</v>
      </c>
      <c r="C92" s="20" t="s">
        <v>181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11328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11328</v>
      </c>
      <c r="O92" s="48">
        <f t="shared" si="11"/>
        <v>0.16521307936878335</v>
      </c>
      <c r="P92" s="9"/>
    </row>
    <row r="93" spans="1:16">
      <c r="A93" s="12"/>
      <c r="B93" s="25">
        <v>366</v>
      </c>
      <c r="C93" s="20" t="s">
        <v>95</v>
      </c>
      <c r="D93" s="47">
        <v>25245</v>
      </c>
      <c r="E93" s="47">
        <v>7147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32392</v>
      </c>
      <c r="O93" s="48">
        <f t="shared" si="11"/>
        <v>0.47242073330805356</v>
      </c>
      <c r="P93" s="9"/>
    </row>
    <row r="94" spans="1:16">
      <c r="A94" s="12"/>
      <c r="B94" s="25">
        <v>369.3</v>
      </c>
      <c r="C94" s="20" t="s">
        <v>217</v>
      </c>
      <c r="D94" s="47">
        <v>3117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3117</v>
      </c>
      <c r="O94" s="48">
        <f t="shared" si="11"/>
        <v>4.5459848904704954E-2</v>
      </c>
      <c r="P94" s="9"/>
    </row>
    <row r="95" spans="1:16">
      <c r="A95" s="12"/>
      <c r="B95" s="25">
        <v>369.9</v>
      </c>
      <c r="C95" s="20" t="s">
        <v>96</v>
      </c>
      <c r="D95" s="47">
        <v>350538</v>
      </c>
      <c r="E95" s="47">
        <v>454704</v>
      </c>
      <c r="F95" s="47">
        <v>0</v>
      </c>
      <c r="G95" s="47">
        <v>2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805244</v>
      </c>
      <c r="O95" s="48">
        <f t="shared" si="11"/>
        <v>11.744071405652948</v>
      </c>
      <c r="P95" s="9"/>
    </row>
    <row r="96" spans="1:16" ht="15.75">
      <c r="A96" s="29" t="s">
        <v>52</v>
      </c>
      <c r="B96" s="30"/>
      <c r="C96" s="31"/>
      <c r="D96" s="32">
        <f t="shared" ref="D96:M96" si="16">SUM(D97:D98)</f>
        <v>788581</v>
      </c>
      <c r="E96" s="32">
        <f t="shared" si="16"/>
        <v>34386548</v>
      </c>
      <c r="F96" s="32">
        <f t="shared" si="16"/>
        <v>6000000</v>
      </c>
      <c r="G96" s="32">
        <f t="shared" si="16"/>
        <v>11948409</v>
      </c>
      <c r="H96" s="32">
        <f t="shared" si="16"/>
        <v>0</v>
      </c>
      <c r="I96" s="32">
        <f t="shared" si="16"/>
        <v>515000</v>
      </c>
      <c r="J96" s="32">
        <f t="shared" si="16"/>
        <v>0</v>
      </c>
      <c r="K96" s="32">
        <f t="shared" si="16"/>
        <v>0</v>
      </c>
      <c r="L96" s="32">
        <f t="shared" si="16"/>
        <v>0</v>
      </c>
      <c r="M96" s="32">
        <f t="shared" si="16"/>
        <v>0</v>
      </c>
      <c r="N96" s="32">
        <f>SUM(D96:M96)</f>
        <v>53638538</v>
      </c>
      <c r="O96" s="46">
        <f t="shared" si="11"/>
        <v>782.29061050666508</v>
      </c>
      <c r="P96" s="9"/>
    </row>
    <row r="97" spans="1:119">
      <c r="A97" s="12"/>
      <c r="B97" s="25">
        <v>381</v>
      </c>
      <c r="C97" s="20" t="s">
        <v>97</v>
      </c>
      <c r="D97" s="47">
        <v>788581</v>
      </c>
      <c r="E97" s="47">
        <v>31071178</v>
      </c>
      <c r="F97" s="47">
        <v>0</v>
      </c>
      <c r="G97" s="47">
        <v>11948409</v>
      </c>
      <c r="H97" s="47">
        <v>0</v>
      </c>
      <c r="I97" s="47">
        <v>515000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44323168</v>
      </c>
      <c r="O97" s="48">
        <f t="shared" si="11"/>
        <v>646.43070909780363</v>
      </c>
      <c r="P97" s="9"/>
    </row>
    <row r="98" spans="1:119" ht="15.75" thickBot="1">
      <c r="A98" s="12"/>
      <c r="B98" s="25">
        <v>384</v>
      </c>
      <c r="C98" s="20" t="s">
        <v>98</v>
      </c>
      <c r="D98" s="47">
        <v>0</v>
      </c>
      <c r="E98" s="47">
        <v>3315370</v>
      </c>
      <c r="F98" s="47">
        <v>6000000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9315370</v>
      </c>
      <c r="O98" s="48">
        <f t="shared" si="11"/>
        <v>135.85990140886153</v>
      </c>
      <c r="P98" s="9"/>
    </row>
    <row r="99" spans="1:119" ht="16.5" thickBot="1">
      <c r="A99" s="14" t="s">
        <v>73</v>
      </c>
      <c r="B99" s="23"/>
      <c r="C99" s="22"/>
      <c r="D99" s="15">
        <f t="shared" ref="D99:M99" si="17">SUM(D5,D13,D19,D43,D78,D88,D96)</f>
        <v>33307947</v>
      </c>
      <c r="E99" s="15">
        <f t="shared" si="17"/>
        <v>63005524</v>
      </c>
      <c r="F99" s="15">
        <f t="shared" si="17"/>
        <v>6800000</v>
      </c>
      <c r="G99" s="15">
        <f t="shared" si="17"/>
        <v>16674281</v>
      </c>
      <c r="H99" s="15">
        <f t="shared" si="17"/>
        <v>0</v>
      </c>
      <c r="I99" s="15">
        <f t="shared" si="17"/>
        <v>4007232</v>
      </c>
      <c r="J99" s="15">
        <f t="shared" si="17"/>
        <v>0</v>
      </c>
      <c r="K99" s="15">
        <f t="shared" si="17"/>
        <v>0</v>
      </c>
      <c r="L99" s="15">
        <f t="shared" si="17"/>
        <v>0</v>
      </c>
      <c r="M99" s="15">
        <f t="shared" si="17"/>
        <v>0</v>
      </c>
      <c r="N99" s="15">
        <f>SUM(D99:M99)</f>
        <v>123794984</v>
      </c>
      <c r="O99" s="38">
        <f t="shared" si="11"/>
        <v>1805.486451010705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218</v>
      </c>
      <c r="M101" s="49"/>
      <c r="N101" s="49"/>
      <c r="O101" s="44">
        <v>68566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129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22295562</v>
      </c>
      <c r="E5" s="27">
        <f t="shared" si="0"/>
        <v>5987498</v>
      </c>
      <c r="F5" s="27">
        <f t="shared" si="0"/>
        <v>800000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29083060</v>
      </c>
      <c r="O5" s="33">
        <f t="shared" ref="O5:O36" si="1">(N5/O$101)</f>
        <v>426.66930739550781</v>
      </c>
      <c r="P5" s="6"/>
    </row>
    <row r="6" spans="1:133">
      <c r="A6" s="12"/>
      <c r="B6" s="25">
        <v>311</v>
      </c>
      <c r="C6" s="20" t="s">
        <v>3</v>
      </c>
      <c r="D6" s="47">
        <v>17804345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17804345</v>
      </c>
      <c r="O6" s="48">
        <f t="shared" si="1"/>
        <v>261.20248521925384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1002363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1002363</v>
      </c>
      <c r="O7" s="48">
        <f t="shared" si="1"/>
        <v>14.705382685621231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618464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618464</v>
      </c>
      <c r="O8" s="48">
        <f t="shared" si="1"/>
        <v>9.0733095667737622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1649795</v>
      </c>
      <c r="F9" s="47">
        <v>800000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2449795</v>
      </c>
      <c r="O9" s="48">
        <f t="shared" si="1"/>
        <v>35.940246174610863</v>
      </c>
      <c r="P9" s="9"/>
    </row>
    <row r="10" spans="1:133">
      <c r="A10" s="12"/>
      <c r="B10" s="25">
        <v>312.60000000000002</v>
      </c>
      <c r="C10" s="20" t="s">
        <v>16</v>
      </c>
      <c r="D10" s="47">
        <v>4491217</v>
      </c>
      <c r="E10" s="47">
        <v>2375000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6866217</v>
      </c>
      <c r="O10" s="48">
        <f t="shared" si="1"/>
        <v>100.73231811980106</v>
      </c>
      <c r="P10" s="9"/>
    </row>
    <row r="11" spans="1:133">
      <c r="A11" s="12"/>
      <c r="B11" s="25">
        <v>315</v>
      </c>
      <c r="C11" s="20" t="s">
        <v>156</v>
      </c>
      <c r="D11" s="47">
        <v>0</v>
      </c>
      <c r="E11" s="47">
        <v>323726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323726</v>
      </c>
      <c r="O11" s="48">
        <f t="shared" si="1"/>
        <v>4.749292137963411</v>
      </c>
      <c r="P11" s="9"/>
    </row>
    <row r="12" spans="1:133">
      <c r="A12" s="12"/>
      <c r="B12" s="25">
        <v>316</v>
      </c>
      <c r="C12" s="20" t="s">
        <v>157</v>
      </c>
      <c r="D12" s="47">
        <v>0</v>
      </c>
      <c r="E12" s="47">
        <v>18150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18150</v>
      </c>
      <c r="O12" s="48">
        <f t="shared" si="1"/>
        <v>0.26627349148364948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18336</v>
      </c>
      <c r="E13" s="32">
        <f t="shared" si="3"/>
        <v>8991022</v>
      </c>
      <c r="F13" s="32">
        <f t="shared" si="3"/>
        <v>0</v>
      </c>
      <c r="G13" s="32">
        <f t="shared" si="3"/>
        <v>39921</v>
      </c>
      <c r="H13" s="32">
        <f t="shared" si="3"/>
        <v>0</v>
      </c>
      <c r="I13" s="32">
        <f t="shared" si="3"/>
        <v>9924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9059203</v>
      </c>
      <c r="O13" s="46">
        <f t="shared" si="1"/>
        <v>132.90499244458138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200309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200309</v>
      </c>
      <c r="O14" s="48">
        <f t="shared" si="1"/>
        <v>2.9386764080219474</v>
      </c>
      <c r="P14" s="9"/>
    </row>
    <row r="15" spans="1:133">
      <c r="A15" s="12"/>
      <c r="B15" s="25">
        <v>323.7</v>
      </c>
      <c r="C15" s="20" t="s">
        <v>109</v>
      </c>
      <c r="D15" s="47">
        <v>0</v>
      </c>
      <c r="E15" s="47">
        <v>120292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120292</v>
      </c>
      <c r="O15" s="48">
        <f t="shared" si="1"/>
        <v>1.7647697431157665</v>
      </c>
      <c r="P15" s="9"/>
    </row>
    <row r="16" spans="1:133">
      <c r="A16" s="12"/>
      <c r="B16" s="25">
        <v>325.10000000000002</v>
      </c>
      <c r="C16" s="20" t="s">
        <v>147</v>
      </c>
      <c r="D16" s="47">
        <v>0</v>
      </c>
      <c r="E16" s="47">
        <v>0</v>
      </c>
      <c r="F16" s="47">
        <v>0</v>
      </c>
      <c r="G16" s="47">
        <v>39921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39921</v>
      </c>
      <c r="O16" s="48">
        <f t="shared" si="1"/>
        <v>0.58566964482197081</v>
      </c>
      <c r="P16" s="9"/>
    </row>
    <row r="17" spans="1:16">
      <c r="A17" s="12"/>
      <c r="B17" s="25">
        <v>325.2</v>
      </c>
      <c r="C17" s="20" t="s">
        <v>20</v>
      </c>
      <c r="D17" s="47">
        <v>0</v>
      </c>
      <c r="E17" s="47">
        <v>8522597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8522597</v>
      </c>
      <c r="O17" s="48">
        <f t="shared" si="1"/>
        <v>125.03259833047254</v>
      </c>
      <c r="P17" s="9"/>
    </row>
    <row r="18" spans="1:16">
      <c r="A18" s="12"/>
      <c r="B18" s="25">
        <v>329</v>
      </c>
      <c r="C18" s="20" t="s">
        <v>21</v>
      </c>
      <c r="D18" s="47">
        <v>18336</v>
      </c>
      <c r="E18" s="47">
        <v>147824</v>
      </c>
      <c r="F18" s="47">
        <v>0</v>
      </c>
      <c r="G18" s="47">
        <v>0</v>
      </c>
      <c r="H18" s="47">
        <v>0</v>
      </c>
      <c r="I18" s="47">
        <v>9924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176084</v>
      </c>
      <c r="O18" s="48">
        <f t="shared" si="1"/>
        <v>2.5832783181491425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SUM(D20:D44)</f>
        <v>5593139</v>
      </c>
      <c r="E19" s="32">
        <f t="shared" si="5"/>
        <v>7200130</v>
      </c>
      <c r="F19" s="32">
        <f t="shared" si="5"/>
        <v>0</v>
      </c>
      <c r="G19" s="32">
        <f t="shared" si="5"/>
        <v>3237007</v>
      </c>
      <c r="H19" s="32">
        <f t="shared" si="5"/>
        <v>0</v>
      </c>
      <c r="I19" s="32">
        <f t="shared" si="5"/>
        <v>261791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16292067</v>
      </c>
      <c r="O19" s="46">
        <f t="shared" si="1"/>
        <v>239.01628449452048</v>
      </c>
      <c r="P19" s="10"/>
    </row>
    <row r="20" spans="1:16">
      <c r="A20" s="12"/>
      <c r="B20" s="25">
        <v>331.2</v>
      </c>
      <c r="C20" s="20" t="s">
        <v>22</v>
      </c>
      <c r="D20" s="47">
        <v>257777</v>
      </c>
      <c r="E20" s="47">
        <v>172485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430262</v>
      </c>
      <c r="O20" s="48">
        <f t="shared" si="1"/>
        <v>6.3122515147514049</v>
      </c>
      <c r="P20" s="9"/>
    </row>
    <row r="21" spans="1:16">
      <c r="A21" s="12"/>
      <c r="B21" s="25">
        <v>331.5</v>
      </c>
      <c r="C21" s="20" t="s">
        <v>131</v>
      </c>
      <c r="D21" s="47">
        <v>0</v>
      </c>
      <c r="E21" s="47">
        <v>169906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6">SUM(D21:M21)</f>
        <v>169906</v>
      </c>
      <c r="O21" s="48">
        <f t="shared" si="1"/>
        <v>2.492642636034212</v>
      </c>
      <c r="P21" s="9"/>
    </row>
    <row r="22" spans="1:16">
      <c r="A22" s="12"/>
      <c r="B22" s="25">
        <v>331.69</v>
      </c>
      <c r="C22" s="20" t="s">
        <v>110</v>
      </c>
      <c r="D22" s="47">
        <v>0</v>
      </c>
      <c r="E22" s="47">
        <v>100621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100621</v>
      </c>
      <c r="O22" s="48">
        <f t="shared" si="1"/>
        <v>1.4761820929243137</v>
      </c>
      <c r="P22" s="9"/>
    </row>
    <row r="23" spans="1:16">
      <c r="A23" s="12"/>
      <c r="B23" s="25">
        <v>331.7</v>
      </c>
      <c r="C23" s="20" t="s">
        <v>188</v>
      </c>
      <c r="D23" s="47">
        <v>0</v>
      </c>
      <c r="E23" s="47">
        <v>500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500</v>
      </c>
      <c r="O23" s="48">
        <f t="shared" si="1"/>
        <v>7.3353578921115563E-3</v>
      </c>
      <c r="P23" s="9"/>
    </row>
    <row r="24" spans="1:16">
      <c r="A24" s="12"/>
      <c r="B24" s="25">
        <v>331.9</v>
      </c>
      <c r="C24" s="20" t="s">
        <v>24</v>
      </c>
      <c r="D24" s="47">
        <v>0</v>
      </c>
      <c r="E24" s="47">
        <v>3275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3275</v>
      </c>
      <c r="O24" s="48">
        <f t="shared" si="1"/>
        <v>4.804659419333069E-2</v>
      </c>
      <c r="P24" s="9"/>
    </row>
    <row r="25" spans="1:16">
      <c r="A25" s="12"/>
      <c r="B25" s="25">
        <v>333</v>
      </c>
      <c r="C25" s="20" t="s">
        <v>4</v>
      </c>
      <c r="D25" s="47">
        <v>151619</v>
      </c>
      <c r="E25" s="47">
        <v>116042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267661</v>
      </c>
      <c r="O25" s="48">
        <f t="shared" si="1"/>
        <v>3.9267784575209426</v>
      </c>
      <c r="P25" s="9"/>
    </row>
    <row r="26" spans="1:16">
      <c r="A26" s="12"/>
      <c r="B26" s="25">
        <v>334.1</v>
      </c>
      <c r="C26" s="20" t="s">
        <v>111</v>
      </c>
      <c r="D26" s="47">
        <v>1340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1340</v>
      </c>
      <c r="O26" s="48">
        <f t="shared" si="1"/>
        <v>1.9658759150858969E-2</v>
      </c>
      <c r="P26" s="9"/>
    </row>
    <row r="27" spans="1:16">
      <c r="A27" s="12"/>
      <c r="B27" s="25">
        <v>334.2</v>
      </c>
      <c r="C27" s="20" t="s">
        <v>25</v>
      </c>
      <c r="D27" s="47">
        <v>235253</v>
      </c>
      <c r="E27" s="47">
        <v>25464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260717</v>
      </c>
      <c r="O27" s="48">
        <f t="shared" si="1"/>
        <v>3.824905007115297</v>
      </c>
      <c r="P27" s="9"/>
    </row>
    <row r="28" spans="1:16">
      <c r="A28" s="12"/>
      <c r="B28" s="25">
        <v>334.34</v>
      </c>
      <c r="C28" s="20" t="s">
        <v>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90909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90909</v>
      </c>
      <c r="O28" s="48">
        <f t="shared" si="1"/>
        <v>1.3337001012279388</v>
      </c>
      <c r="P28" s="9"/>
    </row>
    <row r="29" spans="1:16">
      <c r="A29" s="12"/>
      <c r="B29" s="25">
        <v>334.49</v>
      </c>
      <c r="C29" s="20" t="s">
        <v>29</v>
      </c>
      <c r="D29" s="47">
        <v>0</v>
      </c>
      <c r="E29" s="47">
        <v>0</v>
      </c>
      <c r="F29" s="47">
        <v>0</v>
      </c>
      <c r="G29" s="47">
        <v>3237007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1" si="7">SUM(D29:M29)</f>
        <v>3237007</v>
      </c>
      <c r="O29" s="48">
        <f t="shared" si="1"/>
        <v>47.489209688540704</v>
      </c>
      <c r="P29" s="9"/>
    </row>
    <row r="30" spans="1:16">
      <c r="A30" s="12"/>
      <c r="B30" s="25">
        <v>334.5</v>
      </c>
      <c r="C30" s="20" t="s">
        <v>30</v>
      </c>
      <c r="D30" s="47">
        <v>0</v>
      </c>
      <c r="E30" s="47">
        <v>365230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365230</v>
      </c>
      <c r="O30" s="48">
        <f t="shared" si="1"/>
        <v>5.3581855258718072</v>
      </c>
      <c r="P30" s="9"/>
    </row>
    <row r="31" spans="1:16">
      <c r="A31" s="12"/>
      <c r="B31" s="25">
        <v>334.62</v>
      </c>
      <c r="C31" s="20" t="s">
        <v>114</v>
      </c>
      <c r="D31" s="47">
        <v>31540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31540</v>
      </c>
      <c r="O31" s="48">
        <f t="shared" si="1"/>
        <v>0.46271437583439695</v>
      </c>
      <c r="P31" s="9"/>
    </row>
    <row r="32" spans="1:16">
      <c r="A32" s="12"/>
      <c r="B32" s="25">
        <v>334.7</v>
      </c>
      <c r="C32" s="20" t="s">
        <v>32</v>
      </c>
      <c r="D32" s="47">
        <v>18423</v>
      </c>
      <c r="E32" s="47">
        <v>357822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376245</v>
      </c>
      <c r="O32" s="48">
        <f t="shared" si="1"/>
        <v>5.5197834602350246</v>
      </c>
      <c r="P32" s="9"/>
    </row>
    <row r="33" spans="1:16">
      <c r="A33" s="12"/>
      <c r="B33" s="25">
        <v>335.12</v>
      </c>
      <c r="C33" s="20" t="s">
        <v>158</v>
      </c>
      <c r="D33" s="47">
        <v>1419332</v>
      </c>
      <c r="E33" s="47">
        <v>190000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1609332</v>
      </c>
      <c r="O33" s="48">
        <f t="shared" si="1"/>
        <v>23.61005237445535</v>
      </c>
      <c r="P33" s="9"/>
    </row>
    <row r="34" spans="1:16">
      <c r="A34" s="12"/>
      <c r="B34" s="25">
        <v>335.13</v>
      </c>
      <c r="C34" s="20" t="s">
        <v>159</v>
      </c>
      <c r="D34" s="47">
        <v>24752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24752</v>
      </c>
      <c r="O34" s="48">
        <f t="shared" si="1"/>
        <v>0.36312955709109046</v>
      </c>
      <c r="P34" s="9"/>
    </row>
    <row r="35" spans="1:16">
      <c r="A35" s="12"/>
      <c r="B35" s="25">
        <v>335.14</v>
      </c>
      <c r="C35" s="20" t="s">
        <v>160</v>
      </c>
      <c r="D35" s="47">
        <v>0</v>
      </c>
      <c r="E35" s="47">
        <v>24800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24800</v>
      </c>
      <c r="O35" s="48">
        <f t="shared" si="1"/>
        <v>0.3638337514487332</v>
      </c>
      <c r="P35" s="9"/>
    </row>
    <row r="36" spans="1:16">
      <c r="A36" s="12"/>
      <c r="B36" s="25">
        <v>335.15</v>
      </c>
      <c r="C36" s="20" t="s">
        <v>161</v>
      </c>
      <c r="D36" s="47">
        <v>14086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14086</v>
      </c>
      <c r="O36" s="48">
        <f t="shared" si="1"/>
        <v>0.20665170253656676</v>
      </c>
      <c r="P36" s="9"/>
    </row>
    <row r="37" spans="1:16">
      <c r="A37" s="12"/>
      <c r="B37" s="25">
        <v>335.16</v>
      </c>
      <c r="C37" s="20" t="s">
        <v>162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223250</v>
      </c>
      <c r="O37" s="48">
        <f t="shared" ref="O37:O68" si="8">(N37/O$101)</f>
        <v>3.2752372988278098</v>
      </c>
      <c r="P37" s="9"/>
    </row>
    <row r="38" spans="1:16">
      <c r="A38" s="12"/>
      <c r="B38" s="25">
        <v>335.18</v>
      </c>
      <c r="C38" s="20" t="s">
        <v>163</v>
      </c>
      <c r="D38" s="47">
        <v>1538782</v>
      </c>
      <c r="E38" s="47">
        <v>2570000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4108782</v>
      </c>
      <c r="O38" s="48">
        <f t="shared" si="8"/>
        <v>60.278772941331809</v>
      </c>
      <c r="P38" s="9"/>
    </row>
    <row r="39" spans="1:16">
      <c r="A39" s="12"/>
      <c r="B39" s="25">
        <v>335.19</v>
      </c>
      <c r="C39" s="20" t="s">
        <v>164</v>
      </c>
      <c r="D39" s="47">
        <v>1900235</v>
      </c>
      <c r="E39" s="47">
        <v>600332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2500567</v>
      </c>
      <c r="O39" s="48">
        <f t="shared" si="8"/>
        <v>36.685107756407433</v>
      </c>
      <c r="P39" s="9"/>
    </row>
    <row r="40" spans="1:16">
      <c r="A40" s="12"/>
      <c r="B40" s="25">
        <v>335.29</v>
      </c>
      <c r="C40" s="20" t="s">
        <v>39</v>
      </c>
      <c r="D40" s="47">
        <v>0</v>
      </c>
      <c r="E40" s="47">
        <v>2980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2980</v>
      </c>
      <c r="O40" s="48">
        <f t="shared" si="8"/>
        <v>4.3718733036984876E-2</v>
      </c>
      <c r="P40" s="9"/>
    </row>
    <row r="41" spans="1:16">
      <c r="A41" s="12"/>
      <c r="B41" s="25">
        <v>335.49</v>
      </c>
      <c r="C41" s="20" t="s">
        <v>40</v>
      </c>
      <c r="D41" s="47">
        <v>0</v>
      </c>
      <c r="E41" s="47">
        <v>2156222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2156222</v>
      </c>
      <c r="O41" s="48">
        <f t="shared" si="8"/>
        <v>31.633320129689128</v>
      </c>
      <c r="P41" s="9"/>
    </row>
    <row r="42" spans="1:16">
      <c r="A42" s="12"/>
      <c r="B42" s="25">
        <v>337.1</v>
      </c>
      <c r="C42" s="20" t="s">
        <v>117</v>
      </c>
      <c r="D42" s="47">
        <v>0</v>
      </c>
      <c r="E42" s="47">
        <v>111201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111201</v>
      </c>
      <c r="O42" s="48">
        <f t="shared" si="8"/>
        <v>1.6313982659213944</v>
      </c>
      <c r="P42" s="9"/>
    </row>
    <row r="43" spans="1:16">
      <c r="A43" s="12"/>
      <c r="B43" s="25">
        <v>337.3</v>
      </c>
      <c r="C43" s="20" t="s">
        <v>132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170882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170882</v>
      </c>
      <c r="O43" s="48">
        <f t="shared" si="8"/>
        <v>2.5069612546396138</v>
      </c>
      <c r="P43" s="9"/>
    </row>
    <row r="44" spans="1:16">
      <c r="A44" s="12"/>
      <c r="B44" s="25">
        <v>337.5</v>
      </c>
      <c r="C44" s="20" t="s">
        <v>42</v>
      </c>
      <c r="D44" s="47">
        <v>0</v>
      </c>
      <c r="E44" s="47">
        <v>10000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10000</v>
      </c>
      <c r="O44" s="48">
        <f t="shared" si="8"/>
        <v>0.14670715784223112</v>
      </c>
      <c r="P44" s="9"/>
    </row>
    <row r="45" spans="1:16" ht="15.75">
      <c r="A45" s="29" t="s">
        <v>50</v>
      </c>
      <c r="B45" s="30"/>
      <c r="C45" s="31"/>
      <c r="D45" s="32">
        <f t="shared" ref="D45:M45" si="9">SUM(D46:D82)</f>
        <v>2547102</v>
      </c>
      <c r="E45" s="32">
        <f t="shared" si="9"/>
        <v>3906881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2934583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9388566</v>
      </c>
      <c r="O45" s="46">
        <f t="shared" si="8"/>
        <v>137.73698340742044</v>
      </c>
      <c r="P45" s="10"/>
    </row>
    <row r="46" spans="1:16">
      <c r="A46" s="12"/>
      <c r="B46" s="25">
        <v>341.1</v>
      </c>
      <c r="C46" s="20" t="s">
        <v>165</v>
      </c>
      <c r="D46" s="47">
        <v>0</v>
      </c>
      <c r="E46" s="47">
        <v>152336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152336</v>
      </c>
      <c r="O46" s="48">
        <f t="shared" si="8"/>
        <v>2.2348781597054121</v>
      </c>
      <c r="P46" s="9"/>
    </row>
    <row r="47" spans="1:16">
      <c r="A47" s="12"/>
      <c r="B47" s="25">
        <v>341.15</v>
      </c>
      <c r="C47" s="20" t="s">
        <v>166</v>
      </c>
      <c r="D47" s="47">
        <v>0</v>
      </c>
      <c r="E47" s="47">
        <v>88494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82" si="10">SUM(D47:M47)</f>
        <v>88494</v>
      </c>
      <c r="O47" s="48">
        <f t="shared" si="8"/>
        <v>1.2982703226090402</v>
      </c>
      <c r="P47" s="9"/>
    </row>
    <row r="48" spans="1:16">
      <c r="A48" s="12"/>
      <c r="B48" s="25">
        <v>341.51</v>
      </c>
      <c r="C48" s="20" t="s">
        <v>184</v>
      </c>
      <c r="D48" s="47">
        <v>235645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235645</v>
      </c>
      <c r="O48" s="48">
        <f t="shared" si="8"/>
        <v>3.4570808209732551</v>
      </c>
      <c r="P48" s="9"/>
    </row>
    <row r="49" spans="1:16">
      <c r="A49" s="12"/>
      <c r="B49" s="25">
        <v>341.52</v>
      </c>
      <c r="C49" s="20" t="s">
        <v>167</v>
      </c>
      <c r="D49" s="47">
        <v>98033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98033</v>
      </c>
      <c r="O49" s="48">
        <f t="shared" si="8"/>
        <v>1.4382142804747444</v>
      </c>
      <c r="P49" s="9"/>
    </row>
    <row r="50" spans="1:16">
      <c r="A50" s="12"/>
      <c r="B50" s="25">
        <v>341.8</v>
      </c>
      <c r="C50" s="20" t="s">
        <v>168</v>
      </c>
      <c r="D50" s="47">
        <v>0</v>
      </c>
      <c r="E50" s="47">
        <v>1742045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1742045</v>
      </c>
      <c r="O50" s="48">
        <f t="shared" si="8"/>
        <v>25.557047078326953</v>
      </c>
      <c r="P50" s="9"/>
    </row>
    <row r="51" spans="1:16">
      <c r="A51" s="12"/>
      <c r="B51" s="25">
        <v>341.9</v>
      </c>
      <c r="C51" s="20" t="s">
        <v>169</v>
      </c>
      <c r="D51" s="47">
        <v>1155180</v>
      </c>
      <c r="E51" s="47">
        <v>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1155185</v>
      </c>
      <c r="O51" s="48">
        <f t="shared" si="8"/>
        <v>16.947390813197774</v>
      </c>
      <c r="P51" s="9"/>
    </row>
    <row r="52" spans="1:16">
      <c r="A52" s="12"/>
      <c r="B52" s="25">
        <v>342.1</v>
      </c>
      <c r="C52" s="20" t="s">
        <v>63</v>
      </c>
      <c r="D52" s="47">
        <v>314148</v>
      </c>
      <c r="E52" s="47">
        <v>51716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365864</v>
      </c>
      <c r="O52" s="48">
        <f t="shared" si="8"/>
        <v>5.3674867596790046</v>
      </c>
      <c r="P52" s="9"/>
    </row>
    <row r="53" spans="1:16">
      <c r="A53" s="12"/>
      <c r="B53" s="25">
        <v>342.3</v>
      </c>
      <c r="C53" s="20" t="s">
        <v>64</v>
      </c>
      <c r="D53" s="47">
        <v>3374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3374</v>
      </c>
      <c r="O53" s="48">
        <f t="shared" si="8"/>
        <v>4.9498995055968782E-2</v>
      </c>
      <c r="P53" s="9"/>
    </row>
    <row r="54" spans="1:16">
      <c r="A54" s="12"/>
      <c r="B54" s="25">
        <v>342.4</v>
      </c>
      <c r="C54" s="20" t="s">
        <v>65</v>
      </c>
      <c r="D54" s="47">
        <v>247708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247708</v>
      </c>
      <c r="O54" s="48">
        <f t="shared" si="8"/>
        <v>3.6340536654783389</v>
      </c>
      <c r="P54" s="9"/>
    </row>
    <row r="55" spans="1:16">
      <c r="A55" s="12"/>
      <c r="B55" s="25">
        <v>342.5</v>
      </c>
      <c r="C55" s="20" t="s">
        <v>119</v>
      </c>
      <c r="D55" s="47">
        <v>0</v>
      </c>
      <c r="E55" s="47">
        <v>15050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15050</v>
      </c>
      <c r="O55" s="48">
        <f t="shared" si="8"/>
        <v>0.22079427255255785</v>
      </c>
      <c r="P55" s="9"/>
    </row>
    <row r="56" spans="1:16">
      <c r="A56" s="12"/>
      <c r="B56" s="25">
        <v>342.9</v>
      </c>
      <c r="C56" s="20" t="s">
        <v>143</v>
      </c>
      <c r="D56" s="47">
        <v>79448</v>
      </c>
      <c r="E56" s="47">
        <v>172390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251838</v>
      </c>
      <c r="O56" s="48">
        <f t="shared" si="8"/>
        <v>3.6946437216671804</v>
      </c>
      <c r="P56" s="9"/>
    </row>
    <row r="57" spans="1:16">
      <c r="A57" s="12"/>
      <c r="B57" s="25">
        <v>343.3</v>
      </c>
      <c r="C57" s="20" t="s">
        <v>185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8510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8510</v>
      </c>
      <c r="O57" s="48">
        <f t="shared" si="8"/>
        <v>0.12484779132373869</v>
      </c>
      <c r="P57" s="9"/>
    </row>
    <row r="58" spans="1:16">
      <c r="A58" s="12"/>
      <c r="B58" s="25">
        <v>343.4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2883580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2883580</v>
      </c>
      <c r="O58" s="48">
        <f t="shared" si="8"/>
        <v>42.304182621070083</v>
      </c>
      <c r="P58" s="9"/>
    </row>
    <row r="59" spans="1:16">
      <c r="A59" s="12"/>
      <c r="B59" s="25">
        <v>343.5</v>
      </c>
      <c r="C59" s="20" t="s">
        <v>120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42493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42493</v>
      </c>
      <c r="O59" s="48">
        <f t="shared" si="8"/>
        <v>0.6234027258189927</v>
      </c>
      <c r="P59" s="9"/>
    </row>
    <row r="60" spans="1:16">
      <c r="A60" s="12"/>
      <c r="B60" s="25">
        <v>344.9</v>
      </c>
      <c r="C60" s="20" t="s">
        <v>170</v>
      </c>
      <c r="D60" s="47">
        <v>0</v>
      </c>
      <c r="E60" s="47">
        <v>7179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7179</v>
      </c>
      <c r="O60" s="48">
        <f t="shared" si="8"/>
        <v>0.10532106861493773</v>
      </c>
      <c r="P60" s="9"/>
    </row>
    <row r="61" spans="1:16">
      <c r="A61" s="12"/>
      <c r="B61" s="25">
        <v>346.4</v>
      </c>
      <c r="C61" s="20" t="s">
        <v>69</v>
      </c>
      <c r="D61" s="47">
        <v>1914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1914</v>
      </c>
      <c r="O61" s="48">
        <f t="shared" si="8"/>
        <v>2.8079750011003036E-2</v>
      </c>
      <c r="P61" s="9"/>
    </row>
    <row r="62" spans="1:16">
      <c r="A62" s="12"/>
      <c r="B62" s="25">
        <v>347.1</v>
      </c>
      <c r="C62" s="20" t="s">
        <v>70</v>
      </c>
      <c r="D62" s="47">
        <v>2432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2432</v>
      </c>
      <c r="O62" s="48">
        <f t="shared" si="8"/>
        <v>3.5679180787230612E-2</v>
      </c>
      <c r="P62" s="9"/>
    </row>
    <row r="63" spans="1:16">
      <c r="A63" s="12"/>
      <c r="B63" s="25">
        <v>347.5</v>
      </c>
      <c r="C63" s="20" t="s">
        <v>121</v>
      </c>
      <c r="D63" s="47">
        <v>55520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55520</v>
      </c>
      <c r="O63" s="48">
        <f t="shared" si="8"/>
        <v>0.8145181403400672</v>
      </c>
      <c r="P63" s="9"/>
    </row>
    <row r="64" spans="1:16">
      <c r="A64" s="12"/>
      <c r="B64" s="25">
        <v>347.9</v>
      </c>
      <c r="C64" s="20" t="s">
        <v>122</v>
      </c>
      <c r="D64" s="47">
        <v>6932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6932</v>
      </c>
      <c r="O64" s="48">
        <f t="shared" si="8"/>
        <v>0.10169740181623461</v>
      </c>
      <c r="P64" s="9"/>
    </row>
    <row r="65" spans="1:16">
      <c r="A65" s="12"/>
      <c r="B65" s="25">
        <v>348.11</v>
      </c>
      <c r="C65" s="20" t="s">
        <v>189</v>
      </c>
      <c r="D65" s="47">
        <v>0</v>
      </c>
      <c r="E65" s="47">
        <v>15790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15790</v>
      </c>
      <c r="O65" s="48">
        <f t="shared" si="8"/>
        <v>0.23165060223288295</v>
      </c>
      <c r="P65" s="9"/>
    </row>
    <row r="66" spans="1:16">
      <c r="A66" s="12"/>
      <c r="B66" s="25">
        <v>348.12</v>
      </c>
      <c r="C66" s="20" t="s">
        <v>190</v>
      </c>
      <c r="D66" s="47">
        <v>0</v>
      </c>
      <c r="E66" s="47">
        <v>7596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79" si="11">SUM(D66:M66)</f>
        <v>7596</v>
      </c>
      <c r="O66" s="48">
        <f t="shared" si="8"/>
        <v>0.11143875709695876</v>
      </c>
      <c r="P66" s="9"/>
    </row>
    <row r="67" spans="1:16">
      <c r="A67" s="12"/>
      <c r="B67" s="25">
        <v>348.13</v>
      </c>
      <c r="C67" s="20" t="s">
        <v>191</v>
      </c>
      <c r="D67" s="47">
        <v>0</v>
      </c>
      <c r="E67" s="47">
        <v>129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129</v>
      </c>
      <c r="O67" s="48">
        <f t="shared" si="8"/>
        <v>1.8925223361647816E-3</v>
      </c>
      <c r="P67" s="9"/>
    </row>
    <row r="68" spans="1:16">
      <c r="A68" s="12"/>
      <c r="B68" s="25">
        <v>348.14</v>
      </c>
      <c r="C68" s="20" t="s">
        <v>192</v>
      </c>
      <c r="D68" s="47">
        <v>0</v>
      </c>
      <c r="E68" s="47">
        <v>176807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176807</v>
      </c>
      <c r="O68" s="48">
        <f t="shared" si="8"/>
        <v>2.5938852456611357</v>
      </c>
      <c r="P68" s="9"/>
    </row>
    <row r="69" spans="1:16">
      <c r="A69" s="12"/>
      <c r="B69" s="25">
        <v>348.22</v>
      </c>
      <c r="C69" s="20" t="s">
        <v>193</v>
      </c>
      <c r="D69" s="47">
        <v>0</v>
      </c>
      <c r="E69" s="47">
        <v>4598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4598</v>
      </c>
      <c r="O69" s="48">
        <f t="shared" ref="O69:O99" si="12">(N69/O$101)</f>
        <v>6.745595117585787E-2</v>
      </c>
      <c r="P69" s="9"/>
    </row>
    <row r="70" spans="1:16">
      <c r="A70" s="12"/>
      <c r="B70" s="25">
        <v>348.23</v>
      </c>
      <c r="C70" s="20" t="s">
        <v>194</v>
      </c>
      <c r="D70" s="47">
        <v>0</v>
      </c>
      <c r="E70" s="47">
        <v>90239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90239</v>
      </c>
      <c r="O70" s="48">
        <f t="shared" si="12"/>
        <v>1.3238707216525094</v>
      </c>
      <c r="P70" s="9"/>
    </row>
    <row r="71" spans="1:16">
      <c r="A71" s="12"/>
      <c r="B71" s="25">
        <v>348.31</v>
      </c>
      <c r="C71" s="20" t="s">
        <v>195</v>
      </c>
      <c r="D71" s="47">
        <v>0</v>
      </c>
      <c r="E71" s="47">
        <v>239934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239934</v>
      </c>
      <c r="O71" s="48">
        <f t="shared" si="12"/>
        <v>3.5200035209717884</v>
      </c>
      <c r="P71" s="9"/>
    </row>
    <row r="72" spans="1:16">
      <c r="A72" s="12"/>
      <c r="B72" s="25">
        <v>348.32</v>
      </c>
      <c r="C72" s="20" t="s">
        <v>196</v>
      </c>
      <c r="D72" s="47">
        <v>0</v>
      </c>
      <c r="E72" s="47">
        <v>6002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6002</v>
      </c>
      <c r="O72" s="48">
        <f t="shared" si="12"/>
        <v>8.8053636136907115E-2</v>
      </c>
      <c r="P72" s="9"/>
    </row>
    <row r="73" spans="1:16">
      <c r="A73" s="12"/>
      <c r="B73" s="25">
        <v>348.34</v>
      </c>
      <c r="C73" s="20" t="s">
        <v>197</v>
      </c>
      <c r="D73" s="47">
        <v>0</v>
      </c>
      <c r="E73" s="47">
        <v>210290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210290</v>
      </c>
      <c r="O73" s="48">
        <f t="shared" si="12"/>
        <v>3.0851048222642783</v>
      </c>
      <c r="P73" s="9"/>
    </row>
    <row r="74" spans="1:16">
      <c r="A74" s="12"/>
      <c r="B74" s="25">
        <v>348.52</v>
      </c>
      <c r="C74" s="20" t="s">
        <v>198</v>
      </c>
      <c r="D74" s="47">
        <v>0</v>
      </c>
      <c r="E74" s="47">
        <v>71320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71320</v>
      </c>
      <c r="O74" s="48">
        <f t="shared" si="12"/>
        <v>1.0463154497307923</v>
      </c>
      <c r="P74" s="9"/>
    </row>
    <row r="75" spans="1:16">
      <c r="A75" s="12"/>
      <c r="B75" s="25">
        <v>348.53</v>
      </c>
      <c r="C75" s="20" t="s">
        <v>199</v>
      </c>
      <c r="D75" s="47">
        <v>0</v>
      </c>
      <c r="E75" s="47">
        <v>625069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625069</v>
      </c>
      <c r="O75" s="48">
        <f t="shared" si="12"/>
        <v>9.1702096445285566</v>
      </c>
      <c r="P75" s="9"/>
    </row>
    <row r="76" spans="1:16">
      <c r="A76" s="12"/>
      <c r="B76" s="25">
        <v>348.62</v>
      </c>
      <c r="C76" s="20" t="s">
        <v>200</v>
      </c>
      <c r="D76" s="47">
        <v>0</v>
      </c>
      <c r="E76" s="47">
        <v>1739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1739</v>
      </c>
      <c r="O76" s="48">
        <f t="shared" si="12"/>
        <v>2.5512374748763993E-2</v>
      </c>
      <c r="P76" s="9"/>
    </row>
    <row r="77" spans="1:16">
      <c r="A77" s="12"/>
      <c r="B77" s="25">
        <v>348.64</v>
      </c>
      <c r="C77" s="20" t="s">
        <v>201</v>
      </c>
      <c r="D77" s="47">
        <v>0</v>
      </c>
      <c r="E77" s="47">
        <v>1218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1218</v>
      </c>
      <c r="O77" s="48">
        <f t="shared" si="12"/>
        <v>1.7868931825183752E-2</v>
      </c>
      <c r="P77" s="9"/>
    </row>
    <row r="78" spans="1:16">
      <c r="A78" s="12"/>
      <c r="B78" s="25">
        <v>348.71</v>
      </c>
      <c r="C78" s="20" t="s">
        <v>202</v>
      </c>
      <c r="D78" s="47">
        <v>0</v>
      </c>
      <c r="E78" s="47">
        <v>50690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50690</v>
      </c>
      <c r="O78" s="48">
        <f t="shared" si="12"/>
        <v>0.74365858310226951</v>
      </c>
      <c r="P78" s="9"/>
    </row>
    <row r="79" spans="1:16">
      <c r="A79" s="12"/>
      <c r="B79" s="25">
        <v>348.72</v>
      </c>
      <c r="C79" s="20" t="s">
        <v>203</v>
      </c>
      <c r="D79" s="47">
        <v>0</v>
      </c>
      <c r="E79" s="47">
        <v>7027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7027</v>
      </c>
      <c r="O79" s="48">
        <f t="shared" si="12"/>
        <v>0.10309111981573581</v>
      </c>
      <c r="P79" s="9"/>
    </row>
    <row r="80" spans="1:16">
      <c r="A80" s="12"/>
      <c r="B80" s="25">
        <v>348.85</v>
      </c>
      <c r="C80" s="20" t="s">
        <v>204</v>
      </c>
      <c r="D80" s="47">
        <v>0</v>
      </c>
      <c r="E80" s="47">
        <v>14829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14829</v>
      </c>
      <c r="O80" s="48">
        <f t="shared" si="12"/>
        <v>0.21755204436424452</v>
      </c>
      <c r="P80" s="9"/>
    </row>
    <row r="81" spans="1:16">
      <c r="A81" s="12"/>
      <c r="B81" s="25">
        <v>348.92399999999998</v>
      </c>
      <c r="C81" s="20" t="s">
        <v>171</v>
      </c>
      <c r="D81" s="47">
        <v>0</v>
      </c>
      <c r="E81" s="47">
        <v>30380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30380</v>
      </c>
      <c r="O81" s="48">
        <f t="shared" si="12"/>
        <v>0.44569634552469817</v>
      </c>
      <c r="P81" s="9"/>
    </row>
    <row r="82" spans="1:16">
      <c r="A82" s="12"/>
      <c r="B82" s="25">
        <v>348.99</v>
      </c>
      <c r="C82" s="20" t="s">
        <v>173</v>
      </c>
      <c r="D82" s="47">
        <v>346768</v>
      </c>
      <c r="E82" s="47">
        <v>124009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470777</v>
      </c>
      <c r="O82" s="48">
        <f t="shared" si="12"/>
        <v>6.9066355647492044</v>
      </c>
      <c r="P82" s="9"/>
    </row>
    <row r="83" spans="1:16" ht="15.75">
      <c r="A83" s="29" t="s">
        <v>51</v>
      </c>
      <c r="B83" s="30"/>
      <c r="C83" s="31"/>
      <c r="D83" s="32">
        <f t="shared" ref="D83:M83" si="13">SUM(D84:D89)</f>
        <v>139507</v>
      </c>
      <c r="E83" s="32">
        <f t="shared" si="13"/>
        <v>255129</v>
      </c>
      <c r="F83" s="32">
        <f t="shared" si="13"/>
        <v>0</v>
      </c>
      <c r="G83" s="32">
        <f t="shared" si="13"/>
        <v>0</v>
      </c>
      <c r="H83" s="32">
        <f t="shared" si="13"/>
        <v>0</v>
      </c>
      <c r="I83" s="32">
        <f t="shared" si="13"/>
        <v>0</v>
      </c>
      <c r="J83" s="32">
        <f t="shared" si="13"/>
        <v>0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>SUM(D83:M83)</f>
        <v>394636</v>
      </c>
      <c r="O83" s="46">
        <f t="shared" si="12"/>
        <v>5.7895925942226718</v>
      </c>
      <c r="P83" s="10"/>
    </row>
    <row r="84" spans="1:16">
      <c r="A84" s="13"/>
      <c r="B84" s="40">
        <v>351.7</v>
      </c>
      <c r="C84" s="21" t="s">
        <v>177</v>
      </c>
      <c r="D84" s="47">
        <v>111209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89" si="14">SUM(D84:M84)</f>
        <v>111209</v>
      </c>
      <c r="O84" s="48">
        <f t="shared" si="12"/>
        <v>1.631515631647668</v>
      </c>
      <c r="P84" s="9"/>
    </row>
    <row r="85" spans="1:16">
      <c r="A85" s="13"/>
      <c r="B85" s="40">
        <v>351.8</v>
      </c>
      <c r="C85" s="21" t="s">
        <v>178</v>
      </c>
      <c r="D85" s="47">
        <v>0</v>
      </c>
      <c r="E85" s="47">
        <v>129220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129220</v>
      </c>
      <c r="O85" s="48">
        <f t="shared" si="12"/>
        <v>1.8957498936373105</v>
      </c>
      <c r="P85" s="9"/>
    </row>
    <row r="86" spans="1:16">
      <c r="A86" s="13"/>
      <c r="B86" s="40">
        <v>351.9</v>
      </c>
      <c r="C86" s="21" t="s">
        <v>179</v>
      </c>
      <c r="D86" s="47">
        <v>0</v>
      </c>
      <c r="E86" s="47">
        <v>125289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125289</v>
      </c>
      <c r="O86" s="48">
        <f t="shared" si="12"/>
        <v>1.8380793098895296</v>
      </c>
      <c r="P86" s="9"/>
    </row>
    <row r="87" spans="1:16">
      <c r="A87" s="13"/>
      <c r="B87" s="40">
        <v>352</v>
      </c>
      <c r="C87" s="21" t="s">
        <v>89</v>
      </c>
      <c r="D87" s="47">
        <v>27474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27474</v>
      </c>
      <c r="O87" s="48">
        <f t="shared" si="12"/>
        <v>0.40306324545574579</v>
      </c>
      <c r="P87" s="9"/>
    </row>
    <row r="88" spans="1:16">
      <c r="A88" s="13"/>
      <c r="B88" s="40">
        <v>354</v>
      </c>
      <c r="C88" s="21" t="s">
        <v>146</v>
      </c>
      <c r="D88" s="47">
        <v>824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824</v>
      </c>
      <c r="O88" s="48">
        <f t="shared" si="12"/>
        <v>1.2088669806199845E-2</v>
      </c>
      <c r="P88" s="9"/>
    </row>
    <row r="89" spans="1:16">
      <c r="A89" s="13"/>
      <c r="B89" s="40">
        <v>359</v>
      </c>
      <c r="C89" s="21" t="s">
        <v>90</v>
      </c>
      <c r="D89" s="47">
        <v>0</v>
      </c>
      <c r="E89" s="47">
        <v>620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620</v>
      </c>
      <c r="O89" s="48">
        <f t="shared" si="12"/>
        <v>9.0958437862183293E-3</v>
      </c>
      <c r="P89" s="9"/>
    </row>
    <row r="90" spans="1:16" ht="15.75">
      <c r="A90" s="29" t="s">
        <v>5</v>
      </c>
      <c r="B90" s="30"/>
      <c r="C90" s="31"/>
      <c r="D90" s="32">
        <f t="shared" ref="D90:M90" si="15">SUM(D91:D96)</f>
        <v>438411</v>
      </c>
      <c r="E90" s="32">
        <f t="shared" si="15"/>
        <v>813501</v>
      </c>
      <c r="F90" s="32">
        <f t="shared" si="15"/>
        <v>0</v>
      </c>
      <c r="G90" s="32">
        <f t="shared" si="15"/>
        <v>27076</v>
      </c>
      <c r="H90" s="32">
        <f t="shared" si="15"/>
        <v>0</v>
      </c>
      <c r="I90" s="32">
        <f t="shared" si="15"/>
        <v>42894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ref="N90:N99" si="16">SUM(D90:M90)</f>
        <v>1321882</v>
      </c>
      <c r="O90" s="46">
        <f t="shared" si="12"/>
        <v>19.392955122280416</v>
      </c>
      <c r="P90" s="10"/>
    </row>
    <row r="91" spans="1:16">
      <c r="A91" s="12"/>
      <c r="B91" s="25">
        <v>361.1</v>
      </c>
      <c r="C91" s="20" t="s">
        <v>92</v>
      </c>
      <c r="D91" s="47">
        <v>73963</v>
      </c>
      <c r="E91" s="47">
        <v>69583</v>
      </c>
      <c r="F91" s="47">
        <v>0</v>
      </c>
      <c r="G91" s="47">
        <v>24436</v>
      </c>
      <c r="H91" s="47">
        <v>0</v>
      </c>
      <c r="I91" s="47">
        <v>90911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258893</v>
      </c>
      <c r="O91" s="48">
        <f t="shared" si="12"/>
        <v>3.7981456215248741</v>
      </c>
      <c r="P91" s="9"/>
    </row>
    <row r="92" spans="1:16">
      <c r="A92" s="12"/>
      <c r="B92" s="25">
        <v>362</v>
      </c>
      <c r="C92" s="20" t="s">
        <v>93</v>
      </c>
      <c r="D92" s="47">
        <v>6000</v>
      </c>
      <c r="E92" s="47">
        <v>44589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50589</v>
      </c>
      <c r="O92" s="48">
        <f t="shared" si="12"/>
        <v>0.74217684080806301</v>
      </c>
      <c r="P92" s="9"/>
    </row>
    <row r="93" spans="1:16">
      <c r="A93" s="12"/>
      <c r="B93" s="25">
        <v>364</v>
      </c>
      <c r="C93" s="20" t="s">
        <v>180</v>
      </c>
      <c r="D93" s="47">
        <v>18743</v>
      </c>
      <c r="E93" s="47">
        <v>132865</v>
      </c>
      <c r="F93" s="47">
        <v>0</v>
      </c>
      <c r="G93" s="47">
        <v>0</v>
      </c>
      <c r="H93" s="47">
        <v>0</v>
      </c>
      <c r="I93" s="47">
        <v>-124295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27313</v>
      </c>
      <c r="O93" s="48">
        <f t="shared" si="12"/>
        <v>0.40070126021448588</v>
      </c>
      <c r="P93" s="9"/>
    </row>
    <row r="94" spans="1:16">
      <c r="A94" s="12"/>
      <c r="B94" s="25">
        <v>365</v>
      </c>
      <c r="C94" s="20" t="s">
        <v>181</v>
      </c>
      <c r="D94" s="47">
        <v>4292</v>
      </c>
      <c r="E94" s="47">
        <v>5742</v>
      </c>
      <c r="F94" s="47">
        <v>0</v>
      </c>
      <c r="G94" s="47">
        <v>0</v>
      </c>
      <c r="H94" s="47">
        <v>0</v>
      </c>
      <c r="I94" s="47">
        <v>11961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21995</v>
      </c>
      <c r="O94" s="48">
        <f t="shared" si="12"/>
        <v>0.32268239367398738</v>
      </c>
      <c r="P94" s="9"/>
    </row>
    <row r="95" spans="1:16">
      <c r="A95" s="12"/>
      <c r="B95" s="25">
        <v>366</v>
      </c>
      <c r="C95" s="20" t="s">
        <v>95</v>
      </c>
      <c r="D95" s="47">
        <v>41417</v>
      </c>
      <c r="E95" s="47">
        <v>25</v>
      </c>
      <c r="F95" s="47">
        <v>0</v>
      </c>
      <c r="G95" s="47">
        <v>0</v>
      </c>
      <c r="H95" s="47">
        <v>0</v>
      </c>
      <c r="I95" s="47">
        <v>45510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86952</v>
      </c>
      <c r="O95" s="48">
        <f t="shared" si="12"/>
        <v>1.2756480788697682</v>
      </c>
      <c r="P95" s="9"/>
    </row>
    <row r="96" spans="1:16">
      <c r="A96" s="12"/>
      <c r="B96" s="25">
        <v>369.9</v>
      </c>
      <c r="C96" s="20" t="s">
        <v>96</v>
      </c>
      <c r="D96" s="47">
        <v>293996</v>
      </c>
      <c r="E96" s="47">
        <v>560697</v>
      </c>
      <c r="F96" s="47">
        <v>0</v>
      </c>
      <c r="G96" s="47">
        <v>2640</v>
      </c>
      <c r="H96" s="47">
        <v>0</v>
      </c>
      <c r="I96" s="47">
        <v>18807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876140</v>
      </c>
      <c r="O96" s="48">
        <f t="shared" si="12"/>
        <v>12.853600927189238</v>
      </c>
      <c r="P96" s="9"/>
    </row>
    <row r="97" spans="1:119" ht="15.75">
      <c r="A97" s="29" t="s">
        <v>52</v>
      </c>
      <c r="B97" s="30"/>
      <c r="C97" s="31"/>
      <c r="D97" s="32">
        <f t="shared" ref="D97:M97" si="17">SUM(D98:D98)</f>
        <v>1485971</v>
      </c>
      <c r="E97" s="32">
        <f t="shared" si="17"/>
        <v>15474601</v>
      </c>
      <c r="F97" s="32">
        <f t="shared" si="17"/>
        <v>0</v>
      </c>
      <c r="G97" s="32">
        <f t="shared" si="17"/>
        <v>5894235</v>
      </c>
      <c r="H97" s="32">
        <f t="shared" si="17"/>
        <v>0</v>
      </c>
      <c r="I97" s="32">
        <f t="shared" si="17"/>
        <v>475000</v>
      </c>
      <c r="J97" s="32">
        <f t="shared" si="17"/>
        <v>0</v>
      </c>
      <c r="K97" s="32">
        <f t="shared" si="17"/>
        <v>0</v>
      </c>
      <c r="L97" s="32">
        <f t="shared" si="17"/>
        <v>0</v>
      </c>
      <c r="M97" s="32">
        <f t="shared" si="17"/>
        <v>0</v>
      </c>
      <c r="N97" s="32">
        <f t="shared" si="16"/>
        <v>23329807</v>
      </c>
      <c r="O97" s="46">
        <f t="shared" si="12"/>
        <v>342.26496779777887</v>
      </c>
      <c r="P97" s="9"/>
    </row>
    <row r="98" spans="1:119" ht="15.75" thickBot="1">
      <c r="A98" s="12"/>
      <c r="B98" s="25">
        <v>381</v>
      </c>
      <c r="C98" s="20" t="s">
        <v>97</v>
      </c>
      <c r="D98" s="47">
        <v>1485971</v>
      </c>
      <c r="E98" s="47">
        <v>15474601</v>
      </c>
      <c r="F98" s="47">
        <v>0</v>
      </c>
      <c r="G98" s="47">
        <v>5894235</v>
      </c>
      <c r="H98" s="47">
        <v>0</v>
      </c>
      <c r="I98" s="47">
        <v>475000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23329807</v>
      </c>
      <c r="O98" s="48">
        <f t="shared" si="12"/>
        <v>342.26496779777887</v>
      </c>
      <c r="P98" s="9"/>
    </row>
    <row r="99" spans="1:119" ht="16.5" thickBot="1">
      <c r="A99" s="14" t="s">
        <v>73</v>
      </c>
      <c r="B99" s="23"/>
      <c r="C99" s="22"/>
      <c r="D99" s="15">
        <f t="shared" ref="D99:M99" si="18">SUM(D5,D13,D19,D45,D83,D90,D97)</f>
        <v>32518028</v>
      </c>
      <c r="E99" s="15">
        <f t="shared" si="18"/>
        <v>42628762</v>
      </c>
      <c r="F99" s="15">
        <f t="shared" si="18"/>
        <v>800000</v>
      </c>
      <c r="G99" s="15">
        <f t="shared" si="18"/>
        <v>9198239</v>
      </c>
      <c r="H99" s="15">
        <f t="shared" si="18"/>
        <v>0</v>
      </c>
      <c r="I99" s="15">
        <f t="shared" si="18"/>
        <v>3724192</v>
      </c>
      <c r="J99" s="15">
        <f t="shared" si="18"/>
        <v>0</v>
      </c>
      <c r="K99" s="15">
        <f t="shared" si="18"/>
        <v>0</v>
      </c>
      <c r="L99" s="15">
        <f t="shared" si="18"/>
        <v>0</v>
      </c>
      <c r="M99" s="15">
        <f t="shared" si="18"/>
        <v>0</v>
      </c>
      <c r="N99" s="15">
        <f t="shared" si="16"/>
        <v>88869221</v>
      </c>
      <c r="O99" s="38">
        <f t="shared" si="12"/>
        <v>1303.775083256312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205</v>
      </c>
      <c r="M101" s="49"/>
      <c r="N101" s="49"/>
      <c r="O101" s="44">
        <v>68163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129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99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104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100</v>
      </c>
      <c r="F4" s="34" t="s">
        <v>101</v>
      </c>
      <c r="G4" s="34" t="s">
        <v>102</v>
      </c>
      <c r="H4" s="34" t="s">
        <v>7</v>
      </c>
      <c r="I4" s="34" t="s">
        <v>8</v>
      </c>
      <c r="J4" s="35" t="s">
        <v>103</v>
      </c>
      <c r="K4" s="35" t="s">
        <v>9</v>
      </c>
      <c r="L4" s="35" t="s">
        <v>10</v>
      </c>
      <c r="M4" s="35" t="s">
        <v>11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21811631</v>
      </c>
      <c r="E5" s="27">
        <f t="shared" si="0"/>
        <v>5292810</v>
      </c>
      <c r="F5" s="27">
        <f t="shared" si="0"/>
        <v>800000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27904441</v>
      </c>
      <c r="O5" s="33">
        <f t="shared" ref="O5:O36" si="1">(N5/O$89)</f>
        <v>411.41215757968922</v>
      </c>
      <c r="P5" s="6"/>
    </row>
    <row r="6" spans="1:133">
      <c r="A6" s="12"/>
      <c r="B6" s="25">
        <v>311</v>
      </c>
      <c r="C6" s="20" t="s">
        <v>3</v>
      </c>
      <c r="D6" s="47">
        <v>17433137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17433137</v>
      </c>
      <c r="O6" s="48">
        <f t="shared" si="1"/>
        <v>257.02734939403769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934877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934877</v>
      </c>
      <c r="O7" s="48">
        <f t="shared" si="1"/>
        <v>13.783460619821307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571849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571849</v>
      </c>
      <c r="O8" s="48">
        <f t="shared" si="1"/>
        <v>8.4311178604075128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1461529</v>
      </c>
      <c r="F9" s="47">
        <v>800000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2261529</v>
      </c>
      <c r="O9" s="48">
        <f t="shared" si="1"/>
        <v>33.343098516792971</v>
      </c>
      <c r="P9" s="9"/>
    </row>
    <row r="10" spans="1:133">
      <c r="A10" s="12"/>
      <c r="B10" s="25">
        <v>312.60000000000002</v>
      </c>
      <c r="C10" s="20" t="s">
        <v>16</v>
      </c>
      <c r="D10" s="47">
        <v>4378494</v>
      </c>
      <c r="E10" s="47">
        <v>1965000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6343494</v>
      </c>
      <c r="O10" s="48">
        <f t="shared" si="1"/>
        <v>93.525992982042283</v>
      </c>
      <c r="P10" s="9"/>
    </row>
    <row r="11" spans="1:133">
      <c r="A11" s="12"/>
      <c r="B11" s="25">
        <v>315</v>
      </c>
      <c r="C11" s="20" t="s">
        <v>156</v>
      </c>
      <c r="D11" s="47">
        <v>0</v>
      </c>
      <c r="E11" s="47">
        <v>345830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345830</v>
      </c>
      <c r="O11" s="48">
        <f t="shared" si="1"/>
        <v>5.0987821779258695</v>
      </c>
      <c r="P11" s="9"/>
    </row>
    <row r="12" spans="1:133">
      <c r="A12" s="12"/>
      <c r="B12" s="25">
        <v>316</v>
      </c>
      <c r="C12" s="20" t="s">
        <v>157</v>
      </c>
      <c r="D12" s="47">
        <v>0</v>
      </c>
      <c r="E12" s="47">
        <v>13725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13725</v>
      </c>
      <c r="O12" s="48">
        <f t="shared" si="1"/>
        <v>0.2023560286615752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34978</v>
      </c>
      <c r="E13" s="32">
        <f t="shared" si="3"/>
        <v>9140151</v>
      </c>
      <c r="F13" s="32">
        <f t="shared" si="3"/>
        <v>0</v>
      </c>
      <c r="G13" s="32">
        <f t="shared" si="3"/>
        <v>32846</v>
      </c>
      <c r="H13" s="32">
        <f t="shared" si="3"/>
        <v>0</v>
      </c>
      <c r="I13" s="32">
        <f t="shared" si="3"/>
        <v>11638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6" si="4">SUM(D13:M13)</f>
        <v>9219613</v>
      </c>
      <c r="O13" s="46">
        <f t="shared" si="1"/>
        <v>135.9303659363666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146079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146079</v>
      </c>
      <c r="O14" s="48">
        <f t="shared" si="1"/>
        <v>2.1537316073482144</v>
      </c>
      <c r="P14" s="9"/>
    </row>
    <row r="15" spans="1:133">
      <c r="A15" s="12"/>
      <c r="B15" s="25">
        <v>323.7</v>
      </c>
      <c r="C15" s="20" t="s">
        <v>109</v>
      </c>
      <c r="D15" s="47">
        <v>0</v>
      </c>
      <c r="E15" s="47">
        <v>137609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137609</v>
      </c>
      <c r="O15" s="48">
        <f t="shared" si="1"/>
        <v>2.0288532421195411</v>
      </c>
      <c r="P15" s="9"/>
    </row>
    <row r="16" spans="1:133">
      <c r="A16" s="12"/>
      <c r="B16" s="25">
        <v>325.10000000000002</v>
      </c>
      <c r="C16" s="20" t="s">
        <v>147</v>
      </c>
      <c r="D16" s="47">
        <v>0</v>
      </c>
      <c r="E16" s="47">
        <v>0</v>
      </c>
      <c r="F16" s="47">
        <v>0</v>
      </c>
      <c r="G16" s="47">
        <v>19795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19795</v>
      </c>
      <c r="O16" s="48">
        <f t="shared" si="1"/>
        <v>0.29184973314068352</v>
      </c>
      <c r="P16" s="9"/>
    </row>
    <row r="17" spans="1:16">
      <c r="A17" s="12"/>
      <c r="B17" s="25">
        <v>325.2</v>
      </c>
      <c r="C17" s="20" t="s">
        <v>20</v>
      </c>
      <c r="D17" s="47">
        <v>0</v>
      </c>
      <c r="E17" s="47">
        <v>8728715</v>
      </c>
      <c r="F17" s="47">
        <v>0</v>
      </c>
      <c r="G17" s="47">
        <v>13051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8741766</v>
      </c>
      <c r="O17" s="48">
        <f t="shared" si="1"/>
        <v>128.88517677586765</v>
      </c>
      <c r="P17" s="9"/>
    </row>
    <row r="18" spans="1:16">
      <c r="A18" s="12"/>
      <c r="B18" s="25">
        <v>329</v>
      </c>
      <c r="C18" s="20" t="s">
        <v>21</v>
      </c>
      <c r="D18" s="47">
        <v>34978</v>
      </c>
      <c r="E18" s="47">
        <v>127748</v>
      </c>
      <c r="F18" s="47">
        <v>0</v>
      </c>
      <c r="G18" s="47">
        <v>0</v>
      </c>
      <c r="H18" s="47">
        <v>0</v>
      </c>
      <c r="I18" s="47">
        <v>11638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174364</v>
      </c>
      <c r="O18" s="48">
        <f t="shared" si="1"/>
        <v>2.5707545778904843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SUM(D20:D42)</f>
        <v>6007145</v>
      </c>
      <c r="E19" s="32">
        <f t="shared" si="5"/>
        <v>7600649</v>
      </c>
      <c r="F19" s="32">
        <f t="shared" si="5"/>
        <v>0</v>
      </c>
      <c r="G19" s="32">
        <f t="shared" si="5"/>
        <v>1479932</v>
      </c>
      <c r="H19" s="32">
        <f t="shared" si="5"/>
        <v>0</v>
      </c>
      <c r="I19" s="32">
        <f t="shared" si="5"/>
        <v>90909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15178635</v>
      </c>
      <c r="O19" s="46">
        <f t="shared" si="1"/>
        <v>223.78785421519771</v>
      </c>
      <c r="P19" s="10"/>
    </row>
    <row r="20" spans="1:16">
      <c r="A20" s="12"/>
      <c r="B20" s="25">
        <v>331.2</v>
      </c>
      <c r="C20" s="20" t="s">
        <v>22</v>
      </c>
      <c r="D20" s="47">
        <v>61623</v>
      </c>
      <c r="E20" s="47">
        <v>150913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212536</v>
      </c>
      <c r="O20" s="48">
        <f t="shared" si="1"/>
        <v>3.1335476071123169</v>
      </c>
      <c r="P20" s="9"/>
    </row>
    <row r="21" spans="1:16">
      <c r="A21" s="12"/>
      <c r="B21" s="25">
        <v>331.5</v>
      </c>
      <c r="C21" s="20" t="s">
        <v>131</v>
      </c>
      <c r="D21" s="47">
        <v>882285</v>
      </c>
      <c r="E21" s="47">
        <v>373151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1255436</v>
      </c>
      <c r="O21" s="48">
        <f t="shared" si="1"/>
        <v>18.509657063662903</v>
      </c>
      <c r="P21" s="9"/>
    </row>
    <row r="22" spans="1:16">
      <c r="A22" s="12"/>
      <c r="B22" s="25">
        <v>331.65</v>
      </c>
      <c r="C22" s="20" t="s">
        <v>27</v>
      </c>
      <c r="D22" s="47">
        <v>0</v>
      </c>
      <c r="E22" s="47">
        <v>95662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95662</v>
      </c>
      <c r="O22" s="48">
        <f t="shared" si="1"/>
        <v>1.4104030902603721</v>
      </c>
      <c r="P22" s="9"/>
    </row>
    <row r="23" spans="1:16">
      <c r="A23" s="12"/>
      <c r="B23" s="25">
        <v>331.69</v>
      </c>
      <c r="C23" s="20" t="s">
        <v>110</v>
      </c>
      <c r="D23" s="47">
        <v>1126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1126</v>
      </c>
      <c r="O23" s="48">
        <f t="shared" si="1"/>
        <v>1.6601303335004276E-2</v>
      </c>
      <c r="P23" s="9"/>
    </row>
    <row r="24" spans="1:16">
      <c r="A24" s="12"/>
      <c r="B24" s="25">
        <v>331.9</v>
      </c>
      <c r="C24" s="20" t="s">
        <v>24</v>
      </c>
      <c r="D24" s="47">
        <v>0</v>
      </c>
      <c r="E24" s="47">
        <v>8720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8720</v>
      </c>
      <c r="O24" s="48">
        <f t="shared" si="1"/>
        <v>0.12856426739008639</v>
      </c>
      <c r="P24" s="9"/>
    </row>
    <row r="25" spans="1:16">
      <c r="A25" s="12"/>
      <c r="B25" s="25">
        <v>334.2</v>
      </c>
      <c r="C25" s="20" t="s">
        <v>25</v>
      </c>
      <c r="D25" s="47">
        <v>242714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242714</v>
      </c>
      <c r="O25" s="48">
        <f t="shared" si="1"/>
        <v>3.5784802288208062</v>
      </c>
      <c r="P25" s="9"/>
    </row>
    <row r="26" spans="1:16">
      <c r="A26" s="12"/>
      <c r="B26" s="25">
        <v>334.34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90909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90909</v>
      </c>
      <c r="O26" s="48">
        <f t="shared" si="1"/>
        <v>1.3403267183675875</v>
      </c>
      <c r="P26" s="9"/>
    </row>
    <row r="27" spans="1:16">
      <c r="A27" s="12"/>
      <c r="B27" s="25">
        <v>334.39</v>
      </c>
      <c r="C27" s="20" t="s">
        <v>113</v>
      </c>
      <c r="D27" s="47">
        <v>29456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9" si="6">SUM(D27:M27)</f>
        <v>29456</v>
      </c>
      <c r="O27" s="48">
        <f t="shared" si="1"/>
        <v>0.43428773626632855</v>
      </c>
      <c r="P27" s="9"/>
    </row>
    <row r="28" spans="1:16">
      <c r="A28" s="12"/>
      <c r="B28" s="25">
        <v>334.49</v>
      </c>
      <c r="C28" s="20" t="s">
        <v>29</v>
      </c>
      <c r="D28" s="47">
        <v>0</v>
      </c>
      <c r="E28" s="47">
        <v>0</v>
      </c>
      <c r="F28" s="47">
        <v>0</v>
      </c>
      <c r="G28" s="47">
        <v>1479932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1479932</v>
      </c>
      <c r="O28" s="48">
        <f t="shared" si="1"/>
        <v>21.819538230177219</v>
      </c>
      <c r="P28" s="9"/>
    </row>
    <row r="29" spans="1:16">
      <c r="A29" s="12"/>
      <c r="B29" s="25">
        <v>334.5</v>
      </c>
      <c r="C29" s="20" t="s">
        <v>30</v>
      </c>
      <c r="D29" s="47">
        <v>0</v>
      </c>
      <c r="E29" s="47">
        <v>390386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390386</v>
      </c>
      <c r="O29" s="48">
        <f t="shared" si="1"/>
        <v>5.7556984047415449</v>
      </c>
      <c r="P29" s="9"/>
    </row>
    <row r="30" spans="1:16">
      <c r="A30" s="12"/>
      <c r="B30" s="25">
        <v>334.7</v>
      </c>
      <c r="C30" s="20" t="s">
        <v>32</v>
      </c>
      <c r="D30" s="47">
        <v>14293</v>
      </c>
      <c r="E30" s="47">
        <v>378111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392404</v>
      </c>
      <c r="O30" s="48">
        <f t="shared" si="1"/>
        <v>5.7854510069884704</v>
      </c>
      <c r="P30" s="9"/>
    </row>
    <row r="31" spans="1:16">
      <c r="A31" s="12"/>
      <c r="B31" s="25">
        <v>335.12</v>
      </c>
      <c r="C31" s="20" t="s">
        <v>158</v>
      </c>
      <c r="D31" s="47">
        <v>1363967</v>
      </c>
      <c r="E31" s="47">
        <v>120000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1483967</v>
      </c>
      <c r="O31" s="48">
        <f t="shared" si="1"/>
        <v>21.879028691062423</v>
      </c>
      <c r="P31" s="9"/>
    </row>
    <row r="32" spans="1:16">
      <c r="A32" s="12"/>
      <c r="B32" s="25">
        <v>335.13</v>
      </c>
      <c r="C32" s="20" t="s">
        <v>159</v>
      </c>
      <c r="D32" s="47">
        <v>24570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24570</v>
      </c>
      <c r="O32" s="48">
        <f t="shared" si="1"/>
        <v>0.36225046442367231</v>
      </c>
      <c r="P32" s="9"/>
    </row>
    <row r="33" spans="1:16">
      <c r="A33" s="12"/>
      <c r="B33" s="25">
        <v>335.14</v>
      </c>
      <c r="C33" s="20" t="s">
        <v>160</v>
      </c>
      <c r="D33" s="47">
        <v>0</v>
      </c>
      <c r="E33" s="47">
        <v>21786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21786</v>
      </c>
      <c r="O33" s="48">
        <f t="shared" si="1"/>
        <v>0.32120425795417684</v>
      </c>
      <c r="P33" s="9"/>
    </row>
    <row r="34" spans="1:16">
      <c r="A34" s="12"/>
      <c r="B34" s="25">
        <v>335.15</v>
      </c>
      <c r="C34" s="20" t="s">
        <v>161</v>
      </c>
      <c r="D34" s="47">
        <v>15442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15442</v>
      </c>
      <c r="O34" s="48">
        <f t="shared" si="1"/>
        <v>0.22767080470615988</v>
      </c>
      <c r="P34" s="9"/>
    </row>
    <row r="35" spans="1:16">
      <c r="A35" s="12"/>
      <c r="B35" s="25">
        <v>335.16</v>
      </c>
      <c r="C35" s="20" t="s">
        <v>162</v>
      </c>
      <c r="D35" s="47">
        <v>1898389</v>
      </c>
      <c r="E35" s="47">
        <v>576801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2475190</v>
      </c>
      <c r="O35" s="48">
        <f t="shared" si="1"/>
        <v>36.493232683631646</v>
      </c>
      <c r="P35" s="9"/>
    </row>
    <row r="36" spans="1:16">
      <c r="A36" s="12"/>
      <c r="B36" s="25">
        <v>335.18</v>
      </c>
      <c r="C36" s="20" t="s">
        <v>163</v>
      </c>
      <c r="D36" s="47">
        <v>1234238</v>
      </c>
      <c r="E36" s="47">
        <v>2899334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4133572</v>
      </c>
      <c r="O36" s="48">
        <f t="shared" si="1"/>
        <v>60.943767876625486</v>
      </c>
      <c r="P36" s="9"/>
    </row>
    <row r="37" spans="1:16">
      <c r="A37" s="12"/>
      <c r="B37" s="25">
        <v>335.19</v>
      </c>
      <c r="C37" s="20" t="s">
        <v>164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223250</v>
      </c>
      <c r="O37" s="48">
        <f t="shared" ref="O37:O68" si="7">(N37/O$89)</f>
        <v>3.2915106301418335</v>
      </c>
      <c r="P37" s="9"/>
    </row>
    <row r="38" spans="1:16">
      <c r="A38" s="12"/>
      <c r="B38" s="25">
        <v>335.29</v>
      </c>
      <c r="C38" s="20" t="s">
        <v>39</v>
      </c>
      <c r="D38" s="47">
        <v>0</v>
      </c>
      <c r="E38" s="47">
        <v>3300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3300</v>
      </c>
      <c r="O38" s="48">
        <f t="shared" si="7"/>
        <v>4.8653908530651963E-2</v>
      </c>
      <c r="P38" s="9"/>
    </row>
    <row r="39" spans="1:16">
      <c r="A39" s="12"/>
      <c r="B39" s="25">
        <v>335.49</v>
      </c>
      <c r="C39" s="20" t="s">
        <v>40</v>
      </c>
      <c r="D39" s="47">
        <v>0</v>
      </c>
      <c r="E39" s="47">
        <v>2098668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2098668</v>
      </c>
      <c r="O39" s="48">
        <f t="shared" si="7"/>
        <v>30.94193966915342</v>
      </c>
      <c r="P39" s="9"/>
    </row>
    <row r="40" spans="1:16">
      <c r="A40" s="12"/>
      <c r="B40" s="25">
        <v>337.1</v>
      </c>
      <c r="C40" s="20" t="s">
        <v>117</v>
      </c>
      <c r="D40" s="47">
        <v>0</v>
      </c>
      <c r="E40" s="47">
        <v>120232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120232</v>
      </c>
      <c r="O40" s="48">
        <f t="shared" si="7"/>
        <v>1.7726535546840445</v>
      </c>
      <c r="P40" s="9"/>
    </row>
    <row r="41" spans="1:16">
      <c r="A41" s="12"/>
      <c r="B41" s="25">
        <v>337.5</v>
      </c>
      <c r="C41" s="20" t="s">
        <v>42</v>
      </c>
      <c r="D41" s="47">
        <v>0</v>
      </c>
      <c r="E41" s="47">
        <v>31000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31000</v>
      </c>
      <c r="O41" s="48">
        <f t="shared" si="7"/>
        <v>0.45705186801521541</v>
      </c>
      <c r="P41" s="9"/>
    </row>
    <row r="42" spans="1:16">
      <c r="A42" s="12"/>
      <c r="B42" s="25">
        <v>339</v>
      </c>
      <c r="C42" s="20" t="s">
        <v>45</v>
      </c>
      <c r="D42" s="47">
        <v>239042</v>
      </c>
      <c r="E42" s="47">
        <v>109335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348377</v>
      </c>
      <c r="O42" s="48">
        <f t="shared" si="7"/>
        <v>5.1363341491463448</v>
      </c>
      <c r="P42" s="9"/>
    </row>
    <row r="43" spans="1:16" ht="15.75">
      <c r="A43" s="29" t="s">
        <v>50</v>
      </c>
      <c r="B43" s="30"/>
      <c r="C43" s="31"/>
      <c r="D43" s="32">
        <f t="shared" ref="D43:M43" si="8">SUM(D44:D67)</f>
        <v>2573494</v>
      </c>
      <c r="E43" s="32">
        <f t="shared" si="8"/>
        <v>3084906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2572805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8231205</v>
      </c>
      <c r="O43" s="46">
        <f t="shared" si="7"/>
        <v>121.35766520213487</v>
      </c>
      <c r="P43" s="10"/>
    </row>
    <row r="44" spans="1:16">
      <c r="A44" s="12"/>
      <c r="B44" s="25">
        <v>341.1</v>
      </c>
      <c r="C44" s="20" t="s">
        <v>165</v>
      </c>
      <c r="D44" s="47">
        <v>0</v>
      </c>
      <c r="E44" s="47">
        <v>144468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144468</v>
      </c>
      <c r="O44" s="48">
        <f t="shared" si="7"/>
        <v>2.1299796538200688</v>
      </c>
      <c r="P44" s="9"/>
    </row>
    <row r="45" spans="1:16">
      <c r="A45" s="12"/>
      <c r="B45" s="25">
        <v>341.15</v>
      </c>
      <c r="C45" s="20" t="s">
        <v>166</v>
      </c>
      <c r="D45" s="47">
        <v>0</v>
      </c>
      <c r="E45" s="47">
        <v>83687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67" si="9">SUM(D45:M45)</f>
        <v>83687</v>
      </c>
      <c r="O45" s="48">
        <f t="shared" si="7"/>
        <v>1.2338483767286881</v>
      </c>
      <c r="P45" s="9"/>
    </row>
    <row r="46" spans="1:16">
      <c r="A46" s="12"/>
      <c r="B46" s="25">
        <v>341.51</v>
      </c>
      <c r="C46" s="20" t="s">
        <v>184</v>
      </c>
      <c r="D46" s="47">
        <v>298394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298394</v>
      </c>
      <c r="O46" s="48">
        <f t="shared" si="7"/>
        <v>4.3994043582107158</v>
      </c>
      <c r="P46" s="9"/>
    </row>
    <row r="47" spans="1:16">
      <c r="A47" s="12"/>
      <c r="B47" s="25">
        <v>341.52</v>
      </c>
      <c r="C47" s="20" t="s">
        <v>167</v>
      </c>
      <c r="D47" s="47">
        <v>106473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106473</v>
      </c>
      <c r="O47" s="48">
        <f t="shared" si="7"/>
        <v>1.5697962433285171</v>
      </c>
      <c r="P47" s="9"/>
    </row>
    <row r="48" spans="1:16">
      <c r="A48" s="12"/>
      <c r="B48" s="25">
        <v>341.8</v>
      </c>
      <c r="C48" s="20" t="s">
        <v>168</v>
      </c>
      <c r="D48" s="47">
        <v>0</v>
      </c>
      <c r="E48" s="47">
        <v>1456438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1456438</v>
      </c>
      <c r="O48" s="48">
        <f t="shared" si="7"/>
        <v>21.473151888656268</v>
      </c>
      <c r="P48" s="9"/>
    </row>
    <row r="49" spans="1:16">
      <c r="A49" s="12"/>
      <c r="B49" s="25">
        <v>341.9</v>
      </c>
      <c r="C49" s="20" t="s">
        <v>169</v>
      </c>
      <c r="D49" s="47">
        <v>1170190</v>
      </c>
      <c r="E49" s="47">
        <v>134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1170324</v>
      </c>
      <c r="O49" s="48">
        <f t="shared" si="7"/>
        <v>17.25479904461416</v>
      </c>
      <c r="P49" s="9"/>
    </row>
    <row r="50" spans="1:16">
      <c r="A50" s="12"/>
      <c r="B50" s="25">
        <v>342.1</v>
      </c>
      <c r="C50" s="20" t="s">
        <v>63</v>
      </c>
      <c r="D50" s="47">
        <v>251318</v>
      </c>
      <c r="E50" s="47">
        <v>61901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313219</v>
      </c>
      <c r="O50" s="48">
        <f t="shared" si="7"/>
        <v>4.6179783563825083</v>
      </c>
      <c r="P50" s="9"/>
    </row>
    <row r="51" spans="1:16">
      <c r="A51" s="12"/>
      <c r="B51" s="25">
        <v>342.3</v>
      </c>
      <c r="C51" s="20" t="s">
        <v>64</v>
      </c>
      <c r="D51" s="47">
        <v>8572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8572</v>
      </c>
      <c r="O51" s="48">
        <f t="shared" si="7"/>
        <v>0.12638221331052987</v>
      </c>
      <c r="P51" s="9"/>
    </row>
    <row r="52" spans="1:16">
      <c r="A52" s="12"/>
      <c r="B52" s="25">
        <v>342.4</v>
      </c>
      <c r="C52" s="20" t="s">
        <v>65</v>
      </c>
      <c r="D52" s="47">
        <v>243805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243805</v>
      </c>
      <c r="O52" s="48">
        <f t="shared" si="7"/>
        <v>3.5945655058532124</v>
      </c>
      <c r="P52" s="9"/>
    </row>
    <row r="53" spans="1:16">
      <c r="A53" s="12"/>
      <c r="B53" s="25">
        <v>342.5</v>
      </c>
      <c r="C53" s="20" t="s">
        <v>119</v>
      </c>
      <c r="D53" s="47">
        <v>0</v>
      </c>
      <c r="E53" s="47">
        <v>15075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15075</v>
      </c>
      <c r="O53" s="48">
        <f t="shared" si="7"/>
        <v>0.22225990033320556</v>
      </c>
      <c r="P53" s="9"/>
    </row>
    <row r="54" spans="1:16">
      <c r="A54" s="12"/>
      <c r="B54" s="25">
        <v>342.9</v>
      </c>
      <c r="C54" s="20" t="s">
        <v>143</v>
      </c>
      <c r="D54" s="47">
        <v>79448</v>
      </c>
      <c r="E54" s="47">
        <v>160528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239976</v>
      </c>
      <c r="O54" s="48">
        <f t="shared" si="7"/>
        <v>3.5381122283490107</v>
      </c>
      <c r="P54" s="9"/>
    </row>
    <row r="55" spans="1:16">
      <c r="A55" s="12"/>
      <c r="B55" s="25">
        <v>343.3</v>
      </c>
      <c r="C55" s="20" t="s">
        <v>185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25674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25674</v>
      </c>
      <c r="O55" s="48">
        <f t="shared" si="7"/>
        <v>0.37852740836847226</v>
      </c>
      <c r="P55" s="9"/>
    </row>
    <row r="56" spans="1:16">
      <c r="A56" s="12"/>
      <c r="B56" s="25">
        <v>343.4</v>
      </c>
      <c r="C56" s="20" t="s">
        <v>67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2536994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2536994</v>
      </c>
      <c r="O56" s="48">
        <f t="shared" si="7"/>
        <v>37.404446672367527</v>
      </c>
      <c r="P56" s="9"/>
    </row>
    <row r="57" spans="1:16">
      <c r="A57" s="12"/>
      <c r="B57" s="25">
        <v>343.5</v>
      </c>
      <c r="C57" s="20" t="s">
        <v>120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10137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10137</v>
      </c>
      <c r="O57" s="48">
        <f t="shared" si="7"/>
        <v>0.14945596084097543</v>
      </c>
      <c r="P57" s="9"/>
    </row>
    <row r="58" spans="1:16">
      <c r="A58" s="12"/>
      <c r="B58" s="25">
        <v>344.9</v>
      </c>
      <c r="C58" s="20" t="s">
        <v>170</v>
      </c>
      <c r="D58" s="47">
        <v>0</v>
      </c>
      <c r="E58" s="47">
        <v>8935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8935</v>
      </c>
      <c r="O58" s="48">
        <f t="shared" si="7"/>
        <v>0.13173414324890159</v>
      </c>
      <c r="P58" s="9"/>
    </row>
    <row r="59" spans="1:16">
      <c r="A59" s="12"/>
      <c r="B59" s="25">
        <v>346.4</v>
      </c>
      <c r="C59" s="20" t="s">
        <v>69</v>
      </c>
      <c r="D59" s="47">
        <v>1279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1279</v>
      </c>
      <c r="O59" s="48">
        <f t="shared" si="7"/>
        <v>1.8857075457789047E-2</v>
      </c>
      <c r="P59" s="9"/>
    </row>
    <row r="60" spans="1:16">
      <c r="A60" s="12"/>
      <c r="B60" s="25">
        <v>347.1</v>
      </c>
      <c r="C60" s="20" t="s">
        <v>70</v>
      </c>
      <c r="D60" s="47">
        <v>2651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2651</v>
      </c>
      <c r="O60" s="48">
        <f t="shared" si="7"/>
        <v>3.908530651962374E-2</v>
      </c>
      <c r="P60" s="9"/>
    </row>
    <row r="61" spans="1:16">
      <c r="A61" s="12"/>
      <c r="B61" s="25">
        <v>347.2</v>
      </c>
      <c r="C61" s="20" t="s">
        <v>71</v>
      </c>
      <c r="D61" s="47">
        <v>11060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11060</v>
      </c>
      <c r="O61" s="48">
        <f t="shared" si="7"/>
        <v>0.16306431162091234</v>
      </c>
      <c r="P61" s="9"/>
    </row>
    <row r="62" spans="1:16">
      <c r="A62" s="12"/>
      <c r="B62" s="25">
        <v>347.4</v>
      </c>
      <c r="C62" s="20" t="s">
        <v>72</v>
      </c>
      <c r="D62" s="47">
        <v>404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404</v>
      </c>
      <c r="O62" s="48">
        <f t="shared" si="7"/>
        <v>5.9564178928434523E-3</v>
      </c>
      <c r="P62" s="9"/>
    </row>
    <row r="63" spans="1:16">
      <c r="A63" s="12"/>
      <c r="B63" s="25">
        <v>347.5</v>
      </c>
      <c r="C63" s="20" t="s">
        <v>121</v>
      </c>
      <c r="D63" s="47">
        <v>35555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35555</v>
      </c>
      <c r="O63" s="48">
        <f t="shared" si="7"/>
        <v>0.52420900539616078</v>
      </c>
      <c r="P63" s="9"/>
    </row>
    <row r="64" spans="1:16">
      <c r="A64" s="12"/>
      <c r="B64" s="25">
        <v>348.92399999999998</v>
      </c>
      <c r="C64" s="20" t="s">
        <v>171</v>
      </c>
      <c r="D64" s="47">
        <v>0</v>
      </c>
      <c r="E64" s="47">
        <v>31401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31401</v>
      </c>
      <c r="O64" s="48">
        <f t="shared" si="7"/>
        <v>0.46296405508212191</v>
      </c>
      <c r="P64" s="9"/>
    </row>
    <row r="65" spans="1:16">
      <c r="A65" s="12"/>
      <c r="B65" s="25">
        <v>348.93099999999998</v>
      </c>
      <c r="C65" s="20" t="s">
        <v>172</v>
      </c>
      <c r="D65" s="47">
        <v>0</v>
      </c>
      <c r="E65" s="47">
        <v>372092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372092</v>
      </c>
      <c r="O65" s="48">
        <f t="shared" si="7"/>
        <v>5.4859788281779851</v>
      </c>
      <c r="P65" s="9"/>
    </row>
    <row r="66" spans="1:16">
      <c r="A66" s="12"/>
      <c r="B66" s="25">
        <v>348.99</v>
      </c>
      <c r="C66" s="20" t="s">
        <v>173</v>
      </c>
      <c r="D66" s="47">
        <v>357526</v>
      </c>
      <c r="E66" s="47">
        <v>750247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1107773</v>
      </c>
      <c r="O66" s="48">
        <f t="shared" si="7"/>
        <v>16.332571580219973</v>
      </c>
      <c r="P66" s="9"/>
    </row>
    <row r="67" spans="1:16">
      <c r="A67" s="12"/>
      <c r="B67" s="25">
        <v>349</v>
      </c>
      <c r="C67" s="20" t="s">
        <v>1</v>
      </c>
      <c r="D67" s="47">
        <v>6819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6819</v>
      </c>
      <c r="O67" s="48">
        <f t="shared" si="7"/>
        <v>0.10053666735470174</v>
      </c>
      <c r="P67" s="9"/>
    </row>
    <row r="68" spans="1:16" ht="15.75">
      <c r="A68" s="29" t="s">
        <v>51</v>
      </c>
      <c r="B68" s="30"/>
      <c r="C68" s="31"/>
      <c r="D68" s="32">
        <f t="shared" ref="D68:M68" si="10">SUM(D69:D77)</f>
        <v>142629</v>
      </c>
      <c r="E68" s="32">
        <f t="shared" si="10"/>
        <v>787974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0</v>
      </c>
      <c r="J68" s="32">
        <f t="shared" si="10"/>
        <v>0</v>
      </c>
      <c r="K68" s="32">
        <f t="shared" si="10"/>
        <v>0</v>
      </c>
      <c r="L68" s="32">
        <f t="shared" si="10"/>
        <v>0</v>
      </c>
      <c r="M68" s="32">
        <f t="shared" si="10"/>
        <v>0</v>
      </c>
      <c r="N68" s="32">
        <f>SUM(D68:M68)</f>
        <v>930603</v>
      </c>
      <c r="O68" s="46">
        <f t="shared" si="7"/>
        <v>13.720446436469791</v>
      </c>
      <c r="P68" s="10"/>
    </row>
    <row r="69" spans="1:16">
      <c r="A69" s="13"/>
      <c r="B69" s="40">
        <v>351.1</v>
      </c>
      <c r="C69" s="21" t="s">
        <v>174</v>
      </c>
      <c r="D69" s="47">
        <v>0</v>
      </c>
      <c r="E69" s="47">
        <v>139470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139470</v>
      </c>
      <c r="O69" s="48">
        <f t="shared" ref="O69:O87" si="11">(N69/O$89)</f>
        <v>2.0562910978090998</v>
      </c>
      <c r="P69" s="9"/>
    </row>
    <row r="70" spans="1:16">
      <c r="A70" s="13"/>
      <c r="B70" s="40">
        <v>351.2</v>
      </c>
      <c r="C70" s="21" t="s">
        <v>175</v>
      </c>
      <c r="D70" s="47">
        <v>0</v>
      </c>
      <c r="E70" s="47">
        <v>57055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77" si="12">SUM(D70:M70)</f>
        <v>57055</v>
      </c>
      <c r="O70" s="48">
        <f t="shared" si="11"/>
        <v>0.84119659127768109</v>
      </c>
      <c r="P70" s="9"/>
    </row>
    <row r="71" spans="1:16">
      <c r="A71" s="13"/>
      <c r="B71" s="40">
        <v>351.5</v>
      </c>
      <c r="C71" s="21" t="s">
        <v>176</v>
      </c>
      <c r="D71" s="47">
        <v>0</v>
      </c>
      <c r="E71" s="47">
        <v>318971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318971</v>
      </c>
      <c r="O71" s="48">
        <f t="shared" si="11"/>
        <v>4.702783593312299</v>
      </c>
      <c r="P71" s="9"/>
    </row>
    <row r="72" spans="1:16">
      <c r="A72" s="13"/>
      <c r="B72" s="40">
        <v>351.7</v>
      </c>
      <c r="C72" s="21" t="s">
        <v>177</v>
      </c>
      <c r="D72" s="47">
        <v>111870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111870</v>
      </c>
      <c r="O72" s="48">
        <f t="shared" si="11"/>
        <v>1.6493674991891014</v>
      </c>
      <c r="P72" s="9"/>
    </row>
    <row r="73" spans="1:16">
      <c r="A73" s="13"/>
      <c r="B73" s="40">
        <v>351.8</v>
      </c>
      <c r="C73" s="21" t="s">
        <v>178</v>
      </c>
      <c r="D73" s="47">
        <v>0</v>
      </c>
      <c r="E73" s="47">
        <v>131025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131025</v>
      </c>
      <c r="O73" s="48">
        <f t="shared" si="11"/>
        <v>1.9317813227965677</v>
      </c>
      <c r="P73" s="9"/>
    </row>
    <row r="74" spans="1:16">
      <c r="A74" s="13"/>
      <c r="B74" s="40">
        <v>351.9</v>
      </c>
      <c r="C74" s="21" t="s">
        <v>179</v>
      </c>
      <c r="D74" s="47">
        <v>0</v>
      </c>
      <c r="E74" s="47">
        <v>105164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105164</v>
      </c>
      <c r="O74" s="48">
        <f t="shared" si="11"/>
        <v>1.5504968596113584</v>
      </c>
      <c r="P74" s="9"/>
    </row>
    <row r="75" spans="1:16">
      <c r="A75" s="13"/>
      <c r="B75" s="40">
        <v>352</v>
      </c>
      <c r="C75" s="21" t="s">
        <v>89</v>
      </c>
      <c r="D75" s="47">
        <v>30406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30406</v>
      </c>
      <c r="O75" s="48">
        <f t="shared" si="11"/>
        <v>0.44829416447969805</v>
      </c>
      <c r="P75" s="9"/>
    </row>
    <row r="76" spans="1:16">
      <c r="A76" s="13"/>
      <c r="B76" s="40">
        <v>354</v>
      </c>
      <c r="C76" s="21" t="s">
        <v>146</v>
      </c>
      <c r="D76" s="47">
        <v>353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353</v>
      </c>
      <c r="O76" s="48">
        <f t="shared" si="11"/>
        <v>5.2044938519151948E-3</v>
      </c>
      <c r="P76" s="9"/>
    </row>
    <row r="77" spans="1:16">
      <c r="A77" s="13"/>
      <c r="B77" s="40">
        <v>359</v>
      </c>
      <c r="C77" s="21" t="s">
        <v>90</v>
      </c>
      <c r="D77" s="47">
        <v>0</v>
      </c>
      <c r="E77" s="47">
        <v>36289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36289</v>
      </c>
      <c r="O77" s="48">
        <f t="shared" si="11"/>
        <v>0.53503081414206943</v>
      </c>
      <c r="P77" s="9"/>
    </row>
    <row r="78" spans="1:16" ht="15.75">
      <c r="A78" s="29" t="s">
        <v>5</v>
      </c>
      <c r="B78" s="30"/>
      <c r="C78" s="31"/>
      <c r="D78" s="32">
        <f t="shared" ref="D78:M78" si="13">SUM(D79:D83)</f>
        <v>229488</v>
      </c>
      <c r="E78" s="32">
        <f t="shared" si="13"/>
        <v>1481019</v>
      </c>
      <c r="F78" s="32">
        <f t="shared" si="13"/>
        <v>0</v>
      </c>
      <c r="G78" s="32">
        <f t="shared" si="13"/>
        <v>19500</v>
      </c>
      <c r="H78" s="32">
        <f t="shared" si="13"/>
        <v>0</v>
      </c>
      <c r="I78" s="32">
        <f t="shared" si="13"/>
        <v>106794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ref="N78:N87" si="14">SUM(D78:M78)</f>
        <v>1836801</v>
      </c>
      <c r="O78" s="46">
        <f t="shared" si="11"/>
        <v>27.081075103942442</v>
      </c>
      <c r="P78" s="10"/>
    </row>
    <row r="79" spans="1:16">
      <c r="A79" s="12"/>
      <c r="B79" s="25">
        <v>361.1</v>
      </c>
      <c r="C79" s="20" t="s">
        <v>92</v>
      </c>
      <c r="D79" s="47">
        <v>68700</v>
      </c>
      <c r="E79" s="47">
        <v>71421</v>
      </c>
      <c r="F79" s="47">
        <v>0</v>
      </c>
      <c r="G79" s="47">
        <v>9859</v>
      </c>
      <c r="H79" s="47">
        <v>0</v>
      </c>
      <c r="I79" s="47">
        <v>63939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213919</v>
      </c>
      <c r="O79" s="48">
        <f t="shared" si="11"/>
        <v>3.1539380178692538</v>
      </c>
      <c r="P79" s="9"/>
    </row>
    <row r="80" spans="1:16">
      <c r="A80" s="12"/>
      <c r="B80" s="25">
        <v>362</v>
      </c>
      <c r="C80" s="20" t="s">
        <v>93</v>
      </c>
      <c r="D80" s="47">
        <v>6800</v>
      </c>
      <c r="E80" s="47">
        <v>46123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52923</v>
      </c>
      <c r="O80" s="48">
        <f t="shared" si="11"/>
        <v>0.78027600035384659</v>
      </c>
      <c r="P80" s="9"/>
    </row>
    <row r="81" spans="1:119">
      <c r="A81" s="12"/>
      <c r="B81" s="25">
        <v>365</v>
      </c>
      <c r="C81" s="20" t="s">
        <v>181</v>
      </c>
      <c r="D81" s="47">
        <v>838</v>
      </c>
      <c r="E81" s="47">
        <v>1021744</v>
      </c>
      <c r="F81" s="47">
        <v>0</v>
      </c>
      <c r="G81" s="47">
        <v>0</v>
      </c>
      <c r="H81" s="47">
        <v>0</v>
      </c>
      <c r="I81" s="47">
        <v>40379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1062961</v>
      </c>
      <c r="O81" s="48">
        <f t="shared" si="11"/>
        <v>15.671880989591012</v>
      </c>
      <c r="P81" s="9"/>
    </row>
    <row r="82" spans="1:119">
      <c r="A82" s="12"/>
      <c r="B82" s="25">
        <v>366</v>
      </c>
      <c r="C82" s="20" t="s">
        <v>95</v>
      </c>
      <c r="D82" s="47">
        <v>0</v>
      </c>
      <c r="E82" s="47">
        <v>268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268</v>
      </c>
      <c r="O82" s="48">
        <f t="shared" si="11"/>
        <v>3.9512871170347651E-3</v>
      </c>
      <c r="P82" s="9"/>
    </row>
    <row r="83" spans="1:119">
      <c r="A83" s="12"/>
      <c r="B83" s="25">
        <v>369.9</v>
      </c>
      <c r="C83" s="20" t="s">
        <v>96</v>
      </c>
      <c r="D83" s="47">
        <v>153150</v>
      </c>
      <c r="E83" s="47">
        <v>341463</v>
      </c>
      <c r="F83" s="47">
        <v>0</v>
      </c>
      <c r="G83" s="47">
        <v>9641</v>
      </c>
      <c r="H83" s="47">
        <v>0</v>
      </c>
      <c r="I83" s="47">
        <v>2476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506730</v>
      </c>
      <c r="O83" s="48">
        <f t="shared" si="11"/>
        <v>7.471028809011294</v>
      </c>
      <c r="P83" s="9"/>
    </row>
    <row r="84" spans="1:119" ht="15.75">
      <c r="A84" s="29" t="s">
        <v>52</v>
      </c>
      <c r="B84" s="30"/>
      <c r="C84" s="31"/>
      <c r="D84" s="32">
        <f t="shared" ref="D84:M84" si="15">SUM(D85:D86)</f>
        <v>407811</v>
      </c>
      <c r="E84" s="32">
        <f t="shared" si="15"/>
        <v>15900875</v>
      </c>
      <c r="F84" s="32">
        <f t="shared" si="15"/>
        <v>0</v>
      </c>
      <c r="G84" s="32">
        <f t="shared" si="15"/>
        <v>8812947</v>
      </c>
      <c r="H84" s="32">
        <f t="shared" si="15"/>
        <v>0</v>
      </c>
      <c r="I84" s="32">
        <f t="shared" si="15"/>
        <v>300000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4"/>
        <v>25421633</v>
      </c>
      <c r="O84" s="46">
        <f t="shared" si="11"/>
        <v>374.806608085395</v>
      </c>
      <c r="P84" s="9"/>
    </row>
    <row r="85" spans="1:119">
      <c r="A85" s="12"/>
      <c r="B85" s="25">
        <v>381</v>
      </c>
      <c r="C85" s="20" t="s">
        <v>97</v>
      </c>
      <c r="D85" s="47">
        <v>407811</v>
      </c>
      <c r="E85" s="47">
        <v>15062719</v>
      </c>
      <c r="F85" s="47">
        <v>0</v>
      </c>
      <c r="G85" s="47">
        <v>8812947</v>
      </c>
      <c r="H85" s="47">
        <v>0</v>
      </c>
      <c r="I85" s="47">
        <v>300000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24583477</v>
      </c>
      <c r="O85" s="48">
        <f t="shared" si="11"/>
        <v>362.44916403738978</v>
      </c>
      <c r="P85" s="9"/>
    </row>
    <row r="86" spans="1:119" ht="15.75" thickBot="1">
      <c r="A86" s="12"/>
      <c r="B86" s="25">
        <v>384</v>
      </c>
      <c r="C86" s="20" t="s">
        <v>98</v>
      </c>
      <c r="D86" s="47">
        <v>0</v>
      </c>
      <c r="E86" s="47">
        <v>838156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838156</v>
      </c>
      <c r="O86" s="48">
        <f t="shared" si="11"/>
        <v>12.35744404800519</v>
      </c>
      <c r="P86" s="9"/>
    </row>
    <row r="87" spans="1:119" ht="16.5" thickBot="1">
      <c r="A87" s="14" t="s">
        <v>73</v>
      </c>
      <c r="B87" s="23"/>
      <c r="C87" s="22"/>
      <c r="D87" s="15">
        <f t="shared" ref="D87:M87" si="16">SUM(D5,D13,D19,D43,D68,D78,D84)</f>
        <v>31207176</v>
      </c>
      <c r="E87" s="15">
        <f t="shared" si="16"/>
        <v>43288384</v>
      </c>
      <c r="F87" s="15">
        <f t="shared" si="16"/>
        <v>800000</v>
      </c>
      <c r="G87" s="15">
        <f t="shared" si="16"/>
        <v>10345225</v>
      </c>
      <c r="H87" s="15">
        <f t="shared" si="16"/>
        <v>0</v>
      </c>
      <c r="I87" s="15">
        <f t="shared" si="16"/>
        <v>3082146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0</v>
      </c>
      <c r="N87" s="15">
        <f t="shared" si="14"/>
        <v>88722931</v>
      </c>
      <c r="O87" s="38">
        <f t="shared" si="11"/>
        <v>1308.0961725591956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186</v>
      </c>
      <c r="M89" s="49"/>
      <c r="N89" s="49"/>
      <c r="O89" s="44">
        <v>67826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customHeight="1" thickBot="1">
      <c r="A91" s="53" t="s">
        <v>129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2023-11-09T17:34:00Z</cp:lastPrinted>
  <dcterms:created xsi:type="dcterms:W3CDTF">2000-08-31T21:26:31Z</dcterms:created>
  <dcterms:modified xsi:type="dcterms:W3CDTF">2023-11-09T17:34:03Z</dcterms:modified>
</cp:coreProperties>
</file>